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80" windowWidth="20490" windowHeight="6210" tabRatio="764" activeTab="3"/>
  </bookViews>
  <sheets>
    <sheet name="Change Summary" sheetId="7" r:id="rId1"/>
    <sheet name="Schema" sheetId="4" r:id="rId2"/>
    <sheet name="MainRoleData" sheetId="1" r:id="rId3"/>
    <sheet name="ITRoleData" sheetId="2" r:id="rId4"/>
    <sheet name="IIQProvisioningData" sheetId="3" r:id="rId5"/>
    <sheet name="Accreditation" sheetId="24" r:id="rId6"/>
    <sheet name="ProvisioningPolicyData" sheetId="18" r:id="rId7"/>
    <sheet name="Application Details" sheetId="6" r:id="rId8"/>
    <sheet name="App Details Update" sheetId="13" r:id="rId9"/>
    <sheet name="AD Roles" sheetId="25" r:id="rId10"/>
  </sheets>
  <externalReferences>
    <externalReference r:id="rId11"/>
    <externalReference r:id="rId12"/>
  </externalReferences>
  <definedNames>
    <definedName name="_xlnm._FilterDatabase" localSheetId="5" hidden="1">Accreditation!$A$1:$AC$43</definedName>
    <definedName name="_xlnm._FilterDatabase" localSheetId="9" hidden="1">'AD Roles'!$A$2:$M$2</definedName>
    <definedName name="_xlnm._FilterDatabase" localSheetId="7" hidden="1">'Application Details'!$A$1:$F$100</definedName>
    <definedName name="_xlnm._FilterDatabase" localSheetId="4" hidden="1">IIQProvisioningData!$K$1:$N$1</definedName>
    <definedName name="Applications">[1]Lookup!$B$2:$B$43</definedName>
    <definedName name="Business_Role_Name">#REF!</definedName>
    <definedName name="IF_ROWS_B_110_B110___B_108____INDEX_ProvisioningData_C_2_C_734_SMALL_IF_ProvisioningData_Business_Role_Name__Schema__B_5_ROW_ProvisioningData_Business_Role_Name___ROW_ProvisioningData__A_2__1__ROWS_B_110_B110" localSheetId="6">Schema!#REF!</definedName>
    <definedName name="IF_ROWS_B_110_B110___B_108____INDEX_ProvisioningData_C_2_C_734_SMALL_IF_ProvisioningData_Business_Role_Name__Schema__B_5_ROW_ProvisioningData_Business_Role_Name___ROW_ProvisioningData__A_2__1__ROWS_B_110_B110">Schema!#REF!</definedName>
    <definedName name="PS_attributes">[1]Lookup!$A$2:$A$24</definedName>
    <definedName name="UnManagedApplications">#REF!</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24" l="1"/>
  <c r="D43" i="24" l="1"/>
  <c r="D42" i="24"/>
  <c r="D39" i="24"/>
  <c r="D38" i="24"/>
  <c r="D37" i="24"/>
  <c r="D36" i="24"/>
  <c r="D35" i="24"/>
  <c r="D32" i="24"/>
  <c r="D31" i="24"/>
  <c r="D30" i="24"/>
  <c r="D29" i="24"/>
  <c r="D28" i="24"/>
  <c r="D25" i="24"/>
  <c r="D24" i="24"/>
  <c r="D23" i="24"/>
  <c r="D22" i="24"/>
  <c r="D21" i="24"/>
  <c r="D19" i="24"/>
  <c r="D17" i="24"/>
  <c r="D16" i="24"/>
  <c r="D15" i="24"/>
  <c r="D13" i="24"/>
  <c r="D12" i="24"/>
  <c r="D11" i="24"/>
  <c r="D10" i="24"/>
  <c r="D9" i="24"/>
  <c r="D40" i="24"/>
  <c r="D33" i="24"/>
  <c r="D26" i="24"/>
  <c r="D14" i="24"/>
  <c r="D41" i="24"/>
  <c r="D34" i="24"/>
  <c r="D27" i="24"/>
  <c r="D20" i="24"/>
  <c r="D8" i="24"/>
  <c r="D7" i="24"/>
  <c r="D6" i="24"/>
  <c r="D5" i="24"/>
  <c r="D4" i="24"/>
  <c r="D3" i="24"/>
  <c r="D2" i="24"/>
  <c r="A38" i="4" l="1"/>
  <c r="F100" i="13" l="1"/>
  <c r="E100" i="13"/>
  <c r="D100" i="13"/>
  <c r="C100" i="13"/>
  <c r="B100" i="13"/>
  <c r="A100" i="13"/>
  <c r="F99" i="13"/>
  <c r="E99" i="13"/>
  <c r="D99" i="13"/>
  <c r="C99" i="13"/>
  <c r="B99" i="13"/>
  <c r="A99" i="13"/>
  <c r="F98" i="13"/>
  <c r="E98" i="13"/>
  <c r="D98" i="13"/>
  <c r="C98" i="13"/>
  <c r="B98" i="13"/>
  <c r="A98" i="13"/>
  <c r="F97" i="13"/>
  <c r="E97" i="13"/>
  <c r="D97" i="13"/>
  <c r="C97" i="13"/>
  <c r="B97" i="13"/>
  <c r="A97" i="13"/>
  <c r="F96" i="13"/>
  <c r="E96" i="13"/>
  <c r="D96" i="13"/>
  <c r="C96" i="13"/>
  <c r="B96" i="13"/>
  <c r="A96" i="13"/>
  <c r="F95" i="13"/>
  <c r="E95" i="13"/>
  <c r="D95" i="13"/>
  <c r="C95" i="13"/>
  <c r="B95" i="13"/>
  <c r="A95" i="13"/>
  <c r="F94" i="13"/>
  <c r="E94" i="13"/>
  <c r="D94" i="13"/>
  <c r="C94" i="13"/>
  <c r="B94" i="13"/>
  <c r="A94" i="13"/>
  <c r="F93" i="13"/>
  <c r="E93" i="13"/>
  <c r="D93" i="13"/>
  <c r="C93" i="13"/>
  <c r="B93" i="13"/>
  <c r="A93" i="13"/>
  <c r="F92" i="13"/>
  <c r="E92" i="13"/>
  <c r="D92" i="13"/>
  <c r="C92" i="13"/>
  <c r="B92" i="13"/>
  <c r="A92" i="13"/>
  <c r="F91" i="13"/>
  <c r="E91" i="13"/>
  <c r="D91" i="13"/>
  <c r="C91" i="13"/>
  <c r="B91" i="13"/>
  <c r="A91" i="13"/>
  <c r="F90" i="13"/>
  <c r="E90" i="13"/>
  <c r="D90" i="13"/>
  <c r="C90" i="13"/>
  <c r="B90" i="13"/>
  <c r="A90" i="13"/>
  <c r="F89" i="13"/>
  <c r="E89" i="13"/>
  <c r="D89" i="13"/>
  <c r="C89" i="13"/>
  <c r="B89" i="13"/>
  <c r="A89" i="13"/>
  <c r="F88" i="13"/>
  <c r="E88" i="13"/>
  <c r="D88" i="13"/>
  <c r="C88" i="13"/>
  <c r="B88" i="13"/>
  <c r="A88" i="13"/>
  <c r="F87" i="13"/>
  <c r="E87" i="13"/>
  <c r="D87" i="13"/>
  <c r="C87" i="13"/>
  <c r="B87" i="13"/>
  <c r="A87" i="13"/>
  <c r="F86" i="13"/>
  <c r="E86" i="13"/>
  <c r="D86" i="13"/>
  <c r="C86" i="13"/>
  <c r="B86" i="13"/>
  <c r="A86" i="13"/>
  <c r="F85" i="13"/>
  <c r="E85" i="13"/>
  <c r="D85" i="13"/>
  <c r="C85" i="13"/>
  <c r="B85" i="13"/>
  <c r="A85" i="13"/>
  <c r="F84" i="13"/>
  <c r="E84" i="13"/>
  <c r="D84" i="13"/>
  <c r="C84" i="13"/>
  <c r="B84" i="13"/>
  <c r="A84" i="13"/>
  <c r="F83" i="13"/>
  <c r="E83" i="13"/>
  <c r="D83" i="13"/>
  <c r="C83" i="13"/>
  <c r="B83" i="13"/>
  <c r="A83" i="13"/>
  <c r="F82" i="13"/>
  <c r="E82" i="13"/>
  <c r="D82" i="13"/>
  <c r="C82" i="13"/>
  <c r="B82" i="13"/>
  <c r="A82" i="13"/>
  <c r="F81" i="13"/>
  <c r="E81" i="13"/>
  <c r="D81" i="13"/>
  <c r="C81" i="13"/>
  <c r="B81" i="13"/>
  <c r="A81" i="13"/>
  <c r="F80" i="13"/>
  <c r="E80" i="13"/>
  <c r="D80" i="13"/>
  <c r="C80" i="13"/>
  <c r="B80" i="13"/>
  <c r="A80" i="13"/>
  <c r="F79" i="13"/>
  <c r="E79" i="13"/>
  <c r="D79" i="13"/>
  <c r="C79" i="13"/>
  <c r="B79" i="13"/>
  <c r="A79" i="13"/>
  <c r="F78" i="13"/>
  <c r="E78" i="13"/>
  <c r="D78" i="13"/>
  <c r="C78" i="13"/>
  <c r="B78" i="13"/>
  <c r="A78" i="13"/>
  <c r="F77" i="13"/>
  <c r="E77" i="13"/>
  <c r="D77" i="13"/>
  <c r="C77" i="13"/>
  <c r="B77" i="13"/>
  <c r="A77" i="13"/>
  <c r="F76" i="13"/>
  <c r="E76" i="13"/>
  <c r="D76" i="13"/>
  <c r="C76" i="13"/>
  <c r="B76" i="13"/>
  <c r="A76" i="13"/>
  <c r="F75" i="13"/>
  <c r="E75" i="13"/>
  <c r="D75" i="13"/>
  <c r="C75" i="13"/>
  <c r="B75" i="13"/>
  <c r="A75" i="13"/>
  <c r="F74" i="13"/>
  <c r="E74" i="13"/>
  <c r="D74" i="13"/>
  <c r="C74" i="13"/>
  <c r="B74" i="13"/>
  <c r="A74" i="13"/>
  <c r="F73" i="13"/>
  <c r="E73" i="13"/>
  <c r="D73" i="13"/>
  <c r="C73" i="13"/>
  <c r="B73" i="13"/>
  <c r="A73" i="13"/>
  <c r="F72" i="13"/>
  <c r="E72" i="13"/>
  <c r="D72" i="13"/>
  <c r="C72" i="13"/>
  <c r="B72" i="13"/>
  <c r="A72" i="13"/>
  <c r="F71" i="13"/>
  <c r="E71" i="13"/>
  <c r="D71" i="13"/>
  <c r="C71" i="13"/>
  <c r="B71" i="13"/>
  <c r="A71" i="13"/>
  <c r="F70" i="13"/>
  <c r="E70" i="13"/>
  <c r="D70" i="13"/>
  <c r="C70" i="13"/>
  <c r="B70" i="13"/>
  <c r="A70" i="13"/>
  <c r="F69" i="13"/>
  <c r="E69" i="13"/>
  <c r="D69" i="13"/>
  <c r="C69" i="13"/>
  <c r="B69" i="13"/>
  <c r="A69" i="13"/>
  <c r="F68" i="13"/>
  <c r="E68" i="13"/>
  <c r="D68" i="13"/>
  <c r="C68" i="13"/>
  <c r="B68" i="13"/>
  <c r="A68" i="13"/>
  <c r="F67" i="13"/>
  <c r="E67" i="13"/>
  <c r="D67" i="13"/>
  <c r="C67" i="13"/>
  <c r="B67" i="13"/>
  <c r="A67" i="13"/>
  <c r="F66" i="13"/>
  <c r="E66" i="13"/>
  <c r="D66" i="13"/>
  <c r="C66" i="13"/>
  <c r="B66" i="13"/>
  <c r="A66" i="13"/>
  <c r="F65" i="13"/>
  <c r="E65" i="13"/>
  <c r="D65" i="13"/>
  <c r="C65" i="13"/>
  <c r="B65" i="13"/>
  <c r="A65" i="13"/>
  <c r="F64" i="13"/>
  <c r="E64" i="13"/>
  <c r="D64" i="13"/>
  <c r="C64" i="13"/>
  <c r="B64" i="13"/>
  <c r="A64" i="13"/>
  <c r="F63" i="13"/>
  <c r="E63" i="13"/>
  <c r="D63" i="13"/>
  <c r="C63" i="13"/>
  <c r="B63" i="13"/>
  <c r="A63" i="13"/>
  <c r="F62" i="13"/>
  <c r="E62" i="13"/>
  <c r="D62" i="13"/>
  <c r="C62" i="13"/>
  <c r="B62" i="13"/>
  <c r="A62" i="13"/>
  <c r="F61" i="13"/>
  <c r="E61" i="13"/>
  <c r="D61" i="13"/>
  <c r="C61" i="13"/>
  <c r="B61" i="13"/>
  <c r="A61" i="13"/>
  <c r="F60" i="13"/>
  <c r="E60" i="13"/>
  <c r="D60" i="13"/>
  <c r="C60" i="13"/>
  <c r="B60" i="13"/>
  <c r="A60" i="13"/>
  <c r="F59" i="13"/>
  <c r="E59" i="13"/>
  <c r="D59" i="13"/>
  <c r="C59" i="13"/>
  <c r="B59" i="13"/>
  <c r="A59" i="13"/>
  <c r="F58" i="13"/>
  <c r="E58" i="13"/>
  <c r="D58" i="13"/>
  <c r="C58" i="13"/>
  <c r="B58" i="13"/>
  <c r="A58" i="13"/>
  <c r="F57" i="13"/>
  <c r="E57" i="13"/>
  <c r="D57" i="13"/>
  <c r="C57" i="13"/>
  <c r="B57" i="13"/>
  <c r="A57" i="13"/>
  <c r="F56" i="13"/>
  <c r="E56" i="13"/>
  <c r="D56" i="13"/>
  <c r="C56" i="13"/>
  <c r="B56" i="13"/>
  <c r="A56" i="13"/>
  <c r="F55" i="13"/>
  <c r="E55" i="13"/>
  <c r="D55" i="13"/>
  <c r="C55" i="13"/>
  <c r="B55" i="13"/>
  <c r="A55" i="13"/>
  <c r="F54" i="13"/>
  <c r="E54" i="13"/>
  <c r="D54" i="13"/>
  <c r="C54" i="13"/>
  <c r="B54" i="13"/>
  <c r="A54" i="13"/>
  <c r="F53" i="13"/>
  <c r="E53" i="13"/>
  <c r="D53" i="13"/>
  <c r="C53" i="13"/>
  <c r="B53" i="13"/>
  <c r="A53" i="13"/>
  <c r="F52" i="13"/>
  <c r="E52" i="13"/>
  <c r="D52" i="13"/>
  <c r="C52" i="13"/>
  <c r="B52" i="13"/>
  <c r="A52" i="13"/>
  <c r="F51" i="13"/>
  <c r="E51" i="13"/>
  <c r="D51" i="13"/>
  <c r="C51" i="13"/>
  <c r="B51" i="13"/>
  <c r="A51" i="13"/>
  <c r="F50" i="13"/>
  <c r="E50" i="13"/>
  <c r="D50" i="13"/>
  <c r="C50" i="13"/>
  <c r="B50" i="13"/>
  <c r="A50" i="13"/>
  <c r="F49" i="13"/>
  <c r="E49" i="13"/>
  <c r="D49" i="13"/>
  <c r="C49" i="13"/>
  <c r="B49" i="13"/>
  <c r="A49" i="13"/>
  <c r="F48" i="13"/>
  <c r="E48" i="13"/>
  <c r="D48" i="13"/>
  <c r="C48" i="13"/>
  <c r="B48" i="13"/>
  <c r="A48" i="13"/>
  <c r="F47" i="13"/>
  <c r="E47" i="13"/>
  <c r="D47" i="13"/>
  <c r="C47" i="13"/>
  <c r="B47" i="13"/>
  <c r="A47" i="13"/>
  <c r="F46" i="13"/>
  <c r="E46" i="13"/>
  <c r="D46" i="13"/>
  <c r="C46" i="13"/>
  <c r="B46" i="13"/>
  <c r="A46" i="13"/>
  <c r="F45" i="13"/>
  <c r="E45" i="13"/>
  <c r="D45" i="13"/>
  <c r="C45" i="13"/>
  <c r="B45" i="13"/>
  <c r="A45" i="13"/>
  <c r="F44" i="13"/>
  <c r="E44" i="13"/>
  <c r="D44" i="13"/>
  <c r="C44" i="13"/>
  <c r="B44" i="13"/>
  <c r="A44" i="13"/>
  <c r="F43" i="13"/>
  <c r="E43" i="13"/>
  <c r="D43" i="13"/>
  <c r="C43" i="13"/>
  <c r="B43" i="13"/>
  <c r="A43" i="13"/>
  <c r="F42" i="13"/>
  <c r="E42" i="13"/>
  <c r="D42" i="13"/>
  <c r="C42" i="13"/>
  <c r="B42" i="13"/>
  <c r="A42" i="13"/>
  <c r="F41" i="13"/>
  <c r="E41" i="13"/>
  <c r="D41" i="13"/>
  <c r="C41" i="13"/>
  <c r="B41" i="13"/>
  <c r="A41" i="13"/>
  <c r="F40" i="13"/>
  <c r="E40" i="13"/>
  <c r="D40" i="13"/>
  <c r="C40" i="13"/>
  <c r="B40" i="13"/>
  <c r="A40" i="13"/>
  <c r="F39" i="13"/>
  <c r="E39" i="13"/>
  <c r="D39" i="13"/>
  <c r="C39" i="13"/>
  <c r="B39" i="13"/>
  <c r="A39" i="13"/>
  <c r="F38" i="13"/>
  <c r="E38" i="13"/>
  <c r="D38" i="13"/>
  <c r="C38" i="13"/>
  <c r="B38" i="13"/>
  <c r="A38" i="13"/>
  <c r="F37" i="13"/>
  <c r="E37" i="13"/>
  <c r="D37" i="13"/>
  <c r="C37" i="13"/>
  <c r="B37" i="13"/>
  <c r="A37" i="13"/>
  <c r="F36" i="13"/>
  <c r="E36" i="13"/>
  <c r="D36" i="13"/>
  <c r="C36" i="13"/>
  <c r="B36" i="13"/>
  <c r="A36" i="13"/>
  <c r="F35" i="13"/>
  <c r="E35" i="13"/>
  <c r="D35" i="13"/>
  <c r="C35" i="13"/>
  <c r="B35" i="13"/>
  <c r="A35" i="13"/>
  <c r="F34" i="13"/>
  <c r="E34" i="13"/>
  <c r="D34" i="13"/>
  <c r="C34" i="13"/>
  <c r="B34" i="13"/>
  <c r="A34" i="13"/>
  <c r="F33" i="13"/>
  <c r="E33" i="13"/>
  <c r="D33" i="13"/>
  <c r="C33" i="13"/>
  <c r="B33" i="13"/>
  <c r="A33" i="13"/>
  <c r="F32" i="13"/>
  <c r="E32" i="13"/>
  <c r="D32" i="13"/>
  <c r="C32" i="13"/>
  <c r="B32" i="13"/>
  <c r="A32" i="13"/>
  <c r="F31" i="13"/>
  <c r="E31" i="13"/>
  <c r="D31" i="13"/>
  <c r="C31" i="13"/>
  <c r="B31" i="13"/>
  <c r="A31" i="13"/>
  <c r="F30" i="13"/>
  <c r="E30" i="13"/>
  <c r="D30" i="13"/>
  <c r="C30" i="13"/>
  <c r="B30" i="13"/>
  <c r="A30" i="13"/>
  <c r="F29" i="13"/>
  <c r="E29" i="13"/>
  <c r="D29" i="13"/>
  <c r="C29" i="13"/>
  <c r="B29" i="13"/>
  <c r="A29" i="13"/>
  <c r="F28" i="13"/>
  <c r="E28" i="13"/>
  <c r="D28" i="13"/>
  <c r="C28" i="13"/>
  <c r="B28" i="13"/>
  <c r="A28" i="13"/>
  <c r="F27" i="13"/>
  <c r="E27" i="13"/>
  <c r="D27" i="13"/>
  <c r="C27" i="13"/>
  <c r="B27" i="13"/>
  <c r="A27" i="13"/>
  <c r="F26" i="13"/>
  <c r="E26" i="13"/>
  <c r="D26" i="13"/>
  <c r="C26" i="13"/>
  <c r="B26" i="13"/>
  <c r="A26" i="13"/>
  <c r="F25" i="13"/>
  <c r="E25" i="13"/>
  <c r="D25" i="13"/>
  <c r="C25" i="13"/>
  <c r="B25" i="13"/>
  <c r="A25" i="13"/>
  <c r="F24" i="13"/>
  <c r="E24" i="13"/>
  <c r="D24" i="13"/>
  <c r="C24" i="13"/>
  <c r="B24" i="13"/>
  <c r="A24" i="13"/>
  <c r="F23" i="13"/>
  <c r="E23" i="13"/>
  <c r="D23" i="13"/>
  <c r="C23" i="13"/>
  <c r="B23" i="13"/>
  <c r="A23" i="13"/>
  <c r="F22" i="13"/>
  <c r="E22" i="13"/>
  <c r="D22" i="13"/>
  <c r="C22" i="13"/>
  <c r="B22" i="13"/>
  <c r="A22" i="13"/>
  <c r="F21" i="13"/>
  <c r="E21" i="13"/>
  <c r="D21" i="13"/>
  <c r="C21" i="13"/>
  <c r="B21" i="13"/>
  <c r="A21" i="13"/>
  <c r="F20" i="13"/>
  <c r="E20" i="13"/>
  <c r="D20" i="13"/>
  <c r="C20" i="13"/>
  <c r="B20" i="13"/>
  <c r="A20" i="13"/>
  <c r="F19" i="13"/>
  <c r="E19" i="13"/>
  <c r="D19" i="13"/>
  <c r="C19" i="13"/>
  <c r="B19" i="13"/>
  <c r="A19" i="13"/>
  <c r="F18" i="13"/>
  <c r="E18" i="13"/>
  <c r="D18" i="13"/>
  <c r="C18" i="13"/>
  <c r="B18" i="13"/>
  <c r="A18" i="13"/>
  <c r="F17" i="13"/>
  <c r="E17" i="13"/>
  <c r="D17" i="13"/>
  <c r="C17" i="13"/>
  <c r="B17" i="13"/>
  <c r="A17" i="13"/>
  <c r="F16" i="13"/>
  <c r="E16" i="13"/>
  <c r="D16" i="13"/>
  <c r="C16" i="13"/>
  <c r="B16" i="13"/>
  <c r="A16" i="13"/>
  <c r="F15" i="13"/>
  <c r="E15" i="13"/>
  <c r="D15" i="13"/>
  <c r="C15" i="13"/>
  <c r="B15" i="13"/>
  <c r="A15" i="13"/>
  <c r="F14" i="13"/>
  <c r="E14" i="13"/>
  <c r="D14" i="13"/>
  <c r="C14" i="13"/>
  <c r="B14" i="13"/>
  <c r="A14" i="13"/>
  <c r="F13" i="13"/>
  <c r="E13" i="13"/>
  <c r="D13" i="13"/>
  <c r="C13" i="13"/>
  <c r="B13" i="13"/>
  <c r="A13" i="13"/>
  <c r="F12" i="13"/>
  <c r="E12" i="13"/>
  <c r="D12" i="13"/>
  <c r="C12" i="13"/>
  <c r="B12" i="13"/>
  <c r="A12" i="13"/>
  <c r="F11" i="13"/>
  <c r="E11" i="13"/>
  <c r="D11" i="13"/>
  <c r="C11" i="13"/>
  <c r="B11" i="13"/>
  <c r="A11" i="13"/>
  <c r="F10" i="13"/>
  <c r="E10" i="13"/>
  <c r="D10" i="13"/>
  <c r="C10" i="13"/>
  <c r="B10" i="13"/>
  <c r="A10" i="13"/>
  <c r="F9" i="13"/>
  <c r="E9" i="13"/>
  <c r="D9" i="13"/>
  <c r="C9" i="13"/>
  <c r="B9" i="13"/>
  <c r="A9" i="13"/>
  <c r="F8" i="13"/>
  <c r="E8" i="13"/>
  <c r="D8" i="13"/>
  <c r="C8" i="13"/>
  <c r="B8" i="13"/>
  <c r="A8" i="13"/>
  <c r="F7" i="13"/>
  <c r="E7" i="13"/>
  <c r="D7" i="13"/>
  <c r="C7" i="13"/>
  <c r="B7" i="13"/>
  <c r="A7" i="13"/>
  <c r="F6" i="13"/>
  <c r="E6" i="13"/>
  <c r="F5" i="13"/>
  <c r="E5" i="13"/>
  <c r="F4" i="13"/>
  <c r="E4" i="13"/>
  <c r="F3" i="13"/>
  <c r="E3" i="13"/>
  <c r="F2" i="13"/>
  <c r="E2" i="13"/>
  <c r="D6" i="13"/>
  <c r="D5" i="13"/>
  <c r="D4" i="13"/>
  <c r="D2" i="13"/>
  <c r="D3" i="13"/>
  <c r="B5" i="4" l="1"/>
  <c r="B135" i="4" l="1"/>
  <c r="E141" i="4" s="1" a="1"/>
  <c r="E141" i="4" s="1"/>
  <c r="D41" i="4"/>
  <c r="B8" i="4"/>
  <c r="E41" i="4"/>
  <c r="E42" i="4"/>
  <c r="B37" i="4"/>
  <c r="B41" i="4"/>
  <c r="D42" i="4"/>
  <c r="B35" i="4"/>
  <c r="C41" i="4"/>
  <c r="B42" i="4"/>
  <c r="B38" i="4"/>
  <c r="B39" i="4"/>
  <c r="C42" i="4"/>
  <c r="D43" i="4"/>
  <c r="C43" i="4"/>
  <c r="B43" i="4"/>
  <c r="E43" i="4"/>
  <c r="B45" i="4"/>
  <c r="B12" i="4"/>
  <c r="D13" i="4"/>
  <c r="B23" i="4"/>
  <c r="B27" i="4"/>
  <c r="B31" i="4"/>
  <c r="B6" i="4"/>
  <c r="B13" i="4"/>
  <c r="B15" i="4"/>
  <c r="B24" i="4"/>
  <c r="B28" i="4"/>
  <c r="B32" i="4"/>
  <c r="B36" i="4"/>
  <c r="B10" i="4"/>
  <c r="D11" i="4"/>
  <c r="D15" i="4"/>
  <c r="B25" i="4"/>
  <c r="B29" i="4"/>
  <c r="B33" i="4"/>
  <c r="B11" i="4"/>
  <c r="D12" i="4"/>
  <c r="B17" i="4"/>
  <c r="B26" i="4"/>
  <c r="B30" i="4"/>
  <c r="B34" i="4"/>
  <c r="B139" i="4" l="1" a="1"/>
  <c r="B139" i="4" s="1"/>
  <c r="E138" i="4" a="1"/>
  <c r="E138" i="4" s="1"/>
  <c r="A145" i="4" a="1"/>
  <c r="A145" i="4" s="1"/>
  <c r="B145" i="4" a="1"/>
  <c r="B145" i="4" s="1"/>
  <c r="A143" i="4" a="1"/>
  <c r="A143" i="4" s="1"/>
  <c r="E142" i="4" a="1"/>
  <c r="E142" i="4" s="1"/>
  <c r="D145" i="4" a="1"/>
  <c r="D145" i="4" s="1"/>
  <c r="D142" i="4" a="1"/>
  <c r="D142" i="4" s="1"/>
  <c r="A138" i="4" a="1"/>
  <c r="A138" i="4" s="1"/>
  <c r="B138" i="4" a="1"/>
  <c r="B138" i="4" s="1"/>
  <c r="B137" i="4" a="1"/>
  <c r="B137" i="4" s="1"/>
  <c r="A142" i="4" a="1"/>
  <c r="A142" i="4" s="1"/>
  <c r="D140" i="4" a="1"/>
  <c r="D140" i="4" s="1"/>
  <c r="C143" i="4" a="1"/>
  <c r="C143" i="4" s="1"/>
  <c r="A139" i="4" a="1"/>
  <c r="A139" i="4" s="1"/>
  <c r="C137" i="4" a="1"/>
  <c r="C137" i="4" s="1"/>
  <c r="C139" i="4" a="1"/>
  <c r="C139" i="4" s="1"/>
  <c r="E140" i="4" a="1"/>
  <c r="E140" i="4" s="1"/>
  <c r="C145" i="4" a="1"/>
  <c r="C145" i="4" s="1"/>
  <c r="B141" i="4" a="1"/>
  <c r="B141" i="4" s="1"/>
  <c r="D138" i="4" a="1"/>
  <c r="D138" i="4" s="1"/>
  <c r="E143" i="4" a="1"/>
  <c r="E143" i="4" s="1"/>
  <c r="D143" i="4" a="1"/>
  <c r="D143" i="4" s="1"/>
  <c r="E137" i="4" a="1"/>
  <c r="E137" i="4" s="1"/>
  <c r="C142" i="4" a="1"/>
  <c r="C142" i="4" s="1"/>
  <c r="B143" i="4" a="1"/>
  <c r="B143" i="4" s="1"/>
  <c r="A140" i="4" a="1"/>
  <c r="A140" i="4" s="1"/>
  <c r="D141" i="4" a="1"/>
  <c r="D141" i="4" s="1"/>
  <c r="D139" i="4" a="1"/>
  <c r="D139" i="4" s="1"/>
  <c r="E139" i="4" a="1"/>
  <c r="E139" i="4" s="1"/>
  <c r="B142" i="4" a="1"/>
  <c r="B142" i="4" s="1"/>
  <c r="A141" i="4" a="1"/>
  <c r="A141" i="4" s="1"/>
  <c r="C138" i="4" a="1"/>
  <c r="C138" i="4" s="1"/>
  <c r="E145" i="4" a="1"/>
  <c r="E145" i="4" s="1"/>
  <c r="D137" i="4" a="1"/>
  <c r="D137" i="4" s="1"/>
  <c r="C141" i="4" a="1"/>
  <c r="C141" i="4" s="1"/>
  <c r="A137" i="4" a="1"/>
  <c r="A137" i="4" s="1"/>
  <c r="C140" i="4" a="1"/>
  <c r="C140" i="4" s="1"/>
  <c r="B140" i="4" a="1"/>
  <c r="B140" i="4" s="1"/>
  <c r="G81" i="4" a="1"/>
  <c r="G81" i="4" s="1"/>
  <c r="D81" i="4" a="1"/>
  <c r="D81" i="4" s="1"/>
  <c r="A81" i="4" a="1"/>
  <c r="A81" i="4" s="1"/>
  <c r="A80" i="4" a="1"/>
  <c r="A80" i="4" s="1"/>
  <c r="E79" i="4" a="1"/>
  <c r="E79" i="4" s="1"/>
  <c r="B79" i="4" a="1"/>
  <c r="B79" i="4" s="1"/>
  <c r="F78" i="4" a="1"/>
  <c r="F78" i="4" s="1"/>
  <c r="H78" i="4" s="1"/>
  <c r="F77" i="4" a="1"/>
  <c r="F77" i="4" s="1"/>
  <c r="H77" i="4" s="1"/>
  <c r="C77" i="4" a="1"/>
  <c r="C77" i="4" s="1"/>
  <c r="G76" i="4" a="1"/>
  <c r="G76" i="4" s="1"/>
  <c r="D76" i="4" a="1"/>
  <c r="D76" i="4" s="1"/>
  <c r="D75" i="4" a="1"/>
  <c r="D75" i="4" s="1"/>
  <c r="A75" i="4" a="1"/>
  <c r="A75" i="4" s="1"/>
  <c r="E74" i="4" a="1"/>
  <c r="E74" i="4" s="1"/>
  <c r="B74" i="4" a="1"/>
  <c r="B74" i="4" s="1"/>
  <c r="B73" i="4" a="1"/>
  <c r="B73" i="4" s="1"/>
  <c r="F72" i="4" a="1"/>
  <c r="F72" i="4" s="1"/>
  <c r="H72" i="4" s="1"/>
  <c r="C72" i="4" a="1"/>
  <c r="C72" i="4" s="1"/>
  <c r="G71" i="4" a="1"/>
  <c r="G71" i="4" s="1"/>
  <c r="G70" i="4" a="1"/>
  <c r="G70" i="4" s="1"/>
  <c r="D70" i="4" a="1"/>
  <c r="D70" i="4" s="1"/>
  <c r="A70" i="4" a="1"/>
  <c r="A70" i="4" s="1"/>
  <c r="E69" i="4" a="1"/>
  <c r="E69" i="4" s="1"/>
  <c r="E68" i="4" a="1"/>
  <c r="E68" i="4" s="1"/>
  <c r="B68" i="4" a="1"/>
  <c r="B68" i="4" s="1"/>
  <c r="F67" i="4" a="1"/>
  <c r="F67" i="4" s="1"/>
  <c r="H67" i="4" s="1"/>
  <c r="C67" i="4" a="1"/>
  <c r="C67" i="4" s="1"/>
  <c r="C66" i="4" a="1"/>
  <c r="C66" i="4" s="1"/>
  <c r="G65" i="4" a="1"/>
  <c r="G65" i="4" s="1"/>
  <c r="D65" i="4" a="1"/>
  <c r="D65" i="4" s="1"/>
  <c r="A65" i="4" a="1"/>
  <c r="A65" i="4" s="1"/>
  <c r="A64" i="4" a="1"/>
  <c r="A64" i="4" s="1"/>
  <c r="E63" i="4" a="1"/>
  <c r="E63" i="4" s="1"/>
  <c r="B63" i="4" a="1"/>
  <c r="B63" i="4" s="1"/>
  <c r="F62" i="4" a="1"/>
  <c r="F62" i="4" s="1"/>
  <c r="H62" i="4" s="1"/>
  <c r="F61" i="4" a="1"/>
  <c r="F61" i="4" s="1"/>
  <c r="H61" i="4" s="1"/>
  <c r="C61" i="4" a="1"/>
  <c r="C61" i="4" s="1"/>
  <c r="G60" i="4" a="1"/>
  <c r="G60" i="4" s="1"/>
  <c r="D60" i="4" a="1"/>
  <c r="D60" i="4" s="1"/>
  <c r="D59" i="4" a="1"/>
  <c r="D59" i="4" s="1"/>
  <c r="A59" i="4" a="1"/>
  <c r="A59" i="4" s="1"/>
  <c r="E58" i="4" a="1"/>
  <c r="E58" i="4" s="1"/>
  <c r="B58" i="4" a="1"/>
  <c r="B58" i="4" s="1"/>
  <c r="G50" i="4" a="1"/>
  <c r="G50" i="4" s="1"/>
  <c r="C50" i="4" a="1"/>
  <c r="C50" i="4" s="1"/>
  <c r="F49" i="4" a="1"/>
  <c r="F49" i="4" s="1"/>
  <c r="H49" i="4" s="1"/>
  <c r="B49" i="4" a="1"/>
  <c r="B49" i="4" s="1"/>
  <c r="E48" i="4" a="1"/>
  <c r="E48" i="4" s="1"/>
  <c r="A48" i="4" a="1"/>
  <c r="A48" i="4" s="1"/>
  <c r="E47" i="4" a="1"/>
  <c r="E47" i="4" s="1"/>
  <c r="G47" i="4" a="1"/>
  <c r="G47" i="4" s="1"/>
  <c r="F81" i="4" a="1"/>
  <c r="F81" i="4" s="1"/>
  <c r="C81" i="4" a="1"/>
  <c r="C81" i="4" s="1"/>
  <c r="G80" i="4" a="1"/>
  <c r="G80" i="4" s="1"/>
  <c r="D80" i="4" a="1"/>
  <c r="D80" i="4" s="1"/>
  <c r="D79" i="4" a="1"/>
  <c r="D79" i="4" s="1"/>
  <c r="A79" i="4" a="1"/>
  <c r="A79" i="4" s="1"/>
  <c r="E78" i="4" a="1"/>
  <c r="E78" i="4" s="1"/>
  <c r="B78" i="4" a="1"/>
  <c r="B78" i="4" s="1"/>
  <c r="B77" i="4" a="1"/>
  <c r="B77" i="4" s="1"/>
  <c r="F76" i="4" a="1"/>
  <c r="F76" i="4" s="1"/>
  <c r="H76" i="4" s="1"/>
  <c r="C76" i="4" a="1"/>
  <c r="C76" i="4" s="1"/>
  <c r="G75" i="4" a="1"/>
  <c r="G75" i="4" s="1"/>
  <c r="G74" i="4" a="1"/>
  <c r="G74" i="4" s="1"/>
  <c r="D74" i="4" a="1"/>
  <c r="D74" i="4" s="1"/>
  <c r="A74" i="4" a="1"/>
  <c r="A74" i="4" s="1"/>
  <c r="E73" i="4" a="1"/>
  <c r="E73" i="4" s="1"/>
  <c r="E72" i="4" a="1"/>
  <c r="E72" i="4" s="1"/>
  <c r="B72" i="4" a="1"/>
  <c r="B72" i="4" s="1"/>
  <c r="F71" i="4" a="1"/>
  <c r="F71" i="4" s="1"/>
  <c r="H71" i="4" s="1"/>
  <c r="C71" i="4" a="1"/>
  <c r="C71" i="4" s="1"/>
  <c r="C70" i="4" a="1"/>
  <c r="C70" i="4" s="1"/>
  <c r="G69" i="4" a="1"/>
  <c r="G69" i="4" s="1"/>
  <c r="D69" i="4" a="1"/>
  <c r="D69" i="4" s="1"/>
  <c r="A69" i="4" a="1"/>
  <c r="A69" i="4" s="1"/>
  <c r="A68" i="4" a="1"/>
  <c r="A68" i="4" s="1"/>
  <c r="E67" i="4" a="1"/>
  <c r="E67" i="4" s="1"/>
  <c r="B67" i="4" a="1"/>
  <c r="B67" i="4" s="1"/>
  <c r="F66" i="4" a="1"/>
  <c r="F66" i="4" s="1"/>
  <c r="H66" i="4" s="1"/>
  <c r="F65" i="4" a="1"/>
  <c r="F65" i="4" s="1"/>
  <c r="H65" i="4" s="1"/>
  <c r="C65" i="4" a="1"/>
  <c r="C65" i="4" s="1"/>
  <c r="G64" i="4" a="1"/>
  <c r="G64" i="4" s="1"/>
  <c r="D64" i="4" a="1"/>
  <c r="D64" i="4" s="1"/>
  <c r="D63" i="4" a="1"/>
  <c r="D63" i="4" s="1"/>
  <c r="A63" i="4" a="1"/>
  <c r="A63" i="4" s="1"/>
  <c r="E62" i="4" a="1"/>
  <c r="E62" i="4" s="1"/>
  <c r="B62" i="4" a="1"/>
  <c r="B62" i="4" s="1"/>
  <c r="B61" i="4" a="1"/>
  <c r="B61" i="4" s="1"/>
  <c r="F60" i="4" a="1"/>
  <c r="F60" i="4" s="1"/>
  <c r="H60" i="4" s="1"/>
  <c r="C60" i="4" a="1"/>
  <c r="C60" i="4" s="1"/>
  <c r="G59" i="4" a="1"/>
  <c r="G59" i="4" s="1"/>
  <c r="G58" i="4" a="1"/>
  <c r="G58" i="4" s="1"/>
  <c r="D58" i="4" a="1"/>
  <c r="D58" i="4" s="1"/>
  <c r="A58" i="4" a="1"/>
  <c r="A58" i="4" s="1"/>
  <c r="E57" i="4" a="1"/>
  <c r="E57" i="4" s="1"/>
  <c r="C57" i="4" a="1"/>
  <c r="C57" i="4" s="1"/>
  <c r="A57" i="4" a="1"/>
  <c r="A57" i="4" s="1"/>
  <c r="F56" i="4" a="1"/>
  <c r="F56" i="4" s="1"/>
  <c r="H56" i="4" s="1"/>
  <c r="D56" i="4" a="1"/>
  <c r="D56" i="4" s="1"/>
  <c r="B56" i="4" a="1"/>
  <c r="B56" i="4" s="1"/>
  <c r="G55" i="4" a="1"/>
  <c r="G55" i="4" s="1"/>
  <c r="E55" i="4" a="1"/>
  <c r="E55" i="4" s="1"/>
  <c r="C55" i="4" a="1"/>
  <c r="C55" i="4" s="1"/>
  <c r="A55" i="4" a="1"/>
  <c r="A55" i="4" s="1"/>
  <c r="F54" i="4" a="1"/>
  <c r="F54" i="4" s="1"/>
  <c r="H54" i="4" s="1"/>
  <c r="D54" i="4" a="1"/>
  <c r="D54" i="4" s="1"/>
  <c r="B54" i="4" a="1"/>
  <c r="B54" i="4" s="1"/>
  <c r="G53" i="4" a="1"/>
  <c r="G53" i="4" s="1"/>
  <c r="E53" i="4" a="1"/>
  <c r="E53" i="4" s="1"/>
  <c r="C53" i="4" a="1"/>
  <c r="C53" i="4" s="1"/>
  <c r="A53" i="4" a="1"/>
  <c r="A53" i="4" s="1"/>
  <c r="F52" i="4" a="1"/>
  <c r="F52" i="4" s="1"/>
  <c r="H52" i="4" s="1"/>
  <c r="D52" i="4" a="1"/>
  <c r="D52" i="4" s="1"/>
  <c r="B52" i="4" a="1"/>
  <c r="B52" i="4" s="1"/>
  <c r="G51" i="4" a="1"/>
  <c r="G51" i="4" s="1"/>
  <c r="E51" i="4" a="1"/>
  <c r="E51" i="4" s="1"/>
  <c r="C51" i="4" a="1"/>
  <c r="C51" i="4" s="1"/>
  <c r="F50" i="4" a="1"/>
  <c r="F50" i="4" s="1"/>
  <c r="H50" i="4" s="1"/>
  <c r="B50" i="4" a="1"/>
  <c r="B50" i="4" s="1"/>
  <c r="E49" i="4" a="1"/>
  <c r="E49" i="4" s="1"/>
  <c r="A49" i="4" a="1"/>
  <c r="A49" i="4" s="1"/>
  <c r="D48" i="4" a="1"/>
  <c r="D48" i="4" s="1"/>
  <c r="D47" i="4" a="1"/>
  <c r="D47" i="4" s="1"/>
  <c r="B81" i="4" a="1"/>
  <c r="B81" i="4" s="1"/>
  <c r="F80" i="4" a="1"/>
  <c r="F80" i="4" s="1"/>
  <c r="C80" i="4" a="1"/>
  <c r="C80" i="4" s="1"/>
  <c r="G79" i="4" a="1"/>
  <c r="G79" i="4" s="1"/>
  <c r="G78" i="4" a="1"/>
  <c r="G78" i="4" s="1"/>
  <c r="D78" i="4" a="1"/>
  <c r="D78" i="4" s="1"/>
  <c r="A78" i="4" a="1"/>
  <c r="A78" i="4" s="1"/>
  <c r="E77" i="4" a="1"/>
  <c r="E77" i="4" s="1"/>
  <c r="E76" i="4" a="1"/>
  <c r="E76" i="4" s="1"/>
  <c r="B76" i="4" a="1"/>
  <c r="B76" i="4" s="1"/>
  <c r="F75" i="4" a="1"/>
  <c r="F75" i="4" s="1"/>
  <c r="H75" i="4" s="1"/>
  <c r="C75" i="4" a="1"/>
  <c r="C75" i="4" s="1"/>
  <c r="C74" i="4" a="1"/>
  <c r="C74" i="4" s="1"/>
  <c r="G73" i="4" a="1"/>
  <c r="G73" i="4" s="1"/>
  <c r="D73" i="4" a="1"/>
  <c r="D73" i="4" s="1"/>
  <c r="A73" i="4" a="1"/>
  <c r="A73" i="4" s="1"/>
  <c r="A72" i="4" a="1"/>
  <c r="A72" i="4" s="1"/>
  <c r="E71" i="4" a="1"/>
  <c r="E71" i="4" s="1"/>
  <c r="B71" i="4" a="1"/>
  <c r="B71" i="4" s="1"/>
  <c r="F70" i="4" a="1"/>
  <c r="F70" i="4" s="1"/>
  <c r="H70" i="4" s="1"/>
  <c r="F69" i="4" a="1"/>
  <c r="F69" i="4" s="1"/>
  <c r="H69" i="4" s="1"/>
  <c r="C69" i="4" a="1"/>
  <c r="C69" i="4" s="1"/>
  <c r="G68" i="4" a="1"/>
  <c r="G68" i="4" s="1"/>
  <c r="D68" i="4" a="1"/>
  <c r="D68" i="4" s="1"/>
  <c r="D67" i="4" a="1"/>
  <c r="D67" i="4" s="1"/>
  <c r="A67" i="4" a="1"/>
  <c r="A67" i="4" s="1"/>
  <c r="E66" i="4" a="1"/>
  <c r="E66" i="4" s="1"/>
  <c r="B66" i="4" a="1"/>
  <c r="B66" i="4" s="1"/>
  <c r="B65" i="4" a="1"/>
  <c r="B65" i="4" s="1"/>
  <c r="F64" i="4" a="1"/>
  <c r="F64" i="4" s="1"/>
  <c r="H64" i="4" s="1"/>
  <c r="C64" i="4" a="1"/>
  <c r="C64" i="4" s="1"/>
  <c r="G63" i="4" a="1"/>
  <c r="G63" i="4" s="1"/>
  <c r="G62" i="4" a="1"/>
  <c r="G62" i="4" s="1"/>
  <c r="D62" i="4" a="1"/>
  <c r="D62" i="4" s="1"/>
  <c r="A62" i="4" a="1"/>
  <c r="A62" i="4" s="1"/>
  <c r="E61" i="4" a="1"/>
  <c r="E61" i="4" s="1"/>
  <c r="E60" i="4" a="1"/>
  <c r="E60" i="4" s="1"/>
  <c r="B60" i="4" a="1"/>
  <c r="B60" i="4" s="1"/>
  <c r="F59" i="4" a="1"/>
  <c r="F59" i="4" s="1"/>
  <c r="H59" i="4" s="1"/>
  <c r="C59" i="4" a="1"/>
  <c r="C59" i="4" s="1"/>
  <c r="C58" i="4" a="1"/>
  <c r="C58" i="4" s="1"/>
  <c r="G57" i="4" a="1"/>
  <c r="G57" i="4" s="1"/>
  <c r="B51" i="4" a="1"/>
  <c r="B51" i="4" s="1"/>
  <c r="E50" i="4" a="1"/>
  <c r="E50" i="4" s="1"/>
  <c r="A50" i="4" a="1"/>
  <c r="A50" i="4" s="1"/>
  <c r="D49" i="4" a="1"/>
  <c r="D49" i="4" s="1"/>
  <c r="G48" i="4" a="1"/>
  <c r="G48" i="4" s="1"/>
  <c r="C48" i="4" a="1"/>
  <c r="C48" i="4" s="1"/>
  <c r="F47" i="4" a="1"/>
  <c r="F47" i="4" s="1"/>
  <c r="H47" i="4" s="1"/>
  <c r="A47" i="4" a="1"/>
  <c r="A47" i="4" s="1"/>
  <c r="E81" i="4" a="1"/>
  <c r="E81" i="4" s="1"/>
  <c r="F79" i="4" a="1"/>
  <c r="F79" i="4" s="1"/>
  <c r="G77" i="4" a="1"/>
  <c r="G77" i="4" s="1"/>
  <c r="A76" i="4" a="1"/>
  <c r="A76" i="4" s="1"/>
  <c r="D72" i="4" a="1"/>
  <c r="D72" i="4" s="1"/>
  <c r="E70" i="4" a="1"/>
  <c r="E70" i="4" s="1"/>
  <c r="F68" i="4" a="1"/>
  <c r="F68" i="4" s="1"/>
  <c r="H68" i="4" s="1"/>
  <c r="G66" i="4" a="1"/>
  <c r="G66" i="4" s="1"/>
  <c r="C63" i="4" a="1"/>
  <c r="C63" i="4" s="1"/>
  <c r="D61" i="4" a="1"/>
  <c r="D61" i="4" s="1"/>
  <c r="E59" i="4" a="1"/>
  <c r="E59" i="4" s="1"/>
  <c r="F57" i="4" a="1"/>
  <c r="F57" i="4" s="1"/>
  <c r="H57" i="4" s="1"/>
  <c r="E56" i="4" a="1"/>
  <c r="E56" i="4" s="1"/>
  <c r="D55" i="4" a="1"/>
  <c r="D55" i="4" s="1"/>
  <c r="C54" i="4" a="1"/>
  <c r="C54" i="4" s="1"/>
  <c r="B53" i="4" a="1"/>
  <c r="B53" i="4" s="1"/>
  <c r="A52" i="4" a="1"/>
  <c r="A52" i="4" s="1"/>
  <c r="D50" i="4" a="1"/>
  <c r="D50" i="4" s="1"/>
  <c r="B48" i="4" a="1"/>
  <c r="B48" i="4" s="1"/>
  <c r="G49" i="4" a="1"/>
  <c r="G49" i="4" s="1"/>
  <c r="C78" i="4" a="1"/>
  <c r="C78" i="4" s="1"/>
  <c r="F74" i="4" a="1"/>
  <c r="F74" i="4" s="1"/>
  <c r="H74" i="4" s="1"/>
  <c r="B69" i="4" a="1"/>
  <c r="B69" i="4" s="1"/>
  <c r="A60" i="4" a="1"/>
  <c r="A60" i="4" s="1"/>
  <c r="E54" i="4" a="1"/>
  <c r="E54" i="4" s="1"/>
  <c r="F48" i="4" a="1"/>
  <c r="F48" i="4" s="1"/>
  <c r="H48" i="4" s="1"/>
  <c r="C79" i="4" a="1"/>
  <c r="C79" i="4" s="1"/>
  <c r="D77" i="4" a="1"/>
  <c r="D77" i="4" s="1"/>
  <c r="E75" i="4" a="1"/>
  <c r="E75" i="4" s="1"/>
  <c r="F73" i="4" a="1"/>
  <c r="F73" i="4" s="1"/>
  <c r="H73" i="4" s="1"/>
  <c r="B70" i="4" a="1"/>
  <c r="B70" i="4" s="1"/>
  <c r="C68" i="4" a="1"/>
  <c r="C68" i="4" s="1"/>
  <c r="D66" i="4" a="1"/>
  <c r="D66" i="4" s="1"/>
  <c r="E64" i="4" a="1"/>
  <c r="E64" i="4" s="1"/>
  <c r="A61" i="4" a="1"/>
  <c r="A61" i="4" s="1"/>
  <c r="B59" i="4" a="1"/>
  <c r="B59" i="4" s="1"/>
  <c r="D57" i="4" a="1"/>
  <c r="D57" i="4" s="1"/>
  <c r="C56" i="4" a="1"/>
  <c r="C56" i="4" s="1"/>
  <c r="B55" i="4" a="1"/>
  <c r="B55" i="4" s="1"/>
  <c r="A54" i="4" a="1"/>
  <c r="A54" i="4" s="1"/>
  <c r="G52" i="4" a="1"/>
  <c r="G52" i="4" s="1"/>
  <c r="F51" i="4" a="1"/>
  <c r="F51" i="4" s="1"/>
  <c r="H51" i="4" s="1"/>
  <c r="A71" i="4" a="1"/>
  <c r="A71" i="4" s="1"/>
  <c r="E65" i="4" a="1"/>
  <c r="E65" i="4" s="1"/>
  <c r="G61" i="4" a="1"/>
  <c r="G61" i="4" s="1"/>
  <c r="F55" i="4" a="1"/>
  <c r="F55" i="4" s="1"/>
  <c r="H55" i="4" s="1"/>
  <c r="D53" i="4" a="1"/>
  <c r="D53" i="4" s="1"/>
  <c r="A51" i="4" a="1"/>
  <c r="A51" i="4" s="1"/>
  <c r="E80" i="4" a="1"/>
  <c r="E80" i="4" s="1"/>
  <c r="A77" i="4" a="1"/>
  <c r="A77" i="4" s="1"/>
  <c r="B75" i="4" a="1"/>
  <c r="B75" i="4" s="1"/>
  <c r="C73" i="4" a="1"/>
  <c r="C73" i="4" s="1"/>
  <c r="D71" i="4" a="1"/>
  <c r="D71" i="4" s="1"/>
  <c r="G67" i="4" a="1"/>
  <c r="G67" i="4" s="1"/>
  <c r="A66" i="4" a="1"/>
  <c r="A66" i="4" s="1"/>
  <c r="B64" i="4" a="1"/>
  <c r="B64" i="4" s="1"/>
  <c r="C62" i="4" a="1"/>
  <c r="C62" i="4" s="1"/>
  <c r="F58" i="4" a="1"/>
  <c r="F58" i="4" s="1"/>
  <c r="H58" i="4" s="1"/>
  <c r="B57" i="4" a="1"/>
  <c r="B57" i="4" s="1"/>
  <c r="A56" i="4" a="1"/>
  <c r="A56" i="4" s="1"/>
  <c r="G54" i="4" a="1"/>
  <c r="G54" i="4" s="1"/>
  <c r="F53" i="4" a="1"/>
  <c r="F53" i="4" s="1"/>
  <c r="H53" i="4" s="1"/>
  <c r="E52" i="4" a="1"/>
  <c r="E52" i="4" s="1"/>
  <c r="D51" i="4" a="1"/>
  <c r="D51" i="4" s="1"/>
  <c r="C49" i="4" a="1"/>
  <c r="C49" i="4" s="1"/>
  <c r="C47" i="4" a="1"/>
  <c r="C47" i="4" s="1"/>
  <c r="B80" i="4" a="1"/>
  <c r="B80" i="4" s="1"/>
  <c r="G72" i="4" a="1"/>
  <c r="G72" i="4" s="1"/>
  <c r="F63" i="4" a="1"/>
  <c r="F63" i="4" s="1"/>
  <c r="H63" i="4" s="1"/>
  <c r="G56" i="4" a="1"/>
  <c r="G56" i="4" s="1"/>
  <c r="C52" i="4" a="1"/>
  <c r="C52" i="4" s="1"/>
  <c r="B47" i="4" a="1"/>
  <c r="B47" i="4" s="1"/>
  <c r="A35" i="4"/>
  <c r="A34" i="4"/>
  <c r="A33" i="4"/>
  <c r="B12" i="6" l="1"/>
  <c r="F100" i="6"/>
  <c r="E100" i="6"/>
  <c r="D100" i="6"/>
  <c r="C100" i="6"/>
  <c r="B100" i="6"/>
  <c r="A100" i="6"/>
  <c r="F99" i="6"/>
  <c r="E99" i="6"/>
  <c r="D99" i="6"/>
  <c r="C99" i="6"/>
  <c r="B99" i="6"/>
  <c r="A99" i="6"/>
  <c r="F98" i="6"/>
  <c r="E98" i="6"/>
  <c r="D98" i="6"/>
  <c r="C98" i="6"/>
  <c r="B98" i="6"/>
  <c r="A98" i="6"/>
  <c r="F97" i="6"/>
  <c r="E97" i="6"/>
  <c r="D97" i="6"/>
  <c r="C97" i="6"/>
  <c r="B97" i="6"/>
  <c r="A97" i="6"/>
  <c r="F96" i="6"/>
  <c r="E96" i="6"/>
  <c r="D96" i="6"/>
  <c r="C96" i="6"/>
  <c r="B96" i="6"/>
  <c r="A96" i="6"/>
  <c r="F95" i="6"/>
  <c r="E95" i="6"/>
  <c r="D95" i="6"/>
  <c r="C95" i="6"/>
  <c r="B95" i="6"/>
  <c r="A95" i="6"/>
  <c r="F94" i="6"/>
  <c r="E94" i="6"/>
  <c r="D94" i="6"/>
  <c r="C94" i="6"/>
  <c r="B94" i="6"/>
  <c r="A94" i="6"/>
  <c r="F93" i="6"/>
  <c r="E93" i="6"/>
  <c r="D93" i="6"/>
  <c r="C93" i="6"/>
  <c r="B93" i="6"/>
  <c r="A93" i="6"/>
  <c r="F92" i="6"/>
  <c r="E92" i="6"/>
  <c r="D92" i="6"/>
  <c r="C92" i="6"/>
  <c r="B92" i="6"/>
  <c r="A92" i="6"/>
  <c r="F91" i="6"/>
  <c r="E91" i="6"/>
  <c r="D91" i="6"/>
  <c r="C91" i="6"/>
  <c r="B91" i="6"/>
  <c r="A91" i="6"/>
  <c r="F90" i="6"/>
  <c r="E90" i="6"/>
  <c r="D90" i="6"/>
  <c r="C90" i="6"/>
  <c r="B90" i="6"/>
  <c r="A90" i="6"/>
  <c r="F89" i="6"/>
  <c r="E89" i="6"/>
  <c r="D89" i="6"/>
  <c r="C89" i="6"/>
  <c r="B89" i="6"/>
  <c r="A89" i="6"/>
  <c r="F88" i="6"/>
  <c r="E88" i="6"/>
  <c r="D88" i="6"/>
  <c r="C88" i="6"/>
  <c r="B88" i="6"/>
  <c r="A88" i="6"/>
  <c r="F87" i="6"/>
  <c r="E87" i="6"/>
  <c r="D87" i="6"/>
  <c r="C87" i="6"/>
  <c r="B87" i="6"/>
  <c r="A87" i="6"/>
  <c r="F86" i="6"/>
  <c r="E86" i="6"/>
  <c r="D86" i="6"/>
  <c r="C86" i="6"/>
  <c r="B86" i="6"/>
  <c r="A86" i="6"/>
  <c r="F85" i="6"/>
  <c r="E85" i="6"/>
  <c r="D85" i="6"/>
  <c r="C85" i="6"/>
  <c r="B85" i="6"/>
  <c r="A85" i="6"/>
  <c r="F84" i="6"/>
  <c r="E84" i="6"/>
  <c r="D84" i="6"/>
  <c r="C84" i="6"/>
  <c r="B84" i="6"/>
  <c r="A84" i="6"/>
  <c r="F83" i="6"/>
  <c r="E83" i="6"/>
  <c r="D83" i="6"/>
  <c r="C83" i="6"/>
  <c r="B83" i="6"/>
  <c r="A83" i="6"/>
  <c r="F82" i="6"/>
  <c r="E82" i="6"/>
  <c r="D82" i="6"/>
  <c r="C82" i="6"/>
  <c r="B82" i="6"/>
  <c r="A82" i="6"/>
  <c r="F81" i="6"/>
  <c r="E81" i="6"/>
  <c r="D81" i="6"/>
  <c r="C81" i="6"/>
  <c r="B81" i="6"/>
  <c r="A81" i="6"/>
  <c r="F80" i="6"/>
  <c r="E80" i="6"/>
  <c r="D80" i="6"/>
  <c r="C80" i="6"/>
  <c r="B80" i="6"/>
  <c r="A80" i="6"/>
  <c r="F79" i="6"/>
  <c r="E79" i="6"/>
  <c r="D79" i="6"/>
  <c r="C79" i="6"/>
  <c r="B79" i="6"/>
  <c r="A79" i="6"/>
  <c r="F78" i="6"/>
  <c r="E78" i="6"/>
  <c r="D78" i="6"/>
  <c r="C78" i="6"/>
  <c r="B78" i="6"/>
  <c r="A78" i="6"/>
  <c r="F77" i="6"/>
  <c r="E77" i="6"/>
  <c r="D77" i="6"/>
  <c r="C77" i="6"/>
  <c r="B77" i="6"/>
  <c r="A77" i="6"/>
  <c r="F76" i="6"/>
  <c r="E76" i="6"/>
  <c r="D76" i="6"/>
  <c r="C76" i="6"/>
  <c r="B76" i="6"/>
  <c r="A76" i="6"/>
  <c r="F75" i="6"/>
  <c r="E75" i="6"/>
  <c r="D75" i="6"/>
  <c r="C75" i="6"/>
  <c r="B75" i="6"/>
  <c r="A75" i="6"/>
  <c r="F74" i="6"/>
  <c r="E74" i="6"/>
  <c r="D74" i="6"/>
  <c r="C74" i="6"/>
  <c r="B74" i="6"/>
  <c r="A74" i="6"/>
  <c r="F73" i="6"/>
  <c r="E73" i="6"/>
  <c r="D73" i="6"/>
  <c r="C73" i="6"/>
  <c r="B73" i="6"/>
  <c r="A73" i="6"/>
  <c r="F72" i="6"/>
  <c r="E72" i="6"/>
  <c r="D72" i="6"/>
  <c r="C72" i="6"/>
  <c r="B72" i="6"/>
  <c r="A72" i="6"/>
  <c r="F71" i="6"/>
  <c r="E71" i="6"/>
  <c r="D71" i="6"/>
  <c r="C71" i="6"/>
  <c r="B71" i="6"/>
  <c r="A71" i="6"/>
  <c r="F70" i="6"/>
  <c r="E70" i="6"/>
  <c r="D70" i="6"/>
  <c r="C70" i="6"/>
  <c r="B70" i="6"/>
  <c r="A70" i="6"/>
  <c r="F69" i="6"/>
  <c r="E69" i="6"/>
  <c r="D69" i="6"/>
  <c r="C69" i="6"/>
  <c r="B69" i="6"/>
  <c r="A69" i="6"/>
  <c r="F68" i="6"/>
  <c r="E68" i="6"/>
  <c r="D68" i="6"/>
  <c r="C68" i="6"/>
  <c r="B68" i="6"/>
  <c r="A68" i="6"/>
  <c r="F67" i="6"/>
  <c r="E67" i="6"/>
  <c r="D67" i="6"/>
  <c r="C67" i="6"/>
  <c r="B67" i="6"/>
  <c r="A67" i="6"/>
  <c r="F66" i="6"/>
  <c r="E66" i="6"/>
  <c r="D66" i="6"/>
  <c r="C66" i="6"/>
  <c r="B66" i="6"/>
  <c r="A66" i="6"/>
  <c r="F65" i="6"/>
  <c r="E65" i="6"/>
  <c r="D65" i="6"/>
  <c r="C65" i="6"/>
  <c r="B65" i="6"/>
  <c r="A65" i="6"/>
  <c r="F64" i="6"/>
  <c r="E64" i="6"/>
  <c r="D64" i="6"/>
  <c r="C64" i="6"/>
  <c r="B64" i="6"/>
  <c r="A64" i="6"/>
  <c r="F63" i="6"/>
  <c r="E63" i="6"/>
  <c r="D63" i="6"/>
  <c r="C63" i="6"/>
  <c r="B63" i="6"/>
  <c r="A63" i="6"/>
  <c r="F62" i="6"/>
  <c r="E62" i="6"/>
  <c r="D62" i="6"/>
  <c r="C62" i="6"/>
  <c r="B62" i="6"/>
  <c r="A62" i="6"/>
  <c r="F61" i="6"/>
  <c r="E61" i="6"/>
  <c r="D61" i="6"/>
  <c r="C61" i="6"/>
  <c r="B61" i="6"/>
  <c r="A61" i="6"/>
  <c r="F60" i="6"/>
  <c r="E60" i="6"/>
  <c r="D60" i="6"/>
  <c r="C60" i="6"/>
  <c r="B60" i="6"/>
  <c r="A60" i="6"/>
  <c r="F59" i="6"/>
  <c r="E59" i="6"/>
  <c r="D59" i="6"/>
  <c r="C59" i="6"/>
  <c r="B59" i="6"/>
  <c r="A59" i="6"/>
  <c r="F58" i="6"/>
  <c r="E58" i="6"/>
  <c r="D58" i="6"/>
  <c r="C58" i="6"/>
  <c r="B58" i="6"/>
  <c r="A58" i="6"/>
  <c r="F57" i="6"/>
  <c r="E57" i="6"/>
  <c r="D57" i="6"/>
  <c r="C57" i="6"/>
  <c r="B57" i="6"/>
  <c r="A57" i="6"/>
  <c r="F56" i="6"/>
  <c r="E56" i="6"/>
  <c r="D56" i="6"/>
  <c r="C56" i="6"/>
  <c r="B56" i="6"/>
  <c r="A56" i="6"/>
  <c r="F55" i="6"/>
  <c r="E55" i="6"/>
  <c r="D55" i="6"/>
  <c r="C55" i="6"/>
  <c r="B55" i="6"/>
  <c r="A55" i="6"/>
  <c r="F54" i="6"/>
  <c r="E54" i="6"/>
  <c r="D54" i="6"/>
  <c r="C54" i="6"/>
  <c r="B54" i="6"/>
  <c r="A54" i="6"/>
  <c r="F53" i="6"/>
  <c r="E53" i="6"/>
  <c r="D53" i="6"/>
  <c r="C53" i="6"/>
  <c r="B53" i="6"/>
  <c r="A53" i="6"/>
  <c r="F52" i="6"/>
  <c r="E52" i="6"/>
  <c r="D52" i="6"/>
  <c r="C52" i="6"/>
  <c r="B52" i="6"/>
  <c r="A52" i="6"/>
  <c r="F51" i="6"/>
  <c r="E51" i="6"/>
  <c r="D51" i="6"/>
  <c r="C51" i="6"/>
  <c r="B51" i="6"/>
  <c r="A51" i="6"/>
  <c r="F50" i="6"/>
  <c r="E50" i="6"/>
  <c r="D50" i="6"/>
  <c r="C50" i="6"/>
  <c r="B50" i="6"/>
  <c r="A50" i="6"/>
  <c r="F49" i="6"/>
  <c r="E49" i="6"/>
  <c r="D49" i="6"/>
  <c r="C49" i="6"/>
  <c r="B49" i="6"/>
  <c r="A49" i="6"/>
  <c r="F48" i="6"/>
  <c r="E48" i="6"/>
  <c r="D48" i="6"/>
  <c r="C48" i="6"/>
  <c r="B48" i="6"/>
  <c r="A48" i="6"/>
  <c r="F47" i="6"/>
  <c r="E47" i="6"/>
  <c r="D47" i="6"/>
  <c r="C47" i="6"/>
  <c r="B47" i="6"/>
  <c r="A47" i="6"/>
  <c r="F46" i="6"/>
  <c r="E46" i="6"/>
  <c r="D46" i="6"/>
  <c r="C46" i="6"/>
  <c r="B46" i="6"/>
  <c r="A46" i="6"/>
  <c r="F45" i="6"/>
  <c r="E45" i="6"/>
  <c r="D45" i="6"/>
  <c r="C45" i="6"/>
  <c r="B45" i="6"/>
  <c r="A45" i="6"/>
  <c r="F44" i="6"/>
  <c r="E44" i="6"/>
  <c r="D44" i="6"/>
  <c r="C44" i="6"/>
  <c r="B44" i="6"/>
  <c r="A44" i="6"/>
  <c r="F43" i="6"/>
  <c r="E43" i="6"/>
  <c r="D43" i="6"/>
  <c r="C43" i="6"/>
  <c r="B43" i="6"/>
  <c r="A43" i="6"/>
  <c r="F42" i="6"/>
  <c r="E42" i="6"/>
  <c r="D42" i="6"/>
  <c r="C42" i="6"/>
  <c r="B42" i="6"/>
  <c r="A42" i="6"/>
  <c r="F41" i="6"/>
  <c r="E41" i="6"/>
  <c r="D41" i="6"/>
  <c r="C41" i="6"/>
  <c r="B41" i="6"/>
  <c r="A41" i="6"/>
  <c r="F40" i="6"/>
  <c r="E40" i="6"/>
  <c r="D40" i="6"/>
  <c r="C40" i="6"/>
  <c r="B40" i="6"/>
  <c r="A40" i="6"/>
  <c r="F39" i="6"/>
  <c r="E39" i="6"/>
  <c r="D39" i="6"/>
  <c r="C39" i="6"/>
  <c r="B39" i="6"/>
  <c r="A39" i="6"/>
  <c r="F38" i="6"/>
  <c r="E38" i="6"/>
  <c r="D38" i="6"/>
  <c r="C38" i="6"/>
  <c r="B38" i="6"/>
  <c r="A38" i="6"/>
  <c r="F37" i="6"/>
  <c r="E37" i="6"/>
  <c r="D37" i="6"/>
  <c r="C37" i="6"/>
  <c r="B37" i="6"/>
  <c r="A37" i="6"/>
  <c r="F36" i="6"/>
  <c r="E36" i="6"/>
  <c r="D36" i="6"/>
  <c r="C36" i="6"/>
  <c r="B36" i="6"/>
  <c r="A36" i="6"/>
  <c r="F35" i="6"/>
  <c r="E35" i="6"/>
  <c r="D35" i="6"/>
  <c r="C35" i="6"/>
  <c r="B35" i="6"/>
  <c r="A35" i="6"/>
  <c r="F34" i="6"/>
  <c r="E34" i="6"/>
  <c r="D34" i="6"/>
  <c r="C34" i="6"/>
  <c r="B34" i="6"/>
  <c r="A34" i="6"/>
  <c r="F33" i="6"/>
  <c r="E33" i="6"/>
  <c r="D33" i="6"/>
  <c r="C33" i="6"/>
  <c r="B33" i="6"/>
  <c r="A33" i="6"/>
  <c r="F32" i="6"/>
  <c r="E32" i="6"/>
  <c r="D32" i="6"/>
  <c r="C32" i="6"/>
  <c r="B32" i="6"/>
  <c r="A32" i="6"/>
  <c r="F31" i="6"/>
  <c r="E31" i="6"/>
  <c r="D31" i="6"/>
  <c r="C31" i="6"/>
  <c r="B31" i="6"/>
  <c r="A31" i="6"/>
  <c r="F30" i="6"/>
  <c r="E30" i="6"/>
  <c r="D30" i="6"/>
  <c r="C30" i="6"/>
  <c r="B30" i="6"/>
  <c r="A30" i="6"/>
  <c r="F29" i="6"/>
  <c r="E29" i="6"/>
  <c r="D29" i="6"/>
  <c r="C29" i="6"/>
  <c r="B29" i="6"/>
  <c r="A29" i="6"/>
  <c r="F28" i="6"/>
  <c r="E28" i="6"/>
  <c r="D28" i="6"/>
  <c r="C28" i="6"/>
  <c r="B28" i="6"/>
  <c r="A28" i="6"/>
  <c r="F27" i="6"/>
  <c r="E27" i="6"/>
  <c r="D27" i="6"/>
  <c r="C27" i="6"/>
  <c r="B27" i="6"/>
  <c r="A27" i="6"/>
  <c r="F26" i="6"/>
  <c r="E26" i="6"/>
  <c r="D26" i="6"/>
  <c r="C26" i="6"/>
  <c r="B26" i="6"/>
  <c r="A26" i="6"/>
  <c r="F25" i="6"/>
  <c r="E25" i="6"/>
  <c r="D25" i="6"/>
  <c r="C25" i="6"/>
  <c r="B25" i="6"/>
  <c r="A25" i="6"/>
  <c r="F24" i="6"/>
  <c r="E24" i="6"/>
  <c r="D24" i="6"/>
  <c r="C24" i="6"/>
  <c r="B24" i="6"/>
  <c r="A24" i="6"/>
  <c r="F23" i="6"/>
  <c r="E23" i="6"/>
  <c r="D23" i="6"/>
  <c r="C23" i="6"/>
  <c r="B23" i="6"/>
  <c r="A23" i="6"/>
  <c r="F22" i="6"/>
  <c r="E22" i="6"/>
  <c r="D22" i="6"/>
  <c r="C22" i="6"/>
  <c r="B22" i="6"/>
  <c r="A22" i="6"/>
  <c r="F21" i="6"/>
  <c r="E21" i="6"/>
  <c r="D21" i="6"/>
  <c r="C21" i="6"/>
  <c r="B21" i="6"/>
  <c r="A21" i="6"/>
  <c r="F20" i="6"/>
  <c r="E20" i="6"/>
  <c r="D20" i="6"/>
  <c r="C20" i="6"/>
  <c r="B20" i="6"/>
  <c r="A20" i="6"/>
  <c r="F19" i="6"/>
  <c r="E19" i="6"/>
  <c r="D19" i="6"/>
  <c r="C19" i="6"/>
  <c r="B19" i="6"/>
  <c r="A19" i="6"/>
  <c r="F18" i="6"/>
  <c r="E18" i="6"/>
  <c r="D18" i="6"/>
  <c r="C18" i="6"/>
  <c r="B18" i="6"/>
  <c r="A18" i="6"/>
  <c r="F17" i="6"/>
  <c r="E17" i="6"/>
  <c r="D17" i="6"/>
  <c r="C17" i="6"/>
  <c r="B17" i="6"/>
  <c r="A17" i="6"/>
  <c r="F16" i="6"/>
  <c r="E16" i="6"/>
  <c r="D16" i="6"/>
  <c r="C16" i="6"/>
  <c r="B16" i="6"/>
  <c r="A16" i="6"/>
  <c r="F15" i="6"/>
  <c r="E15" i="6"/>
  <c r="D15" i="6"/>
  <c r="C15" i="6"/>
  <c r="B15" i="6"/>
  <c r="A15" i="6"/>
  <c r="F14" i="6"/>
  <c r="E14" i="6"/>
  <c r="D14" i="6"/>
  <c r="C14" i="6"/>
  <c r="B14" i="6"/>
  <c r="A14" i="6"/>
  <c r="F13" i="6"/>
  <c r="E13" i="6"/>
  <c r="D13" i="6"/>
  <c r="C13" i="6"/>
  <c r="B13" i="6"/>
  <c r="A13" i="6"/>
  <c r="F12" i="6"/>
  <c r="E12" i="6"/>
  <c r="D12" i="6"/>
  <c r="C12" i="6"/>
  <c r="A12" i="6"/>
  <c r="F11" i="6"/>
  <c r="E11" i="6"/>
  <c r="D11" i="6"/>
  <c r="C11" i="6"/>
  <c r="B11" i="6"/>
  <c r="A11" i="6"/>
  <c r="F10" i="6"/>
  <c r="E10" i="6"/>
  <c r="D10" i="6"/>
  <c r="C10" i="6"/>
  <c r="B10" i="6"/>
  <c r="A10" i="6"/>
  <c r="F9" i="6"/>
  <c r="E9" i="6"/>
  <c r="D9" i="6"/>
  <c r="C9" i="6"/>
  <c r="B9" i="6"/>
  <c r="A9" i="6"/>
  <c r="F8" i="6"/>
  <c r="E8" i="6"/>
  <c r="D8" i="6"/>
  <c r="C8" i="6"/>
  <c r="B8" i="6"/>
  <c r="A8" i="6"/>
  <c r="F7" i="6"/>
  <c r="E7" i="6"/>
  <c r="D7" i="6"/>
  <c r="C7" i="6"/>
  <c r="B7" i="6"/>
  <c r="A7" i="6"/>
  <c r="F6" i="6"/>
  <c r="E6" i="6"/>
  <c r="D6" i="6"/>
  <c r="C6" i="13"/>
  <c r="C6" i="6" s="1"/>
  <c r="B6" i="13"/>
  <c r="B6" i="6" s="1"/>
  <c r="A6" i="13"/>
  <c r="A6" i="6" s="1"/>
  <c r="F5" i="6"/>
  <c r="E5" i="6"/>
  <c r="D5" i="6"/>
  <c r="C5" i="13"/>
  <c r="C5" i="6" s="1"/>
  <c r="B5" i="13"/>
  <c r="B5" i="6" s="1"/>
  <c r="A5" i="13"/>
  <c r="A5" i="6" s="1"/>
  <c r="F4" i="6"/>
  <c r="E4" i="6"/>
  <c r="D4" i="6"/>
  <c r="C4" i="13"/>
  <c r="C4" i="6" s="1"/>
  <c r="B4" i="13"/>
  <c r="B4" i="6" s="1"/>
  <c r="A4" i="13"/>
  <c r="A4" i="6" s="1"/>
  <c r="F3" i="6"/>
  <c r="E3" i="6"/>
  <c r="D3" i="6"/>
  <c r="C3" i="13"/>
  <c r="C3" i="6" s="1"/>
  <c r="B3" i="13"/>
  <c r="B3" i="6" s="1"/>
  <c r="A3" i="13"/>
  <c r="A3" i="6" s="1"/>
  <c r="F2" i="6"/>
  <c r="E2" i="6"/>
  <c r="D2" i="6"/>
  <c r="C2" i="13"/>
  <c r="C2" i="6" s="1"/>
  <c r="B2" i="13"/>
  <c r="B2" i="6" s="1"/>
  <c r="A2" i="13"/>
  <c r="A2" i="6" s="1"/>
  <c r="A32" i="4" l="1"/>
  <c r="A37" i="4" l="1"/>
  <c r="A36" i="4"/>
  <c r="A31" i="4"/>
  <c r="A30" i="4"/>
  <c r="A29" i="4"/>
  <c r="A28" i="4"/>
  <c r="A27" i="4"/>
  <c r="A26" i="4"/>
  <c r="A25" i="4"/>
  <c r="A24" i="4"/>
  <c r="A23" i="4"/>
  <c r="B85" i="4" l="1"/>
  <c r="H87" i="4" l="1" a="1"/>
  <c r="H87" i="4" s="1"/>
  <c r="K87" i="4" s="1"/>
  <c r="H89" i="4" a="1"/>
  <c r="H89" i="4" s="1"/>
  <c r="K89" i="4" s="1"/>
  <c r="H91" i="4" a="1"/>
  <c r="H91" i="4" s="1"/>
  <c r="H93" i="4" a="1"/>
  <c r="H93" i="4" s="1"/>
  <c r="H95" i="4" a="1"/>
  <c r="H95" i="4" s="1"/>
  <c r="H97" i="4" a="1"/>
  <c r="H97" i="4" s="1"/>
  <c r="H99" i="4" a="1"/>
  <c r="H99" i="4" s="1"/>
  <c r="H101" i="4" a="1"/>
  <c r="H101" i="4" s="1"/>
  <c r="H103" i="4" a="1"/>
  <c r="H103" i="4" s="1"/>
  <c r="K103" i="4" s="1"/>
  <c r="H105" i="4" a="1"/>
  <c r="H105" i="4" s="1"/>
  <c r="K105" i="4" s="1"/>
  <c r="H107" i="4" a="1"/>
  <c r="H107" i="4" s="1"/>
  <c r="K107" i="4" s="1"/>
  <c r="H109" i="4" a="1"/>
  <c r="H109" i="4" s="1"/>
  <c r="K109" i="4" s="1"/>
  <c r="H111" i="4" a="1"/>
  <c r="H111" i="4" s="1"/>
  <c r="K111" i="4" s="1"/>
  <c r="H113" i="4" a="1"/>
  <c r="H113" i="4" s="1"/>
  <c r="K113" i="4" s="1"/>
  <c r="H115" i="4" a="1"/>
  <c r="H115" i="4" s="1"/>
  <c r="K115" i="4" s="1"/>
  <c r="H117" i="4" a="1"/>
  <c r="H117" i="4" s="1"/>
  <c r="K117" i="4" s="1"/>
  <c r="H119" i="4" a="1"/>
  <c r="H119" i="4" s="1"/>
  <c r="H121" i="4" a="1"/>
  <c r="H121" i="4" s="1"/>
  <c r="K121" i="4" s="1"/>
  <c r="H123" i="4" a="1"/>
  <c r="H123" i="4" s="1"/>
  <c r="K123" i="4" s="1"/>
  <c r="H125" i="4" a="1"/>
  <c r="H125" i="4" s="1"/>
  <c r="K125" i="4" s="1"/>
  <c r="H127" i="4" a="1"/>
  <c r="H127" i="4" s="1"/>
  <c r="K127" i="4" s="1"/>
  <c r="H129" i="4" a="1"/>
  <c r="H129" i="4" s="1"/>
  <c r="K129" i="4" s="1"/>
  <c r="H131" i="4" a="1"/>
  <c r="H131" i="4" s="1"/>
  <c r="K131" i="4" s="1"/>
  <c r="H88" i="4" a="1"/>
  <c r="H88" i="4" s="1"/>
  <c r="K88" i="4" s="1"/>
  <c r="H90" i="4" a="1"/>
  <c r="H90" i="4" s="1"/>
  <c r="H92" i="4" a="1"/>
  <c r="H92" i="4" s="1"/>
  <c r="H94" i="4" a="1"/>
  <c r="H94" i="4" s="1"/>
  <c r="H96" i="4" a="1"/>
  <c r="H96" i="4" s="1"/>
  <c r="H98" i="4" a="1"/>
  <c r="H98" i="4" s="1"/>
  <c r="H100" i="4" a="1"/>
  <c r="H100" i="4" s="1"/>
  <c r="H102" i="4" a="1"/>
  <c r="H102" i="4" s="1"/>
  <c r="H104" i="4" a="1"/>
  <c r="H104" i="4" s="1"/>
  <c r="K104" i="4" s="1"/>
  <c r="H106" i="4" a="1"/>
  <c r="H106" i="4" s="1"/>
  <c r="K106" i="4" s="1"/>
  <c r="H108" i="4" a="1"/>
  <c r="H108" i="4" s="1"/>
  <c r="K108" i="4" s="1"/>
  <c r="H110" i="4" a="1"/>
  <c r="H110" i="4" s="1"/>
  <c r="K110" i="4" s="1"/>
  <c r="H112" i="4" a="1"/>
  <c r="H112" i="4" s="1"/>
  <c r="K112" i="4" s="1"/>
  <c r="H114" i="4" a="1"/>
  <c r="H114" i="4" s="1"/>
  <c r="K114" i="4" s="1"/>
  <c r="H116" i="4" a="1"/>
  <c r="H116" i="4" s="1"/>
  <c r="K116" i="4" s="1"/>
  <c r="H118" i="4" a="1"/>
  <c r="H118" i="4" s="1"/>
  <c r="K118" i="4" s="1"/>
  <c r="H120" i="4" a="1"/>
  <c r="H120" i="4" s="1"/>
  <c r="K120" i="4" s="1"/>
  <c r="H122" i="4" a="1"/>
  <c r="H122" i="4" s="1"/>
  <c r="K122" i="4" s="1"/>
  <c r="H124" i="4" a="1"/>
  <c r="H124" i="4" s="1"/>
  <c r="K124" i="4" s="1"/>
  <c r="H126" i="4" a="1"/>
  <c r="H126" i="4" s="1"/>
  <c r="K126" i="4" s="1"/>
  <c r="H128" i="4" a="1"/>
  <c r="H128" i="4" s="1"/>
  <c r="K128" i="4" s="1"/>
  <c r="H130" i="4" a="1"/>
  <c r="H130" i="4" s="1"/>
  <c r="K130" i="4" s="1"/>
  <c r="B131" i="4" a="1"/>
  <c r="B131" i="4" s="1"/>
  <c r="F130" i="4" a="1"/>
  <c r="F130" i="4" s="1"/>
  <c r="C130" i="4" a="1"/>
  <c r="C130" i="4" s="1"/>
  <c r="E129" i="4" a="1"/>
  <c r="E129" i="4" s="1"/>
  <c r="B129" i="4" a="1"/>
  <c r="B129" i="4" s="1"/>
  <c r="F128" i="4" a="1"/>
  <c r="F128" i="4" s="1"/>
  <c r="D127" i="4" a="1"/>
  <c r="D127" i="4" s="1"/>
  <c r="A127" i="4" a="1"/>
  <c r="A127" i="4" s="1"/>
  <c r="E126" i="4" a="1"/>
  <c r="E126" i="4" s="1"/>
  <c r="B126" i="4" a="1"/>
  <c r="B126" i="4" s="1"/>
  <c r="G125" i="4" a="1"/>
  <c r="G125" i="4" s="1"/>
  <c r="C125" i="4" a="1"/>
  <c r="C125" i="4" s="1"/>
  <c r="D124" i="4" a="1"/>
  <c r="D124" i="4" s="1"/>
  <c r="A124" i="4" a="1"/>
  <c r="A124" i="4" s="1"/>
  <c r="F123" i="4" a="1"/>
  <c r="F123" i="4" s="1"/>
  <c r="G122" i="4" a="1"/>
  <c r="G122" i="4" s="1"/>
  <c r="C122" i="4" a="1"/>
  <c r="C122" i="4" s="1"/>
  <c r="E121" i="4" a="1"/>
  <c r="E121" i="4" s="1"/>
  <c r="B121" i="4" a="1"/>
  <c r="B121" i="4" s="1"/>
  <c r="F120" i="4" a="1"/>
  <c r="F120" i="4" s="1"/>
  <c r="D119" i="4" a="1"/>
  <c r="D119" i="4" s="1"/>
  <c r="A119" i="4" a="1"/>
  <c r="A119" i="4" s="1"/>
  <c r="E118" i="4" a="1"/>
  <c r="E118" i="4" s="1"/>
  <c r="B118" i="4" a="1"/>
  <c r="B118" i="4" s="1"/>
  <c r="G117" i="4" a="1"/>
  <c r="G117" i="4" s="1"/>
  <c r="C117" i="4" a="1"/>
  <c r="C117" i="4" s="1"/>
  <c r="B116" i="4" a="1"/>
  <c r="B116" i="4" s="1"/>
  <c r="F115" i="4" a="1"/>
  <c r="F115" i="4" s="1"/>
  <c r="C115" i="4" a="1"/>
  <c r="C115" i="4" s="1"/>
  <c r="E114" i="4" a="1"/>
  <c r="E114" i="4" s="1"/>
  <c r="G113" i="4" a="1"/>
  <c r="G113" i="4" s="1"/>
  <c r="D113" i="4" a="1"/>
  <c r="D113" i="4" s="1"/>
  <c r="A113" i="4" a="1"/>
  <c r="A113" i="4" s="1"/>
  <c r="E112" i="4" a="1"/>
  <c r="E112" i="4" s="1"/>
  <c r="G111" i="4" a="1"/>
  <c r="G111" i="4" s="1"/>
  <c r="D111" i="4" a="1"/>
  <c r="D111" i="4" s="1"/>
  <c r="A111" i="4" a="1"/>
  <c r="A111" i="4" s="1"/>
  <c r="F110" i="4" a="1"/>
  <c r="F110" i="4" s="1"/>
  <c r="A110" i="4" a="1"/>
  <c r="A110" i="4" s="1"/>
  <c r="F109" i="4" a="1"/>
  <c r="F109" i="4" s="1"/>
  <c r="A109" i="4" a="1"/>
  <c r="A109" i="4" s="1"/>
  <c r="B108" i="4" a="1"/>
  <c r="B108" i="4" s="1"/>
  <c r="F107" i="4" a="1"/>
  <c r="F107" i="4" s="1"/>
  <c r="C107" i="4" a="1"/>
  <c r="C107" i="4" s="1"/>
  <c r="G106" i="4" a="1"/>
  <c r="G106" i="4" s="1"/>
  <c r="D106" i="4" a="1"/>
  <c r="D106" i="4" s="1"/>
  <c r="E105" i="4" a="1"/>
  <c r="E105" i="4" s="1"/>
  <c r="A105" i="4" a="1"/>
  <c r="A105" i="4" s="1"/>
  <c r="B104" i="4" a="1"/>
  <c r="B104" i="4" s="1"/>
  <c r="F103" i="4" a="1"/>
  <c r="F103" i="4" s="1"/>
  <c r="C103" i="4" a="1"/>
  <c r="C103" i="4" s="1"/>
  <c r="G102" i="4" a="1"/>
  <c r="G102" i="4" s="1"/>
  <c r="D102" i="4" a="1"/>
  <c r="D102" i="4" s="1"/>
  <c r="E101" i="4" a="1"/>
  <c r="E101" i="4" s="1"/>
  <c r="A101" i="4" a="1"/>
  <c r="A101" i="4" s="1"/>
  <c r="B100" i="4" a="1"/>
  <c r="B100" i="4" s="1"/>
  <c r="F99" i="4" a="1"/>
  <c r="F99" i="4" s="1"/>
  <c r="C99" i="4" a="1"/>
  <c r="C99" i="4" s="1"/>
  <c r="G98" i="4" a="1"/>
  <c r="G98" i="4" s="1"/>
  <c r="D98" i="4" a="1"/>
  <c r="D98" i="4" s="1"/>
  <c r="E97" i="4" a="1"/>
  <c r="E97" i="4" s="1"/>
  <c r="A97" i="4" a="1"/>
  <c r="A97" i="4" s="1"/>
  <c r="F131" i="4" a="1"/>
  <c r="F131" i="4" s="1"/>
  <c r="C131" i="4" a="1"/>
  <c r="C131" i="4" s="1"/>
  <c r="B130" i="4" a="1"/>
  <c r="B130" i="4" s="1"/>
  <c r="G129" i="4" a="1"/>
  <c r="G129" i="4" s="1"/>
  <c r="C129" i="4" a="1"/>
  <c r="C129" i="4" s="1"/>
  <c r="D128" i="4" a="1"/>
  <c r="D128" i="4" s="1"/>
  <c r="A128" i="4" a="1"/>
  <c r="A128" i="4" s="1"/>
  <c r="F127" i="4" a="1"/>
  <c r="F127" i="4" s="1"/>
  <c r="G126" i="4" a="1"/>
  <c r="G126" i="4" s="1"/>
  <c r="C126" i="4" a="1"/>
  <c r="C126" i="4" s="1"/>
  <c r="E125" i="4" a="1"/>
  <c r="E125" i="4" s="1"/>
  <c r="B125" i="4" a="1"/>
  <c r="B125" i="4" s="1"/>
  <c r="F124" i="4" a="1"/>
  <c r="F124" i="4" s="1"/>
  <c r="D123" i="4" a="1"/>
  <c r="D123" i="4" s="1"/>
  <c r="A123" i="4" a="1"/>
  <c r="A123" i="4" s="1"/>
  <c r="E122" i="4" a="1"/>
  <c r="E122" i="4" s="1"/>
  <c r="B122" i="4" a="1"/>
  <c r="B122" i="4" s="1"/>
  <c r="G121" i="4" a="1"/>
  <c r="G121" i="4" s="1"/>
  <c r="C121" i="4" a="1"/>
  <c r="C121" i="4" s="1"/>
  <c r="D120" i="4" a="1"/>
  <c r="D120" i="4" s="1"/>
  <c r="A120" i="4" a="1"/>
  <c r="A120" i="4" s="1"/>
  <c r="F119" i="4" a="1"/>
  <c r="F119" i="4" s="1"/>
  <c r="G118" i="4" a="1"/>
  <c r="G118" i="4" s="1"/>
  <c r="C118" i="4" a="1"/>
  <c r="C118" i="4" s="1"/>
  <c r="E117" i="4" a="1"/>
  <c r="E117" i="4" s="1"/>
  <c r="B117" i="4" a="1"/>
  <c r="B117" i="4" s="1"/>
  <c r="F116" i="4" a="1"/>
  <c r="F116" i="4" s="1"/>
  <c r="C116" i="4" a="1"/>
  <c r="C116" i="4" s="1"/>
  <c r="B115" i="4" a="1"/>
  <c r="B115" i="4" s="1"/>
  <c r="G114" i="4" a="1"/>
  <c r="G114" i="4" s="1"/>
  <c r="D114" i="4" a="1"/>
  <c r="D114" i="4" s="1"/>
  <c r="A114" i="4" a="1"/>
  <c r="A114" i="4" s="1"/>
  <c r="E113" i="4" a="1"/>
  <c r="E113" i="4" s="1"/>
  <c r="G112" i="4" a="1"/>
  <c r="G112" i="4" s="1"/>
  <c r="D112" i="4" a="1"/>
  <c r="D112" i="4" s="1"/>
  <c r="A112" i="4" a="1"/>
  <c r="A112" i="4" s="1"/>
  <c r="E111" i="4" a="1"/>
  <c r="E111" i="4" s="1"/>
  <c r="E110" i="4" a="1"/>
  <c r="E110" i="4" s="1"/>
  <c r="B110" i="4" a="1"/>
  <c r="B110" i="4" s="1"/>
  <c r="E109" i="4" a="1"/>
  <c r="E109" i="4" s="1"/>
  <c r="B109" i="4" a="1"/>
  <c r="B109" i="4" s="1"/>
  <c r="G108" i="4" a="1"/>
  <c r="G108" i="4" s="1"/>
  <c r="D108" i="4" a="1"/>
  <c r="D108" i="4" s="1"/>
  <c r="E107" i="4" a="1"/>
  <c r="E107" i="4" s="1"/>
  <c r="A107" i="4" a="1"/>
  <c r="A107" i="4" s="1"/>
  <c r="B106" i="4" a="1"/>
  <c r="B106" i="4" s="1"/>
  <c r="F105" i="4" a="1"/>
  <c r="F105" i="4" s="1"/>
  <c r="C105" i="4" a="1"/>
  <c r="C105" i="4" s="1"/>
  <c r="G104" i="4" a="1"/>
  <c r="G104" i="4" s="1"/>
  <c r="D104" i="4" a="1"/>
  <c r="D104" i="4" s="1"/>
  <c r="E103" i="4" a="1"/>
  <c r="E103" i="4" s="1"/>
  <c r="A103" i="4" a="1"/>
  <c r="A103" i="4" s="1"/>
  <c r="B102" i="4" a="1"/>
  <c r="B102" i="4" s="1"/>
  <c r="F101" i="4" a="1"/>
  <c r="F101" i="4" s="1"/>
  <c r="C101" i="4" a="1"/>
  <c r="C101" i="4" s="1"/>
  <c r="G100" i="4" a="1"/>
  <c r="G100" i="4" s="1"/>
  <c r="D100" i="4" a="1"/>
  <c r="D100" i="4" s="1"/>
  <c r="E99" i="4" a="1"/>
  <c r="E99" i="4" s="1"/>
  <c r="A99" i="4" a="1"/>
  <c r="A99" i="4" s="1"/>
  <c r="B98" i="4" a="1"/>
  <c r="B98" i="4" s="1"/>
  <c r="F97" i="4" a="1"/>
  <c r="F97" i="4" s="1"/>
  <c r="C97" i="4" a="1"/>
  <c r="C97" i="4" s="1"/>
  <c r="G96" i="4" a="1"/>
  <c r="G96" i="4" s="1"/>
  <c r="G131" i="4" a="1"/>
  <c r="G131" i="4" s="1"/>
  <c r="A131" i="4" a="1"/>
  <c r="A131" i="4" s="1"/>
  <c r="D129" i="4" a="1"/>
  <c r="D129" i="4" s="1"/>
  <c r="E128" i="4" a="1"/>
  <c r="E128" i="4" s="1"/>
  <c r="G127" i="4" a="1"/>
  <c r="G127" i="4" s="1"/>
  <c r="A126" i="4" a="1"/>
  <c r="A126" i="4" s="1"/>
  <c r="C124" i="4" a="1"/>
  <c r="C124" i="4" s="1"/>
  <c r="E123" i="4" a="1"/>
  <c r="E123" i="4" s="1"/>
  <c r="F122" i="4" a="1"/>
  <c r="F122" i="4" s="1"/>
  <c r="A121" i="4" a="1"/>
  <c r="A121" i="4" s="1"/>
  <c r="B120" i="4" a="1"/>
  <c r="B120" i="4" s="1"/>
  <c r="C119" i="4" a="1"/>
  <c r="C119" i="4" s="1"/>
  <c r="D118" i="4" a="1"/>
  <c r="D118" i="4" s="1"/>
  <c r="F117" i="4" a="1"/>
  <c r="F117" i="4" s="1"/>
  <c r="G116" i="4" a="1"/>
  <c r="G116" i="4" s="1"/>
  <c r="A116" i="4" a="1"/>
  <c r="A116" i="4" s="1"/>
  <c r="F113" i="4" a="1"/>
  <c r="F113" i="4" s="1"/>
  <c r="B112" i="4" a="1"/>
  <c r="B112" i="4" s="1"/>
  <c r="C111" i="4" a="1"/>
  <c r="C111" i="4" s="1"/>
  <c r="C109" i="4" a="1"/>
  <c r="C109" i="4" s="1"/>
  <c r="E108" i="4" a="1"/>
  <c r="E108" i="4" s="1"/>
  <c r="F106" i="4" a="1"/>
  <c r="F106" i="4" s="1"/>
  <c r="G105" i="4" a="1"/>
  <c r="G105" i="4" s="1"/>
  <c r="A104" i="4" a="1"/>
  <c r="A104" i="4" s="1"/>
  <c r="B103" i="4" a="1"/>
  <c r="B103" i="4" s="1"/>
  <c r="C102" i="4" a="1"/>
  <c r="C102" i="4" s="1"/>
  <c r="D101" i="4" a="1"/>
  <c r="D101" i="4" s="1"/>
  <c r="E100" i="4" a="1"/>
  <c r="E100" i="4" s="1"/>
  <c r="F98" i="4" a="1"/>
  <c r="F98" i="4" s="1"/>
  <c r="G97" i="4" a="1"/>
  <c r="G97" i="4" s="1"/>
  <c r="D96" i="4" a="1"/>
  <c r="D96" i="4" s="1"/>
  <c r="E95" i="4" a="1"/>
  <c r="E95" i="4" s="1"/>
  <c r="A95" i="4" a="1"/>
  <c r="A95" i="4" s="1"/>
  <c r="E94" i="4" a="1"/>
  <c r="E94" i="4" s="1"/>
  <c r="A94" i="4" a="1"/>
  <c r="A94" i="4" s="1"/>
  <c r="E93" i="4" a="1"/>
  <c r="E93" i="4" s="1"/>
  <c r="A93" i="4" a="1"/>
  <c r="A93" i="4" s="1"/>
  <c r="E92" i="4" a="1"/>
  <c r="E92" i="4" s="1"/>
  <c r="A92" i="4" a="1"/>
  <c r="A92" i="4" s="1"/>
  <c r="E91" i="4" a="1"/>
  <c r="E91" i="4" s="1"/>
  <c r="A91" i="4" a="1"/>
  <c r="A91" i="4" s="1"/>
  <c r="E90" i="4" a="1"/>
  <c r="E90" i="4" s="1"/>
  <c r="A90" i="4" a="1"/>
  <c r="A90" i="4" s="1"/>
  <c r="E89" i="4" a="1"/>
  <c r="E89" i="4" s="1"/>
  <c r="A89" i="4" a="1"/>
  <c r="A89" i="4" s="1"/>
  <c r="E88" i="4" a="1"/>
  <c r="E88" i="4" s="1"/>
  <c r="A88" i="4" a="1"/>
  <c r="A88" i="4" s="1"/>
  <c r="A87" i="4" a="1"/>
  <c r="A87" i="4" s="1"/>
  <c r="D87" i="4" a="1"/>
  <c r="D87" i="4" s="1"/>
  <c r="E131" i="4" a="1"/>
  <c r="E131" i="4" s="1"/>
  <c r="G130" i="4" a="1"/>
  <c r="G130" i="4" s="1"/>
  <c r="A130" i="4" a="1"/>
  <c r="A130" i="4" s="1"/>
  <c r="C128" i="4" a="1"/>
  <c r="C128" i="4" s="1"/>
  <c r="E127" i="4" a="1"/>
  <c r="E127" i="4" s="1"/>
  <c r="F126" i="4" a="1"/>
  <c r="F126" i="4" s="1"/>
  <c r="A125" i="4" a="1"/>
  <c r="A125" i="4" s="1"/>
  <c r="B124" i="4" a="1"/>
  <c r="B124" i="4" s="1"/>
  <c r="C123" i="4" a="1"/>
  <c r="C123" i="4" s="1"/>
  <c r="D122" i="4" a="1"/>
  <c r="D122" i="4" s="1"/>
  <c r="F121" i="4" a="1"/>
  <c r="F121" i="4" s="1"/>
  <c r="G120" i="4" a="1"/>
  <c r="G120" i="4" s="1"/>
  <c r="B119" i="4" a="1"/>
  <c r="B119" i="4" s="1"/>
  <c r="D117" i="4" a="1"/>
  <c r="D117" i="4" s="1"/>
  <c r="E116" i="4" a="1"/>
  <c r="E116" i="4" s="1"/>
  <c r="G115" i="4" a="1"/>
  <c r="G115" i="4" s="1"/>
  <c r="D131" i="4" a="1"/>
  <c r="D131" i="4" s="1"/>
  <c r="E130" i="4" a="1"/>
  <c r="E130" i="4" s="1"/>
  <c r="A129" i="4" a="1"/>
  <c r="A129" i="4" s="1"/>
  <c r="B128" i="4" a="1"/>
  <c r="B128" i="4" s="1"/>
  <c r="C127" i="4" a="1"/>
  <c r="C127" i="4" s="1"/>
  <c r="D126" i="4" a="1"/>
  <c r="D126" i="4" s="1"/>
  <c r="F125" i="4" a="1"/>
  <c r="F125" i="4" s="1"/>
  <c r="G124" i="4" a="1"/>
  <c r="G124" i="4" s="1"/>
  <c r="B123" i="4" a="1"/>
  <c r="B123" i="4" s="1"/>
  <c r="D121" i="4" a="1"/>
  <c r="D121" i="4" s="1"/>
  <c r="E120" i="4" a="1"/>
  <c r="E120" i="4" s="1"/>
  <c r="G119" i="4" a="1"/>
  <c r="G119" i="4" s="1"/>
  <c r="A118" i="4" a="1"/>
  <c r="A118" i="4" s="1"/>
  <c r="D116" i="4" a="1"/>
  <c r="D116" i="4" s="1"/>
  <c r="E115" i="4" a="1"/>
  <c r="E115" i="4" s="1"/>
  <c r="B114" i="4" a="1"/>
  <c r="B114" i="4" s="1"/>
  <c r="C113" i="4" a="1"/>
  <c r="C113" i="4" s="1"/>
  <c r="F111" i="4" a="1"/>
  <c r="F111" i="4" s="1"/>
  <c r="C110" i="4" a="1"/>
  <c r="C110" i="4" s="1"/>
  <c r="A108" i="4" a="1"/>
  <c r="A108" i="4" s="1"/>
  <c r="B107" i="4" a="1"/>
  <c r="B107" i="4" s="1"/>
  <c r="C106" i="4" a="1"/>
  <c r="C106" i="4" s="1"/>
  <c r="D105" i="4" a="1"/>
  <c r="D105" i="4" s="1"/>
  <c r="E104" i="4" a="1"/>
  <c r="E104" i="4" s="1"/>
  <c r="F102" i="4" a="1"/>
  <c r="F102" i="4" s="1"/>
  <c r="G101" i="4" a="1"/>
  <c r="G101" i="4" s="1"/>
  <c r="A100" i="4" a="1"/>
  <c r="A100" i="4" s="1"/>
  <c r="B99" i="4" a="1"/>
  <c r="B99" i="4" s="1"/>
  <c r="C98" i="4" a="1"/>
  <c r="C98" i="4" s="1"/>
  <c r="D97" i="4" a="1"/>
  <c r="D97" i="4" s="1"/>
  <c r="B96" i="4" a="1"/>
  <c r="B96" i="4" s="1"/>
  <c r="F95" i="4" a="1"/>
  <c r="F95" i="4" s="1"/>
  <c r="C95" i="4" a="1"/>
  <c r="C95" i="4" s="1"/>
  <c r="G94" i="4" a="1"/>
  <c r="G94" i="4" s="1"/>
  <c r="C94" i="4" a="1"/>
  <c r="C94" i="4" s="1"/>
  <c r="G93" i="4" a="1"/>
  <c r="G93" i="4" s="1"/>
  <c r="C93" i="4" a="1"/>
  <c r="C93" i="4" s="1"/>
  <c r="G92" i="4" a="1"/>
  <c r="G92" i="4" s="1"/>
  <c r="C92" i="4" a="1"/>
  <c r="C92" i="4" s="1"/>
  <c r="G91" i="4" a="1"/>
  <c r="G91" i="4" s="1"/>
  <c r="C91" i="4" a="1"/>
  <c r="C91" i="4" s="1"/>
  <c r="G90" i="4" a="1"/>
  <c r="G90" i="4" s="1"/>
  <c r="C90" i="4" a="1"/>
  <c r="C90" i="4" s="1"/>
  <c r="G89" i="4" a="1"/>
  <c r="G89" i="4" s="1"/>
  <c r="C89" i="4" a="1"/>
  <c r="C89" i="4" s="1"/>
  <c r="G88" i="4" a="1"/>
  <c r="G88" i="4" s="1"/>
  <c r="C88" i="4" a="1"/>
  <c r="C88" i="4" s="1"/>
  <c r="D130" i="4" a="1"/>
  <c r="D130" i="4" s="1"/>
  <c r="F129" i="4" a="1"/>
  <c r="F129" i="4" s="1"/>
  <c r="G128" i="4" a="1"/>
  <c r="G128" i="4" s="1"/>
  <c r="B127" i="4" a="1"/>
  <c r="B127" i="4" s="1"/>
  <c r="D125" i="4" a="1"/>
  <c r="D125" i="4" s="1"/>
  <c r="E124" i="4" a="1"/>
  <c r="E124" i="4" s="1"/>
  <c r="G123" i="4" a="1"/>
  <c r="G123" i="4" s="1"/>
  <c r="A122" i="4" a="1"/>
  <c r="A122" i="4" s="1"/>
  <c r="C120" i="4" a="1"/>
  <c r="C120" i="4" s="1"/>
  <c r="E119" i="4" a="1"/>
  <c r="E119" i="4" s="1"/>
  <c r="F118" i="4" a="1"/>
  <c r="F118" i="4" s="1"/>
  <c r="A117" i="4" a="1"/>
  <c r="A117" i="4" s="1"/>
  <c r="D115" i="4" a="1"/>
  <c r="D115" i="4" s="1"/>
  <c r="F114" i="4" a="1"/>
  <c r="F114" i="4" s="1"/>
  <c r="A115" i="4" a="1"/>
  <c r="A115" i="4" s="1"/>
  <c r="F112" i="4" a="1"/>
  <c r="F112" i="4" s="1"/>
  <c r="B111" i="4" a="1"/>
  <c r="B111" i="4" s="1"/>
  <c r="G109" i="4" a="1"/>
  <c r="G109" i="4" s="1"/>
  <c r="C108" i="4" a="1"/>
  <c r="C108" i="4" s="1"/>
  <c r="E106" i="4" a="1"/>
  <c r="E106" i="4" s="1"/>
  <c r="F104" i="4" a="1"/>
  <c r="F104" i="4" s="1"/>
  <c r="B101" i="4" a="1"/>
  <c r="B101" i="4" s="1"/>
  <c r="D99" i="4" a="1"/>
  <c r="D99" i="4" s="1"/>
  <c r="C96" i="4" a="1"/>
  <c r="C96" i="4" s="1"/>
  <c r="D95" i="4" a="1"/>
  <c r="D95" i="4" s="1"/>
  <c r="D94" i="4" a="1"/>
  <c r="D94" i="4" s="1"/>
  <c r="D93" i="4" a="1"/>
  <c r="D93" i="4" s="1"/>
  <c r="D92" i="4" a="1"/>
  <c r="D92" i="4" s="1"/>
  <c r="D91" i="4" a="1"/>
  <c r="D91" i="4" s="1"/>
  <c r="D90" i="4" a="1"/>
  <c r="D90" i="4" s="1"/>
  <c r="D89" i="4" a="1"/>
  <c r="D89" i="4" s="1"/>
  <c r="D88" i="4" a="1"/>
  <c r="D88" i="4" s="1"/>
  <c r="F87" i="4" a="1"/>
  <c r="F87" i="4" s="1"/>
  <c r="C114" i="4" a="1"/>
  <c r="C114" i="4" s="1"/>
  <c r="C112" i="4" a="1"/>
  <c r="C112" i="4" s="1"/>
  <c r="G110" i="4" a="1"/>
  <c r="G110" i="4" s="1"/>
  <c r="D109" i="4" a="1"/>
  <c r="D109" i="4" s="1"/>
  <c r="G107" i="4" a="1"/>
  <c r="G107" i="4" s="1"/>
  <c r="A106" i="4" a="1"/>
  <c r="A106" i="4" s="1"/>
  <c r="C104" i="4" a="1"/>
  <c r="C104" i="4" s="1"/>
  <c r="E102" i="4" a="1"/>
  <c r="E102" i="4" s="1"/>
  <c r="F100" i="4" a="1"/>
  <c r="F100" i="4" s="1"/>
  <c r="B97" i="4" a="1"/>
  <c r="B97" i="4" s="1"/>
  <c r="A96" i="4" a="1"/>
  <c r="A96" i="4" s="1"/>
  <c r="B95" i="4" a="1"/>
  <c r="B95" i="4" s="1"/>
  <c r="B94" i="4" a="1"/>
  <c r="B94" i="4" s="1"/>
  <c r="B93" i="4" a="1"/>
  <c r="B93" i="4" s="1"/>
  <c r="B92" i="4" a="1"/>
  <c r="B92" i="4" s="1"/>
  <c r="B91" i="4" a="1"/>
  <c r="B91" i="4" s="1"/>
  <c r="B90" i="4" a="1"/>
  <c r="B90" i="4" s="1"/>
  <c r="B89" i="4" a="1"/>
  <c r="B89" i="4" s="1"/>
  <c r="B88" i="4" a="1"/>
  <c r="B88" i="4" s="1"/>
  <c r="E87" i="4" a="1"/>
  <c r="E87" i="4" s="1"/>
  <c r="D110" i="4" a="1"/>
  <c r="D110" i="4" s="1"/>
  <c r="D107" i="4" a="1"/>
  <c r="D107" i="4" s="1"/>
  <c r="G103" i="4" a="1"/>
  <c r="G103" i="4" s="1"/>
  <c r="A102" i="4" a="1"/>
  <c r="A102" i="4" s="1"/>
  <c r="C100" i="4" a="1"/>
  <c r="C100" i="4" s="1"/>
  <c r="E98" i="4" a="1"/>
  <c r="E98" i="4" s="1"/>
  <c r="F96" i="4" a="1"/>
  <c r="F96" i="4" s="1"/>
  <c r="G95" i="4" a="1"/>
  <c r="G95" i="4" s="1"/>
  <c r="B87" i="4" a="1"/>
  <c r="B87" i="4" s="1"/>
  <c r="B113" i="4" a="1"/>
  <c r="B113" i="4" s="1"/>
  <c r="F108" i="4" a="1"/>
  <c r="F108" i="4" s="1"/>
  <c r="B105" i="4" a="1"/>
  <c r="B105" i="4" s="1"/>
  <c r="D103" i="4" a="1"/>
  <c r="D103" i="4" s="1"/>
  <c r="G99" i="4" a="1"/>
  <c r="G99" i="4" s="1"/>
  <c r="A98" i="4" a="1"/>
  <c r="A98" i="4" s="1"/>
  <c r="E96" i="4" a="1"/>
  <c r="E96" i="4" s="1"/>
  <c r="F94" i="4" a="1"/>
  <c r="F94" i="4" s="1"/>
  <c r="F93" i="4" a="1"/>
  <c r="F93" i="4" s="1"/>
  <c r="F92" i="4" a="1"/>
  <c r="F92" i="4" s="1"/>
  <c r="F91" i="4" a="1"/>
  <c r="F91" i="4" s="1"/>
  <c r="F90" i="4" a="1"/>
  <c r="F90" i="4" s="1"/>
  <c r="F89" i="4" a="1"/>
  <c r="F89" i="4" s="1"/>
  <c r="F88" i="4" a="1"/>
  <c r="F88" i="4" s="1"/>
  <c r="G87" i="4" a="1"/>
  <c r="G87" i="4" s="1"/>
  <c r="C87" i="4" a="1"/>
  <c r="C87" i="4" s="1"/>
  <c r="K102" i="4" l="1"/>
  <c r="K101" i="4"/>
  <c r="K99" i="4"/>
  <c r="K100" i="4"/>
  <c r="K90" i="4"/>
  <c r="K95" i="4"/>
  <c r="K98" i="4"/>
  <c r="K94" i="4"/>
  <c r="K97" i="4"/>
  <c r="K96" i="4"/>
  <c r="K119" i="4"/>
  <c r="K92" i="4"/>
  <c r="K91" i="4"/>
  <c r="J91" i="4"/>
  <c r="K93" i="4"/>
  <c r="J92" i="4"/>
  <c r="I92" i="4"/>
  <c r="J114" i="4"/>
  <c r="I114" i="4"/>
  <c r="J118" i="4"/>
  <c r="I118" i="4"/>
  <c r="I125" i="4"/>
  <c r="J125" i="4"/>
  <c r="I109" i="4"/>
  <c r="J109" i="4"/>
  <c r="I107" i="4"/>
  <c r="J107" i="4"/>
  <c r="J97" i="4"/>
  <c r="I97" i="4"/>
  <c r="I101" i="4"/>
  <c r="J101" i="4"/>
  <c r="I105" i="4"/>
  <c r="J105" i="4"/>
  <c r="I119" i="4"/>
  <c r="J119" i="4"/>
  <c r="I127" i="4"/>
  <c r="J127" i="4"/>
  <c r="J88" i="4"/>
  <c r="I88" i="4"/>
  <c r="I121" i="4"/>
  <c r="J121" i="4"/>
  <c r="J89" i="4"/>
  <c r="I89" i="4"/>
  <c r="J93" i="4"/>
  <c r="I93" i="4"/>
  <c r="I102" i="4"/>
  <c r="J102" i="4"/>
  <c r="I113" i="4"/>
  <c r="J113" i="4"/>
  <c r="I117" i="4"/>
  <c r="J117" i="4"/>
  <c r="J95" i="4"/>
  <c r="I95" i="4"/>
  <c r="J126" i="4"/>
  <c r="I126" i="4"/>
  <c r="J99" i="4"/>
  <c r="I99" i="4"/>
  <c r="J103" i="4"/>
  <c r="I103" i="4"/>
  <c r="J90" i="4"/>
  <c r="I90" i="4"/>
  <c r="J94" i="4"/>
  <c r="I94" i="4"/>
  <c r="I122" i="4"/>
  <c r="J122" i="4"/>
  <c r="I115" i="4"/>
  <c r="J115" i="4"/>
  <c r="J116" i="4"/>
  <c r="I116" i="4"/>
  <c r="J124" i="4"/>
  <c r="I124" i="4"/>
  <c r="I106" i="4"/>
  <c r="J106" i="4"/>
  <c r="J87" i="4"/>
  <c r="I87" i="4"/>
  <c r="I91" i="4"/>
  <c r="I111" i="4"/>
  <c r="J111" i="4"/>
  <c r="J98" i="4"/>
  <c r="I98" i="4"/>
  <c r="J100" i="4"/>
  <c r="I100" i="4"/>
  <c r="J108" i="4"/>
  <c r="I108" i="4"/>
  <c r="I129" i="4"/>
  <c r="J129" i="4"/>
  <c r="J96" i="4"/>
  <c r="I96" i="4"/>
  <c r="I104" i="4"/>
  <c r="J104" i="4"/>
  <c r="J112" i="4"/>
  <c r="I112" i="4"/>
  <c r="I123" i="4"/>
  <c r="J123" i="4"/>
  <c r="J110" i="4"/>
  <c r="I110" i="4"/>
  <c r="J120" i="4"/>
  <c r="I120" i="4"/>
  <c r="J128" i="4"/>
  <c r="I128" i="4"/>
  <c r="I130" i="4"/>
  <c r="J130" i="4"/>
  <c r="I131" i="4"/>
  <c r="J131" i="4"/>
</calcChain>
</file>

<file path=xl/comments1.xml><?xml version="1.0" encoding="utf-8"?>
<comments xmlns="http://schemas.openxmlformats.org/spreadsheetml/2006/main">
  <authors>
    <author>Lawrenson, Jason</author>
  </authors>
  <commentList>
    <comment ref="J1" authorId="0">
      <text>
        <r>
          <rPr>
            <b/>
            <sz val="9"/>
            <color indexed="81"/>
            <rFont val="Tahoma"/>
            <family val="2"/>
          </rPr>
          <t>Lawrenson, Jason:
1 - for file based applications
2-Unmanaged Applications
3-Global AD</t>
        </r>
        <r>
          <rPr>
            <sz val="9"/>
            <color indexed="81"/>
            <rFont val="Tahoma"/>
            <family val="2"/>
          </rPr>
          <t xml:space="preserve">
</t>
        </r>
        <r>
          <rPr>
            <b/>
            <sz val="9"/>
            <color indexed="81"/>
            <rFont val="Tahoma"/>
            <family val="2"/>
          </rPr>
          <t>4-Oceania AD</t>
        </r>
      </text>
    </comment>
  </commentList>
</comments>
</file>

<file path=xl/sharedStrings.xml><?xml version="1.0" encoding="utf-8"?>
<sst xmlns="http://schemas.openxmlformats.org/spreadsheetml/2006/main" count="25011" uniqueCount="10174">
  <si>
    <t>Business Role Name*</t>
  </si>
  <si>
    <t>Description*</t>
  </si>
  <si>
    <t>Delegate</t>
  </si>
  <si>
    <t>Applied Poplulation</t>
  </si>
  <si>
    <t>Is Approval Required (Y/N)</t>
  </si>
  <si>
    <t>Other Criteria</t>
  </si>
  <si>
    <t>Job Code 2</t>
  </si>
  <si>
    <t>Job Code Description</t>
  </si>
  <si>
    <t>Organisation Hierarchy Level 1</t>
  </si>
  <si>
    <t>Organisation Hierarchy Level 2</t>
  </si>
  <si>
    <t>Organisation Hierarchy Level 3</t>
  </si>
  <si>
    <t>Organisation Hierarchy Level 4</t>
  </si>
  <si>
    <t>Organisation Hierarchy Level 5</t>
  </si>
  <si>
    <t>Organisation Hierarchy Level 6</t>
  </si>
  <si>
    <t>Organisation Hierarchy Level 7</t>
  </si>
  <si>
    <t>IT Role Name</t>
  </si>
  <si>
    <t>is Existing Role(Y/N)</t>
  </si>
  <si>
    <t>Restrict to only Business Role users? (i.e. not detected for others)</t>
  </si>
  <si>
    <t>Role Description</t>
  </si>
  <si>
    <t>N</t>
  </si>
  <si>
    <t>Y</t>
  </si>
  <si>
    <t>Business Role Name</t>
  </si>
  <si>
    <t>is Existing Application(Y/N)</t>
  </si>
  <si>
    <t>Application</t>
  </si>
  <si>
    <t>Attribute Name</t>
  </si>
  <si>
    <t>Attribute Value</t>
  </si>
  <si>
    <t>Display Name</t>
  </si>
  <si>
    <t>Condition</t>
  </si>
  <si>
    <t>Notes</t>
  </si>
  <si>
    <t>Email Address for teams</t>
  </si>
  <si>
    <t>Email CC Address (only for Email Request Method)</t>
  </si>
  <si>
    <t>CAP (AU)</t>
  </si>
  <si>
    <t>CAP Profile</t>
  </si>
  <si>
    <t>AND</t>
  </si>
  <si>
    <t>Profile Name</t>
  </si>
  <si>
    <t>CTM (AU)</t>
  </si>
  <si>
    <t>CTM Profile</t>
  </si>
  <si>
    <t>IB Star</t>
  </si>
  <si>
    <t>Mainframe-ACF2-ANZF</t>
  </si>
  <si>
    <t>Access Level</t>
  </si>
  <si>
    <t>KnowHow</t>
  </si>
  <si>
    <t>RLS (iKnow Borrow)</t>
  </si>
  <si>
    <t>CARbe</t>
  </si>
  <si>
    <t>IT Role Mapping</t>
  </si>
  <si>
    <t>Application Role Mapping</t>
  </si>
  <si>
    <t>Role Definition Details</t>
  </si>
  <si>
    <t>Role Criteria</t>
  </si>
  <si>
    <t>Description</t>
  </si>
  <si>
    <t>Business Owner</t>
  </si>
  <si>
    <t>Business Owner Name</t>
  </si>
  <si>
    <t>Business Owner EMP ID</t>
  </si>
  <si>
    <t>Business Owner Lan Id</t>
  </si>
  <si>
    <t>Business Delegate Name</t>
  </si>
  <si>
    <t>Business Delegate EMP ID</t>
  </si>
  <si>
    <t>Business Delegate Lan Id</t>
  </si>
  <si>
    <t>Applied Population</t>
  </si>
  <si>
    <t>Is Apporval Required</t>
  </si>
  <si>
    <t>Remarks</t>
  </si>
  <si>
    <t>Delegate EMP ID</t>
  </si>
  <si>
    <t>Delegate Lan ID</t>
  </si>
  <si>
    <t>Role Owner Name</t>
  </si>
  <si>
    <t>Role Owner Lan ID</t>
  </si>
  <si>
    <t>Role Owner EMP ID</t>
  </si>
  <si>
    <t>Revision History</t>
  </si>
  <si>
    <t>Notes:</t>
  </si>
  <si>
    <t>To help UAR team, please highlight changes made in each version</t>
  </si>
  <si>
    <t>Version</t>
  </si>
  <si>
    <t>Date</t>
  </si>
  <si>
    <t>Change detail</t>
  </si>
  <si>
    <t>Author</t>
  </si>
  <si>
    <t>Change implemented in IIQ?</t>
  </si>
  <si>
    <t>Ready for Test?</t>
  </si>
  <si>
    <t>JIRA #</t>
  </si>
  <si>
    <t>Extra Column - Right Click to add</t>
  </si>
  <si>
    <t>J</t>
  </si>
  <si>
    <t>IT Role Mapped</t>
  </si>
  <si>
    <t>This role captures the tasks performed by Branch Managers who are LOCAM accredited and responsible for the overall operation of a branch including sales, maintaining service excellence and ensuring the branch is compliant with ANZ's policies and procedures.</t>
  </si>
  <si>
    <t>Stephen Hill (Head of Business Manager)</t>
  </si>
  <si>
    <t>hills11</t>
  </si>
  <si>
    <t>Andrew Savvas (Regional Business Excellence Manager)</t>
  </si>
  <si>
    <t>savvasa</t>
  </si>
  <si>
    <t>J00019</t>
  </si>
  <si>
    <t>Aust Branch Network</t>
  </si>
  <si>
    <t>This role captures the tasks performed by Branch Managers who are Lending Fundamentals accredited and responsible for the overall operation of a branch including sales, maintaining service excellence and ensuring the branch is compliant with ANZ's policies and procedures.</t>
  </si>
  <si>
    <t>This role captures the tasks performed by Branch Managers who are Tier 2 and RBI accredited and responsible for the overall operation of a branch including sales, maintaining service excellence and ensuring the branch is compliant with ANZ's policies and procedures.</t>
  </si>
  <si>
    <t>This role captures the tasks performed by Branch Managers who are responsible for the overall operation of a branch including sales, maintaining service excellence and ensuring the branch is compliant with ANZ's policies and procedures.</t>
  </si>
  <si>
    <t>This business role defines the day-1 access requirements for the Business Excellence Manager (BEM) who is responsible for the implementation of operational and change initiatives to enhance business performance. Key responsibilities include developing business execution plans with the DM, strategic workforce management which optimises staff rosters to match customer demand, monitoring branch compliance and addressing any areas of non-compliance with the Branch Manager</t>
  </si>
  <si>
    <t>J00024</t>
  </si>
  <si>
    <t>This business role defines the day-1 access requirements for the Business Excellence Manager (BEM) who is is Tier 2 and RBI accredited and responsible for the implementation of operational and change initiatives to enhance business performance. Key responsibilities include developing business execution plans with the DM, strategic workforce management which optimises staff rosters to match customer demand, monitoring branch compliance and addressing any areas of non-compliance with the Branch Manager</t>
  </si>
  <si>
    <t>This role captures the tasks performed by District Managers responsible for the management of multiple teams/geographical sites/branches within a district or business. These roles are responsible for executing the strategy of the business along with leading and developing a team to drive profit, market share, service excellence and operating compliance.</t>
  </si>
  <si>
    <t>J00068</t>
  </si>
  <si>
    <t>This role captures the tasks performed by District Managers who are Tier 2 and RBI accredited and responsible for the management of multiple teams/geographical sites/branches within a district or business. These roles are responsible for executing the strategy of the business along with leading and developing a team to drive profit, market share, service excellence and operating compliance.</t>
  </si>
  <si>
    <t>This role captures the tasks performed by District Managers who are Lending Fundamentals accredited and responsible for the management of multiple teams/geographical sites/branches within a district or business. These roles are responsible for executing the strategy of the business along with leading and developing a team to drive profit, market share, service excellence and operating compliance.</t>
  </si>
  <si>
    <t>This role captures the business tasks performed and systems used by face to face service consultants who are Tier 2 and RBI accredited within the Australian Branch Network who focus on servicing customer requests and enquiries with their day-to-day retail banking accounts.</t>
  </si>
  <si>
    <t>J00079</t>
  </si>
  <si>
    <t>This role captures the business tasks performed and systems used by face to face service consultants within the Australian Branch Network who focus on servicing customer requests and enquiries with their day-to-day retail banking accounts.</t>
  </si>
  <si>
    <t>This role captures the tasks performed by Home &amp; Lending Investment Managers who drive mortgage sales and cross-sale performance across the Retail Branch Network. They require in-depth product knowledge of ANZ and competitor Home and Investment lending products.</t>
  </si>
  <si>
    <t>J00141</t>
  </si>
  <si>
    <t>Home &amp; Investment Lending Mgr</t>
  </si>
  <si>
    <t>This role captures the tasks performed by Home &amp; Lending Investment Managers who are Tier 2 and RBI accredited and drive mortgage sales and cross-sale performance across the Retail Branch Network. They require in-depth product knowledge of ANZ and competitor Home and Investment lending products.</t>
  </si>
  <si>
    <t>This role captures the tasks performed by Home &amp; Lending Investment Managers who are LOCAM accredited and drive mortgage sales and cross-sale performance across the Retail Branch Network. They require in-depth product knowledge of ANZ and competitor Home and Investment lending products.</t>
  </si>
  <si>
    <t>This role captures the tasks performed by Personal Bankers who are based out of Australian Branch Network and professional sales expertise to ANZ customers with regards to tailored financial solutions and ANZ Products. Personal Bankers may assist as Branch Service Consultants where required but their key performance indicators are aligned to achieving and exceeding sales and referral targets.</t>
  </si>
  <si>
    <t>J00204</t>
  </si>
  <si>
    <t>Personal Banker</t>
  </si>
  <si>
    <t>This role captures the tasks performed by Personal Bankers who are Tier 2 and RBI accredited based out of Australian Branch Network and professional sales expertise to ANZ customers with regards to tailored financial solutions and ANZ Products. Personal Bankers may assist as Branch Service Consultants where required but their key performance indicators are aligned to achieving and exceeding sales and referral targets.</t>
  </si>
  <si>
    <t>This role captures the tasks performed by Personal Bankers who are Lending Fundamentals accredited and based out of Australian Branch Network and professional sales expertise to ANZ customers with regards to tailored financial solutions and ANZ Products. Personal Bankers may assist as Branch Service Consultants where required but their key performance indicators are aligned to achieving and exceeding sales and referral targets.</t>
  </si>
  <si>
    <t>This role captures the tasks performed by Personal Bankers who are are LOCAM accredited and based out of Australian Branch Network and professional sales expertise to ANZ customers with regards to tailored financial solutions and ANZ Products. Personal Bankers may assist as Branch Service Consultants where required but their key performance indicators are aligned to achieving and exceeding sales and referral targets.</t>
  </si>
  <si>
    <t>This role captures the tasks of the Sales and Governance Manager (SGM) who is Tier 2 and RBI accredited and partners with the District Manager and key stakeholders to support Branch Managers in the implementation of key priorities at a product and regional level.</t>
  </si>
  <si>
    <t>J00250</t>
  </si>
  <si>
    <t xml:space="preserve">This role captures the tasks of the Sales and Governance Manager (SGM) who is Lending Fundamentals accredited and partners with the District Manager and key stakeholders to support Branch Managers in the implementation of key priorities at a product and regional level. </t>
  </si>
  <si>
    <t xml:space="preserve">This role captures the tasks of the Sales and Governance Manager (SGM) who is LOCAM accredited and partners with the District Manager and key stakeholders to support Branch Managers in the implementation of key priorities at a product and regional level. </t>
  </si>
  <si>
    <t>This role captures the tasks performed by Senior Personal Bankers who are based mainly in branches, responsible for sales and service for more complex customer transactions including Home Loans as well as assist the Branch Manager to efficiently manage more complex customer needs as escalated by business partners and other staff, to achieve positive outcomes.</t>
  </si>
  <si>
    <t>J00258</t>
  </si>
  <si>
    <t>Senior Personal Banker</t>
  </si>
  <si>
    <t>This role captures the tasks performed by Senior Personal Bankers who are Tier 2 and RBI accredited and based mainly in branches, responsible for sales and service for more complex customer transactions including Home Loans as well as assist the Branch Manager to efficiently manage more complex customer needs as escalated by business partners and other staff, to achieve positive outcomes.</t>
  </si>
  <si>
    <t>This role captures the tasks performed by Senior Personal Bankers who are Lending Fundamentals accredited and based mainly in branches, responsible for sales and service for more complex customer transactions including Home Loans as well as assist the Branch Manager to efficiently manage more complex customer needs as escalated by business partners and other staff, to achieve positive outcomes.</t>
  </si>
  <si>
    <t>This role captures the tasks performed by Senior Personal Bankers who are LOCAM Accredited and based mainly in branches, responsible for sales and service for more complex customer transactions including Home Loans as well as assist the Branch Manager to efficiently manage more complex customer needs as escalated by business partners and other staff, to achieve positive outcomes.</t>
  </si>
  <si>
    <t>This role captures the business tasks performed and systems used by Trainees (No Advice) within the Australian Branch Network who focus on servicing customer requests and enquiries with their day-to-day retail banking accounts.</t>
  </si>
  <si>
    <t>J00288</t>
  </si>
  <si>
    <t>Trainee</t>
  </si>
  <si>
    <t>This role captures the business tasks performed and systems used by Trainees (Advice) who are Tier 2 and RBI accredited and within the Australian Branch Network who focus on servicing customer requests and enquiries with their day-to-day retail banking accounts.</t>
  </si>
  <si>
    <t>Organization</t>
  </si>
  <si>
    <t>Business Unit</t>
  </si>
  <si>
    <t>RBI</t>
  </si>
  <si>
    <t>LOCAM</t>
  </si>
  <si>
    <t>AU</t>
  </si>
  <si>
    <t>ANZAU</t>
  </si>
  <si>
    <t>ABN AU Branch Manager</t>
  </si>
  <si>
    <t>ABN AU Branch Manager Lending Fundamentals</t>
  </si>
  <si>
    <t>ABN AU Branch Manager LOCAM</t>
  </si>
  <si>
    <t>ABN AU Branch Manager RBI Tier2</t>
  </si>
  <si>
    <t>ABN AU Personal Banker</t>
  </si>
  <si>
    <t>ABN AU Personal Banker Lending Fundamentals</t>
  </si>
  <si>
    <t>ABN AU Personal Banker LOCAM</t>
  </si>
  <si>
    <t>ABN AU Personal Banker RBI Tier2</t>
  </si>
  <si>
    <t>ABN AU Senior Personal Banker</t>
  </si>
  <si>
    <t>ABN AU Senior Personal Banker Lending Fundamentals</t>
  </si>
  <si>
    <t>ABN AU Senior Personal Banker LOCAM</t>
  </si>
  <si>
    <t>ABN AU Senior Personal Banker RBI Tier2</t>
  </si>
  <si>
    <t>ABN AU Trainee</t>
  </si>
  <si>
    <t>ABN AU Trainee RBI Tier2</t>
  </si>
  <si>
    <t>Branch Manager</t>
  </si>
  <si>
    <t>Senior Personal Banker LOCAM</t>
  </si>
  <si>
    <t>Senior Personal Banker RBI Tier2</t>
  </si>
  <si>
    <t>QlikView</t>
  </si>
  <si>
    <t>iKnow Branch</t>
  </si>
  <si>
    <t>Frontline Reports (Banker Dashboard)</t>
  </si>
  <si>
    <t>OSAS</t>
  </si>
  <si>
    <t>RBI Frontline Reports</t>
  </si>
  <si>
    <t>AEM Forms</t>
  </si>
  <si>
    <t>Armaguard Online</t>
  </si>
  <si>
    <t>IQ Connect</t>
  </si>
  <si>
    <t>eProtect</t>
  </si>
  <si>
    <t>Banker Desktop</t>
  </si>
  <si>
    <t>Voice of Customer</t>
  </si>
  <si>
    <t>3XR</t>
  </si>
  <si>
    <t>K</t>
  </si>
  <si>
    <t>Privilege</t>
  </si>
  <si>
    <t>HFRAUTH</t>
  </si>
  <si>
    <t>LEADER</t>
  </si>
  <si>
    <t>Branch Staff</t>
  </si>
  <si>
    <t>CN=AU QlikView - ISM Dashboard (wg),OU=Groups,OU=AU,DC=oceania,DC=corp,DC=anz,DC=com</t>
  </si>
  <si>
    <t>AU QlikView - ISM Dashboard (wg)</t>
  </si>
  <si>
    <t>CN=AU QlikView - ISM Dashboard (wg),OU=Security Groups,OU=Oceania,OU=Migrated Objects,OU=ANZ Global Security,DC=global,DC=anz,DC=com</t>
  </si>
  <si>
    <t>CN=AU Qlikview - EW2B Dashboard (wg),OU=Groups,OU=AU,DC=oceania,DC=corp,DC=anz,DC=com</t>
  </si>
  <si>
    <t>AU Qlikview - EW2B Dashboard (wg)</t>
  </si>
  <si>
    <t>CN=AU Qlikview - EW2B Dashboard,OU=Common,OU=Groups,OU=AU,DC=global,DC=anz,DC=com</t>
  </si>
  <si>
    <t>AU Qlikview - EW2B Dashboard</t>
  </si>
  <si>
    <t>CN=AU QlikView - Leads &amp; Offers Dashboard (Wg),OU=Groups,OU=AU,DC=oceania,DC=corp,DC=anz,DC=com</t>
  </si>
  <si>
    <t>AU QlikView - Leads &amp; Offers Dashboard (Wg)</t>
  </si>
  <si>
    <t>CN=AU QlikView - Leads &amp; Offers Dashboard,OU=Corporate,OU=Groups,OU=AU,DC=global,DC=anz,DC=com</t>
  </si>
  <si>
    <t>CN=AU QlikView - AZ Review Dashboard (wg),OU=AU,DC=oceania,DC=corp,DC=anz,DC=com</t>
  </si>
  <si>
    <t>AU QlikView - AZ Review Dashboard (wg)</t>
  </si>
  <si>
    <t>CN=AU QlikView - AZ Review Dashboard,OU=Corporate,OU=Groups,OU=AU,DC=global,DC=anz,DC=com</t>
  </si>
  <si>
    <t>AU QlikView - AZ Review Dashboard</t>
  </si>
  <si>
    <t>Role</t>
  </si>
  <si>
    <t>Job Title</t>
  </si>
  <si>
    <t>FRTADV</t>
  </si>
  <si>
    <t>Sales</t>
  </si>
  <si>
    <t>CN=AU PFSMB - CVA Frontline Users (Wg),OU=PFSMB,OU=AU,DC=oceania,DC=corp,DC=anz,DC=com</t>
  </si>
  <si>
    <t>AU PFSMB - CVA Frontline Users (Wg)</t>
  </si>
  <si>
    <t>CN=AU PFSMB - CVA Frontline Users (Wg),OU=Security Groups,OU=Oceania,OU=Migrated Objects,OU=ANZ Global Security,DC=global,DC=anz,DC=com</t>
  </si>
  <si>
    <t>AU PFSMB - HILM Smartlink User (Wg)</t>
  </si>
  <si>
    <t>CN=AU OSAS Viewer Users (Wg),OU=PFSRN,OU=AU,DC=oceania,DC=corp,DC=anz,DC=com</t>
  </si>
  <si>
    <t>AU OSAS Viewer Users (Wg)</t>
  </si>
  <si>
    <t>CN=AU OSAS Viewer Users (Wg),OU=Security Groups,OU=Oceania,OU=Migrated Objects,OU=ANZ Global Security,DC=global,DC=anz,DC=com</t>
  </si>
  <si>
    <t>CN=AU RetailPerformanceInsights - Reporting Access,OU=Corporate,OU=Groups,OU=AU,DC=global,DC=anz,DC=com</t>
  </si>
  <si>
    <t>AU RetailPerformanceInsights - Reporting Access</t>
  </si>
  <si>
    <t>CN=AU WCOF User,OU=Common,OU=Groups,OU=AU,DC=global,DC=anz,DC=com</t>
  </si>
  <si>
    <t>AU WCOF User</t>
  </si>
  <si>
    <t>CN=AU CMS Branch Users,OU=Groups,OU=ANZ Global Provisioning,DC=global,DC=anz,DC=com</t>
  </si>
  <si>
    <t>AU CMS Branch Users</t>
  </si>
  <si>
    <t>CN=AU RTCD SSO Users,OU=Branch,OU=Groups,OU=AU,DC=global,DC=anz,DC=com</t>
  </si>
  <si>
    <t>AU RTCD SSO Users</t>
  </si>
  <si>
    <t>rolegroup</t>
  </si>
  <si>
    <t>Mortgage Sales</t>
  </si>
  <si>
    <t>Mortgage Sales Support</t>
  </si>
  <si>
    <t>CN=AU OTSPM - eProtect sales Users (Wg),OU=OTSPM,OU=AU,DC=oceania,DC=corp,DC=anz,DC=com</t>
  </si>
  <si>
    <t>AU OTSPM - eProtect sales Users (Wg)</t>
  </si>
  <si>
    <t>CN=AU Digital BD Write,OU=Common,OU=Groups,OU=AU,DC=global,DC=anz,DC=com</t>
  </si>
  <si>
    <t>AU Digital BD Write</t>
  </si>
  <si>
    <t>CN=AU Digital BD Read,OU=Common,OU=Groups,OU=AU,DC=global,DC=anz,DC=com</t>
  </si>
  <si>
    <t>AU Digital BD Read</t>
  </si>
  <si>
    <t>CN=AU Digital PLBD Write users,OU=Common,OU=Groups,OU=AU,DC=global,DC=anz,DC=com</t>
  </si>
  <si>
    <t>AU Digital PLBD Write users</t>
  </si>
  <si>
    <t>FRTSER</t>
  </si>
  <si>
    <t>Non-Sales</t>
  </si>
  <si>
    <t>CN=AU QlikView - Product Dashboard (Wg),OU=Groups,OU=AU,DC=oceania,DC=corp,DC=anz,DC=com</t>
  </si>
  <si>
    <t>AU QlikView - Product Dashboard (Wg)</t>
  </si>
  <si>
    <t>CN=AU QlikView - Product Dashboard,OU=Corporate,OU=Groups,OU=AU,DC=global,DC=anz,DC=com</t>
  </si>
  <si>
    <t>AU QlikView - Product Dashboard</t>
  </si>
  <si>
    <t>CN=AU QlikView - Sales Dashboard (wg),OU=Groups,OU=AU,DC=oceania,DC=corp,DC=anz,DC=com</t>
  </si>
  <si>
    <t>AU QlikView - Sales Dashboard (wg)</t>
  </si>
  <si>
    <t>CN=AU QlikView - Sales Dashboard,OU=Common,OU=Groups,OU=AU,DC=global,DC=anz,DC=com</t>
  </si>
  <si>
    <t>AU QlikView - Sales Dashboard</t>
  </si>
  <si>
    <t>CN=AU QlikView - Home Loans Pricing Analytics Dashboard (wg),OU=Groups,OU=AU,DC=oceania,DC=corp,DC=anz,DC=com</t>
  </si>
  <si>
    <t>AU QlikView - Home Loans Pricing Analytics Dashboard (wg)</t>
  </si>
  <si>
    <t>CN=AU QlikView - Home Loans Pricing Analytics Dashboard,OU=Corporate,OU=Groups,OU=AU,DC=global,DC=anz,DC=com</t>
  </si>
  <si>
    <t>AU QlikView - Home Loans Pricing Analytics Dashboard</t>
  </si>
  <si>
    <t xml:space="preserve">This role captures the tasks of the Sales and Governance Manager (SGM) who partners with the District Manager and key stakeholders to support Branch Managers in the implementation of key priorities at a product and regional level. </t>
  </si>
  <si>
    <t>THIS ROLE SCHEMA ABN Roles) PROVIDES DETAILED INFORMATION FOR IIQ DEVELOPMENT</t>
  </si>
  <si>
    <t>Is enabled</t>
  </si>
  <si>
    <t>Is Enabled</t>
  </si>
  <si>
    <t>Initial creation of new role schema tempate. This has all changes up until PR7 included for Contact Centre.</t>
  </si>
  <si>
    <t>Kavitha Kombila</t>
  </si>
  <si>
    <t>Jason Lawrenson</t>
  </si>
  <si>
    <t>IIQ-1973</t>
  </si>
  <si>
    <t>Sprint 1 - CR IIQ-1973 Removed Ariba from all Roles as it is disabled and no longer required.</t>
  </si>
  <si>
    <t>Swapnaja Bhat</t>
  </si>
  <si>
    <t>AU IB CSO Branch Users</t>
  </si>
  <si>
    <t>IIQ-2060,
IIQ-2061, 
IIQ-2063</t>
  </si>
  <si>
    <t xml:space="preserve">
IIQ-2056,
IIQ-2057,
IIQ-2058,
IIQ-2059</t>
  </si>
  <si>
    <t xml:space="preserve">
IIQ-2064, 
IIQ-2065,
IIQ-2066,
IIQ-2067</t>
  </si>
  <si>
    <t>Sprint</t>
  </si>
  <si>
    <t>No Update - aligning with document version number</t>
  </si>
  <si>
    <t>IIQ-2069, 
IIQ-2068</t>
  </si>
  <si>
    <r>
      <t xml:space="preserve">Perform the following changes to the Business Role </t>
    </r>
    <r>
      <rPr>
        <b/>
        <u/>
        <sz val="10"/>
        <color theme="1"/>
        <rFont val="Verdana"/>
        <family val="2"/>
      </rPr>
      <t xml:space="preserve">J00068.FrontlineSalesLeader(DistrictManager).ABN.AU
J00068.FrontlineSalesLeader(DistrictManager).ABN.AU.LendFund
J00068.FrontlineSalesLeader(DistrictManager).ABN.AU.RBITier2
</t>
    </r>
    <r>
      <rPr>
        <sz val="10"/>
        <color theme="1"/>
        <rFont val="Verdana"/>
        <family val="2"/>
      </rPr>
      <t xml:space="preserve">
 Application Entitlement- Add 
 OSAS - "CN=AU OSAS Viewer Users (Wg),OU=PFSRN,OU=AU,DC=oceania,DC=corp,DC=anz,DC=com" 
and 
"CN=AU OSAS Viewer Users (Wg),OU=Security Groups,OU=Oceania,OU=Migrated Objects,OU=ANZ Global Security,DC=global,DC=anz,DC=com" </t>
    </r>
  </si>
  <si>
    <r>
      <t xml:space="preserve">Perform the following changes to the Business Role 
</t>
    </r>
    <r>
      <rPr>
        <b/>
        <sz val="10"/>
        <color theme="1"/>
        <rFont val="Verdana"/>
        <family val="2"/>
      </rPr>
      <t>J00024.BusinessManager</t>
    </r>
    <r>
      <rPr>
        <b/>
        <u/>
        <sz val="10"/>
        <color theme="1"/>
        <rFont val="Verdana"/>
        <family val="2"/>
      </rPr>
      <t xml:space="preserve">.ABN.AU
J00024.BusinessManager.ABN.AU.RBITier2
</t>
    </r>
    <r>
      <rPr>
        <sz val="10"/>
        <color theme="1"/>
        <rFont val="Verdana"/>
        <family val="2"/>
      </rPr>
      <t xml:space="preserve">
Application Entitlement- Add 
CARBe - Branch Staff 
OSAS - "CN=AU OSAS Viewer Users (Wg),OU=PFSRN,OU=AU,DC=oceania,DC=corp,DC=anz,DC=com" 
and
 "CN=AU OSAS Viewer Users (Wg),OU=Security Groups,OU=Oceania,OU=Migrated Objects,OU=ANZ Global Security,DC=global,DC=anz,DC=com" </t>
    </r>
  </si>
  <si>
    <t>Regular CSO</t>
  </si>
  <si>
    <t>IIQ-2070,
IIQ-2071, 
IIQ-2072,
IIQ-2073</t>
  </si>
  <si>
    <t>Defect 8425 from Sprint 2 - Unmanaged applications for J00024.BusinessManager.ABN.AU were missing in the schema. These have now been added back to this new version of the schema document. This must have occured during migration from old to new schema template.</t>
  </si>
  <si>
    <t>Defect 8425</t>
  </si>
  <si>
    <t>CN=AU IB CSO Branch Users,OU=Common,OU=Groups,OU=AU,DC=global,DC=anz,DC=com</t>
  </si>
  <si>
    <r>
      <t xml:space="preserve">Sprint 2 - Changes to IB Star for ABN Role 
</t>
    </r>
    <r>
      <rPr>
        <b/>
        <u/>
        <sz val="10"/>
        <color theme="1"/>
        <rFont val="Verdana"/>
        <family val="2"/>
      </rPr>
      <t>J00204.PersonalBanker.ABN.AU
J00204.PersonalBanker.ABN.AU.RBITier2
J00204.PersonalBanker.ABN.AU.LendFund
J00204.PersonalBanker.ABN.AU.LOCAM</t>
    </r>
    <r>
      <rPr>
        <sz val="10"/>
        <color theme="1"/>
        <rFont val="Verdana"/>
        <family val="2"/>
      </rPr>
      <t xml:space="preserve">
Perform the following changes to the Business Role
Application  Entitlement  - Change
IB Star        Regular CSO
Remove AD Group 
Oceania AD Group - AU IBR CSO Users (Wg)
Add AD Group
CN=AU IB CSO Branch Users,OU=Common,OU=Groups,OU=AU,DC=global,DC=anz,DC=com</t>
    </r>
  </si>
  <si>
    <r>
      <t xml:space="preserve">Sprint 2 - Changes to IB Star for ABN Role 
</t>
    </r>
    <r>
      <rPr>
        <b/>
        <u/>
        <sz val="10"/>
        <color theme="1"/>
        <rFont val="Verdana"/>
        <family val="2"/>
      </rPr>
      <t>J00204.PersonalBanker.ABN.AU
J00204.PersonalBanker.ABN.AU.RBITier2
J00204.PersonalBanker.ABN.AU.LendFund
J00204.PersonalBanker.ABN.AU.LOCAM</t>
    </r>
    <r>
      <rPr>
        <sz val="10"/>
        <color theme="1"/>
        <rFont val="Verdana"/>
        <family val="2"/>
      </rPr>
      <t xml:space="preserve">
Perform the following changes to the Business Role
Application  Entitlement  - Change
IB Star        Regular CSO
Remove AD Group 
 Oceania AD Group - AU IBR CSO Users (Wg)
Add AD Group
CN=AU IB CSO Branch Users,OU=Common,OU=Groups,OU=AU,DC=global,DC=anz,DC=com</t>
    </r>
  </si>
  <si>
    <r>
      <t xml:space="preserve">Sprint 2 - Changes to IB Star for ABN Roles
</t>
    </r>
    <r>
      <rPr>
        <b/>
        <u/>
        <sz val="10"/>
        <color theme="1"/>
        <rFont val="Verdana"/>
        <family val="2"/>
      </rPr>
      <t>J00019.BranchManager.ABN.AU
J00019.BranchManager.ABN.AU.RBITier2
J00019.BranchManager.ABN.AU.LendFund
J00019.BranchManager.ABN.AU.LOCAM</t>
    </r>
    <r>
      <rPr>
        <sz val="10"/>
        <color theme="1"/>
        <rFont val="Verdana"/>
        <family val="2"/>
      </rPr>
      <t xml:space="preserve">
Application Entitlement - Change 
 IB Star Regular CSO 
 Remove AD Group 
  Oceania AD Group - AU IBR CSO Users (Wg) 
 Add AD Group 
CN=AU IB CSO Branch Users,OU=Common,OU=Groups,OU=AU,DC=global,DC=anz,DC=com</t>
    </r>
  </si>
  <si>
    <t>Valuation Initiation Service (VIS)</t>
  </si>
  <si>
    <t>PPR Officer</t>
  </si>
  <si>
    <t>Sales Consultant</t>
  </si>
  <si>
    <t>Operators</t>
  </si>
  <si>
    <t>Access Profile</t>
  </si>
  <si>
    <t>Sprint 3 - Changed VIS application from UnManaged to Managed and changed name to Valuation Initiation Service (VIS) and also for KnowHow. Added entitlements for all Accredditation Levels for J00019.BranchManager.ABN.AU Roles</t>
  </si>
  <si>
    <t>Sprint 3 - Changed VIS application from UnManaged to Managed and changed name to Valuation Initiation Service (VIS) and also for KnowHow. Added entitlements for all Accredditation Levels for J00068.FrontlineSalesLeader(DistrictManager).ABN.AU Roles</t>
  </si>
  <si>
    <t>Sprint 3 - Changed VIS application from UnManaged to Managed and changed name to Valuation Initiation Service (VIS) and also for KnowHow. Added entitlements for all Accredditation Levels for J00141.Home&amp;LendingInvestmentManager.ABN.AU Roles</t>
  </si>
  <si>
    <t>Sprint 3 - Changed KnowHow from UnManaged to Managed. Added entitlements for all Accredditation Levels for J00250.SalesCoach.ABN.AU Roles</t>
  </si>
  <si>
    <t>Sprint 3 - Changed KnowHow from UnManaged to Managed. Added entitlements for all Accredditation Levels for J00024.BusinessManager.ABN.AU Roles</t>
  </si>
  <si>
    <t>Sprint 3 - Changed VIS application from UnManaged to Managed and changed name to Valuation Initiation Service (VIS) and also for KnowHow. Added entitlements for all Accredditation Levels for J00258.SeniorPersonalBanker.ABN.AU Roles</t>
  </si>
  <si>
    <t>Sprint 3 - Changed VIS application from UnManaged to Managed and changed name to Valuation Initiation Service (VIS) and also for KnowHow. Added entitlements for all Accredditation Levels for J00204.PersonalBanker.ABN.AU Roles</t>
  </si>
  <si>
    <t>Sprint 3 - Changed KnowHow from UnManaged to Managed. Added entitlements for all Accredditation Levels for J00288.Trainee.ABN.AU Roles</t>
  </si>
  <si>
    <t>Sprint 3 - Changed KnowHow from UnManaged to Managed. Added entitlements for all Accredditation Levels for J00079.FacetoFaceServCons.ABN.AU Roles.
Removed Voice of Customer from J00079.FacetoFaceServCons.ABN.AU Role Only</t>
  </si>
  <si>
    <t>IIQ-2131 - Sub Task
IIQ-2203
IIQ-2202
IIQ-2201
IIQ-2200</t>
  </si>
  <si>
    <t>IIQ-2131 - Sub Task 
IIQ-2218
IIQ-2217</t>
  </si>
  <si>
    <t xml:space="preserve">IIQ-2131 - Sub Task 
IIQ-2207
IIQ-2206
IIQ-2205
</t>
  </si>
  <si>
    <t>IIQ-2131 - Sub Task
IIQ-2211
IIQ-2210
IIQ-2209
IIQ-2208</t>
  </si>
  <si>
    <t xml:space="preserve">IIQ-2131 - Sub Task 
IIQ-2215
IIQ-2214
IIQ-2213
IIQ-2212
</t>
  </si>
  <si>
    <t>IIQ-2131 - Sub Task
IIQ-2242
IIQ-2241
IIQ-2240
IIQ-2238</t>
  </si>
  <si>
    <t>IIQ-2131 - Sub Task
IIQ-2246
IIQ-2245
IIQ-2244
IIQ-2243</t>
  </si>
  <si>
    <t>IIQ-2131 - Sub Task
IIQ-2252
IIQ-2251</t>
  </si>
  <si>
    <t>IIQ-2131 - Sub Task 
IIQ-2254
IIQ-2253</t>
  </si>
  <si>
    <t>MultiValue</t>
  </si>
  <si>
    <t>Added MultiValue indicator as requested by the test team. The "Notes" field has been renamed for this.</t>
  </si>
  <si>
    <t>Added UnManaged Application 3XR to J00250.SalesCoach.ABN.AU Role</t>
  </si>
  <si>
    <t>IIQ-2281</t>
  </si>
  <si>
    <t xml:space="preserve">IIQ-2386
Sub Tasks
IIQ-2387
IIQ-2388
IIQ-2389
</t>
  </si>
  <si>
    <t>Removed AEM Forms from J00068.FrontlineSalesLeader(DistrictManager).ABN.AU
Sub Tasks
J00068.FrontlineSalesLeader(DistrictManager).ABN.AU
J00068.FrontlineSalesLeader(DistrictManager).ABN.AU.RBITier2
J00068.FrontlineSalesLeader(DistrictManager).ABN.AU.LendFund</t>
  </si>
  <si>
    <t>IIQ-2512</t>
  </si>
  <si>
    <t>IIQ-2511</t>
  </si>
  <si>
    <t xml:space="preserve">Changes for ABN Role J00024.BusinessManager.ABN.AU.RBITier2 Assignment Criteria
Change Assignment Criteria for Role by adding "Organisational Hierarchy 8" Value of "Branch Network" and removing Organisational Hierarchy 1 to 7 values </t>
  </si>
  <si>
    <t xml:space="preserve">Changes for ABN J00024.BusinessManager.ABN.AU Assignment Criteria
Change Assignment Criteria for Role by adding "Organisational Hierarchy 8" Value of "Branch Network" and removing Organisational Hierarchy 1 to 7 values </t>
  </si>
  <si>
    <t>Organisation Hierarchy Level 8</t>
  </si>
  <si>
    <t>Branch Network</t>
  </si>
  <si>
    <t>IIQ-2516</t>
  </si>
  <si>
    <t>IIQ-2515</t>
  </si>
  <si>
    <t>IIQ-2514</t>
  </si>
  <si>
    <t>IIQ-2513</t>
  </si>
  <si>
    <t xml:space="preserve">Changes to J00068.FrontlineSalesLeader(DistrictManager).ABN.AU.RBITier2 iknow Branch
For this change the following change will be made. 
iKnow Branch:
 Remove the Managed entitlement of "FRTADV" 
 ADD Unmanaged application of "iKnow Branch - Job Title District Managers" </t>
  </si>
  <si>
    <t xml:space="preserve">Changes to J00068.FrontlineSalesLeader(DistrictManager).ABN.AU.LendFund iknow Branch
For this change the following change will be made. 
iKnow Branch:
 Remove the Managed entitlement of "FRTADV" 
 ADD Unmanaged application of "iKnow Branch - Job Title District Managers" </t>
  </si>
  <si>
    <t xml:space="preserve">Changes to J00068.FrontlineSalesLeader(DistrictManager).ABN.AU iknow Branch
For this change the following change will be made. 
iKnow Branch:
 Remove the Managed entitlement of "FRTSER" 
 ADD Unmanaged application of "iKnow Branch - Job Title District Managers" </t>
  </si>
  <si>
    <t>Update SDM Group details on Qlikview to Service Fulfilment - AD</t>
  </si>
  <si>
    <t>Business Role Display Name</t>
  </si>
  <si>
    <t>Remove the CTMAUTH entitlement from ABN Role
 - J00019.BranchManager.ABN.AU.LendFund</t>
  </si>
  <si>
    <t>Remove the CTMAUTH entitlement from ABN Role
 - J00019.BranchManager.ABN.AU.LOCAM</t>
  </si>
  <si>
    <t>Remove the CTMAUTH entitlement from ABN Role
 - J00258.SeniorPersonalBanker.ABN.AU.RBITier2</t>
  </si>
  <si>
    <t>Remove the CTMAUTH entitlement from ABN Role
 - J00258.SeniorPersonalBanker.ABN.AU.LendFund</t>
  </si>
  <si>
    <t>Remove the CTMAUTH entitlement from ABN Role
 - J00258.SeniorPersonalBanker.ABN.AU.LOCAM</t>
  </si>
  <si>
    <t>ERMS-45</t>
  </si>
  <si>
    <t>ERMS-46</t>
  </si>
  <si>
    <t>ERMS-47</t>
  </si>
  <si>
    <t>ERMS-48</t>
  </si>
  <si>
    <t>ERMS-49</t>
  </si>
  <si>
    <t>ERMS-51</t>
  </si>
  <si>
    <t>ERMS-52</t>
  </si>
  <si>
    <t>ERMS-53</t>
  </si>
  <si>
    <t xml:space="preserve">Removed the proposed changes for iKnow Branch District Manager for the following CR's as the solution has been rejected by the Provisioning Team (Basu). The Previous Values have been reinstated.
J00068.FrontlineSalesLeader(DistrictManager).ABN.AU Added back Managed entitlement of "FRTSER" 
J00068.FrontlineSalesLeader(DistrictManager).ABN.AU.RBITier2 Added back Managed entitlement of "FRTADV" 
J00068.FrontlineSalesLeader(DistrictManager).ABN.AU.LendFund Added back Managed entitlement of "FRTADV" </t>
  </si>
  <si>
    <t>IIQ-2515
IIQ-2514
IIQ-2513</t>
  </si>
  <si>
    <t>VISUAL</t>
  </si>
  <si>
    <t>Standard User</t>
  </si>
  <si>
    <t>Added VISUAL as a Managed application with the Entilement of "Standard User" to Roles:
J00019.BranchManager.ABN.AU.RBITier2
J00019.BranchManager.ABN.AU.LendFund
J00019.BranchManager.ABN.AU.LOCAM</t>
  </si>
  <si>
    <t>Added VISUAL as a Managed application with the Entilement of "Standard User" to Roles:
J00258.SeniorPersonalBanker.ABN.AU.RBITier2
J00258.SeniorPersonalBanker.ABN.AU.LendFund
J00258.SeniorPersonalBanker.ABN.AU.LOCAM</t>
  </si>
  <si>
    <t>Changed VISUAL from UnManaged to Managed and added Entitlement of "Standard User" to Role:
J00288.Trainee.ABN.AU
Added VISUAL as a Managed application with the Entilement of "Standard User" to Roles:
J00288.Trainee.ABN.AU.RBITier2</t>
  </si>
  <si>
    <t>Sprint 2 2019</t>
  </si>
  <si>
    <t>Sprint 1 2019</t>
  </si>
  <si>
    <t>Remove the CTMAUTH entitlement from ABN Role
- J00019.BranchManager.ABN.AU.RBITier2</t>
  </si>
  <si>
    <t xml:space="preserve">Remove the CTMAUTH entitlement from ABN Role
 - J00019.BranchManager.ABN.AU
Also added back VISUAL entiitlment "Standard User" as a Managed Application as part of defect found during development.
</t>
  </si>
  <si>
    <t>Remove the CTMAUTH entitlement from ABN Role
- J00258.SeniorPersonalBanker.ABN.AU
Also added back VISUAL entiitlment "Standard User" as a Managed Application as part of defect found during development.</t>
  </si>
  <si>
    <t>Changed VISUAL from UnManaged to Managed and added Entitlement of "Standard User" to Role:
J00079.FacetoFaceServCons.ABN.AU
Added VISUAL as a Managed application with the Entilement of "Standard User" to Roles:
J00079.FacetoFaceServCons.ABN.AU.RBITier2</t>
  </si>
  <si>
    <t>Changed VISUAL from UnManaged to Managed and added Entitlement of "Standard User" to Role:
J00204.PersonalBanker.ABN.AU
Added VISUAL as a Managed application with the Entilement of "Standard User" to Roles:
J00204.PersonalBanker.ABN.AU.RBITier2
J00204.PersonalBanker.ABN.AU.LendFund
J00204.PersonalBanker.ABN.AU.LOCAM</t>
  </si>
  <si>
    <t>ERMS - 76
ERMS - 77
ERMS - 79</t>
  </si>
  <si>
    <t>ERMS - 80
ERMS - 81
ERMS - 82</t>
  </si>
  <si>
    <t xml:space="preserve">ERMS - 83
ERMS - 84
</t>
  </si>
  <si>
    <t xml:space="preserve">ERMS - 85
ERMS - 86
</t>
  </si>
  <si>
    <t xml:space="preserve">ERMS - 87
ERMS - 88
ERMS - 89
ERMS - 90
</t>
  </si>
  <si>
    <t>ERMS - 74</t>
  </si>
  <si>
    <t>ERMS - 75</t>
  </si>
  <si>
    <t>District Managers</t>
  </si>
  <si>
    <t>Changed iKnow Branch entitlement for Role J00068.FrontlineSalesLeader(DistrictManager).ABN.AU
Change entitlement "Job Title" from "FRTSER" to "District Managers"</t>
  </si>
  <si>
    <t>ERMS - 78</t>
  </si>
  <si>
    <t>Changed iKnow Branch entitlement for Role J00068.FrontlineSalesLeader(DistrictManager).ABN.AU.RBITier2
Change entitlement "Job Title" from "FRTADV" to "District Managers"</t>
  </si>
  <si>
    <t>Changed iKnow Branch entitlement for Role J00068.FrontlineSalesLeader(DistrictManager).ABN.AU.LendFund
Change entitlement "Job Title" from "FRTADV" to "District Managers"</t>
  </si>
  <si>
    <t>Sprint 3 2019</t>
  </si>
  <si>
    <t>Branch Management</t>
  </si>
  <si>
    <t>Single Branch Administrator</t>
  </si>
  <si>
    <t>Active Directory - Oceania</t>
  </si>
  <si>
    <t>Active Directory - Global</t>
  </si>
  <si>
    <t>District Management</t>
  </si>
  <si>
    <t>Enquiry Access Only / Team Leader</t>
  </si>
  <si>
    <t>M</t>
  </si>
  <si>
    <t>All Branch Administrator</t>
  </si>
  <si>
    <t>Single Branch User</t>
  </si>
  <si>
    <t>Privileged</t>
  </si>
  <si>
    <t>spadmin</t>
  </si>
  <si>
    <t>Active Directory - Asia</t>
  </si>
  <si>
    <t>Enables read and write access (via the EPIC application) to databases that support EPIC including WFM, People, Performance and QMF.</t>
  </si>
  <si>
    <t>AU PFSGC - WFM EPIC MIS Reporting (Wg)</t>
  </si>
  <si>
    <t>CN=AU PFSGC - WFM EPIC MIS Reporting (Wg),OU=Security Groups,OU=Oceania,OU=Migrated Objects,OU=ANZ Global Security,DC=global,DC=anz,DC=com</t>
  </si>
  <si>
    <t>EPIC</t>
  </si>
  <si>
    <t>AU WFM EPIC MIS Reporting</t>
  </si>
  <si>
    <t>CN=AU WFM EPIC MIS Reporting,OU=Corporate,OU=Groups,OU=AU,DC=global,DC=anz,DC=com</t>
  </si>
  <si>
    <t>CN=AU PFSGC - WFM EPIC MIS Reporting (Wg),OU=Application,OU=Groups,OU=AU,DC=oceania,DC=corp,DC=anz,DC=com</t>
  </si>
  <si>
    <t>Grant access to MBAT application to allow end customer and device management function for the ANZ App</t>
  </si>
  <si>
    <t>AU Omnichannel BankAnywhere MBAT Registration User</t>
  </si>
  <si>
    <t>CN=AU Omnichannel BankAnywhere MBAT Registration User,OU=Common,OU=Groups,OU=AU,DC=global,DC=anz,DC=com</t>
  </si>
  <si>
    <t>MBAT</t>
  </si>
  <si>
    <t>Users belonging to this role will have access to 'Create and Maintain Authority', 'View Authority', 'Maintain Signatory', 'Create and Maintain Authorised Person' and 'View Authorised Person' functionality.</t>
  </si>
  <si>
    <t>IN IntIN - OSAS Fulfilment Admin (Wg)</t>
  </si>
  <si>
    <t>CN=IN IntIN - OSAS Fulfilment Admin (Wg),OU=Admin Groups,OU=Project Implementation,OU=ANZ Security Objects,DC=asia,DC=corp,DC=anz,DC=com</t>
  </si>
  <si>
    <t>Users belonging to this role will have access to 'Create and Maintain Authorised Person' and 'View Authorised Person' functionality.</t>
  </si>
  <si>
    <t>IN IntIN - OSAS Registration Officer (Wg)</t>
  </si>
  <si>
    <t>CN=IN IntIN - OSAS Registration Officer (Wg),OU=Admin Groups,OU=Project Implementation,OU=ANZ Security Objects,DC=asia,DC=corp,DC=anz,DC=com</t>
  </si>
  <si>
    <t>Users belonging to this role will have access to 'Create and Maintain Authority', 'Maintain Signatory' and 'View Authority' functionality.</t>
  </si>
  <si>
    <t>IN IntIN - OSAS Super Users (Wg)</t>
  </si>
  <si>
    <t>CN=IN IntIN - OSAS Super Users (Wg),OU=IntIN,OU=IN,DC=asia,DC=corp,DC=anz,DC=com</t>
  </si>
  <si>
    <t>Users belonging to this role will have access to 'View Authorised Person' and 'View Authority' functionality only.</t>
  </si>
  <si>
    <t>IN IntIN - OSAS Viewer Users (Wg)</t>
  </si>
  <si>
    <t>CN=IN IntIN - OSAS Viewer Users (Wg),OU=IntIN,OU=IN,DC=asia,DC=corp,DC=anz,DC=com</t>
  </si>
  <si>
    <t>PH IntPH - OSAS Viewer Users (Wg)</t>
  </si>
  <si>
    <t>CN=PH IntPH - OSAS Viewer Users (Wg),OU=IntPH,OU=PH,DC=asia,DC=corp,DC=anz,DC=com</t>
  </si>
  <si>
    <t>AU OSAS Fulfilment Admin</t>
  </si>
  <si>
    <t>CN=AU OSAS Fulfilment Admin,OU=Common,OU=Groups,OU=AU,DC=global,DC=anz,DC=com</t>
  </si>
  <si>
    <t>AU OSAS Registration Officer</t>
  </si>
  <si>
    <t>CN=AU OSAS Registration Officer,OU=Common,OU=Groups,OU=AU,DC=global,DC=anz,DC=com</t>
  </si>
  <si>
    <t>AU OSAS Super Users</t>
  </si>
  <si>
    <t>CN=AU OSAS Super Users,OU=Common,OU=Groups,OU=AU,DC=global,DC=anz,DC=com</t>
  </si>
  <si>
    <t>CN=IN IntIN - OSAS Super Users (Wg),OU=Security Groups,OU=Asia,OU=Migrated Objects,OU=ANZ Global Security,DC=global,DC=anz,DC=com</t>
  </si>
  <si>
    <t>CN=IN IntIN - OSAS Viewer Users (Wg),OU=Security Groups,OU=Asia,OU=Migrated Objects,OU=ANZ Global Security,DC=global,DC=anz,DC=com</t>
  </si>
  <si>
    <t>CN=PH IntPH - OSAS Viewer Users (Wg),OU=Security Groups,OU=Asia,OU=Migrated Objects,OU=ANZ Global Security,DC=global,DC=anz,DC=com</t>
  </si>
  <si>
    <t>AU OSAS Registration Officer (Wg)</t>
  </si>
  <si>
    <t>CN=AU OSAS Registration Officer (Wg),OU=Admin Groups,OU=Project Implementation,OU=ANZ Security Objects,DC=oceania,DC=corp,DC=anz,DC=com</t>
  </si>
  <si>
    <t>AU OSAS Super Users (Wg)</t>
  </si>
  <si>
    <t>CN=AU OSAS Super Users (Wg),OU=PFSRN,OU=AU,DC=oceania,DC=corp,DC=anz,DC=com</t>
  </si>
  <si>
    <t>Enables automated login via windows account for all users of Business Central</t>
  </si>
  <si>
    <t>AU MCP SAP Business Central Users</t>
  </si>
  <si>
    <t>CN=AU MCP SAP Business Central Users,OU=Common,OU=Groups,OU=AU,DC=global,DC=anz,DC=com</t>
  </si>
  <si>
    <t>SAP Sybase (Business Central)</t>
  </si>
  <si>
    <t>AU GPP Application Access</t>
  </si>
  <si>
    <t>CN=AU GPP Application Access,OU=Groups,OU=ANZ Global Provisioning,DC=global,DC=anz,DC=com</t>
  </si>
  <si>
    <t>Global PAYplus (GPP)</t>
  </si>
  <si>
    <t>AD group of granting access to respective entity trades</t>
  </si>
  <si>
    <t>Global GMO_EV Confirmations ANZ CHINA</t>
  </si>
  <si>
    <t>CN=Global GMO_EV Confirmations ANZ CHINA,OU=Groups,OU=ANZ Global Provisioning,DC=global,DC=anz,DC=com</t>
  </si>
  <si>
    <t>Xceptor</t>
  </si>
  <si>
    <t>Global GMO_EV Confirmations ANZ PNG</t>
  </si>
  <si>
    <t>CN=Global GMO_EV Confirmations ANZ PNG,OU=Groups,OU=ANZ Global Provisioning,DC=global,DC=anz,DC=com</t>
  </si>
  <si>
    <t>Global GMO_EV Confirmations ANZ SG LTD</t>
  </si>
  <si>
    <t>CN=Global GMO_EV Confirmations ANZ SG LTD,OU=Groups,OU=ANZ Global Provisioning,DC=global,DC=anz,DC=com</t>
  </si>
  <si>
    <t>Global GMO_EV Confirmations ANZBEL</t>
  </si>
  <si>
    <t>CN=Global GMO_EV Confirmations ANZBEL,OU=Groups,OU=ANZ Global Provisioning,DC=global,DC=anz,DC=com</t>
  </si>
  <si>
    <t>Global GMO_EV Confirmations ANZBG ANZ KOREA</t>
  </si>
  <si>
    <t>CN=Global GMO_EV Confirmations ANZBG ANZ KOREA,OU=Groups,OU=ANZ Global Provisioning,DC=global,DC=anz,DC=com</t>
  </si>
  <si>
    <t>Global GMO_EV Confirmations ANZBG ANZ NIL NZ</t>
  </si>
  <si>
    <t>CN=Global GMO_EV Confirmations ANZBG ANZ NIL NZ,OU=Groups,OU=ANZ Global Provisioning,DC=global,DC=anz,DC=com</t>
  </si>
  <si>
    <t>Global GMO_EV Confirmations ANZBG ANZ ROYAL</t>
  </si>
  <si>
    <t>CN=Global GMO_EV Confirmations ANZBG ANZ ROYAL,OU=Groups,OU=ANZ Global Provisioning,DC=global,DC=anz,DC=com</t>
  </si>
  <si>
    <t>Global GMO_EV Confirmations ANZBG ANZ TAIWAN</t>
  </si>
  <si>
    <t>CN=Global GMO_EV Confirmations ANZBG ANZ TAIWAN,OU=Groups,OU=ANZ Global Provisioning,DC=global,DC=anz,DC=com</t>
  </si>
  <si>
    <t>Global GMO_EV Confirmations ANZBG ANZ TW LTD</t>
  </si>
  <si>
    <t>CN=Global GMO_EV Confirmations ANZBG ANZ TW LTD,OU=Groups,OU=ANZ Global Provisioning,DC=global,DC=anz,DC=com</t>
  </si>
  <si>
    <t>Global GMO_EV Confirmations ANZBG ANZ VIET</t>
  </si>
  <si>
    <t>CN=Global GMO_EV Confirmations ANZBG ANZ VIET,OU=Groups,OU=ANZ Global Provisioning,DC=global,DC=anz,DC=com</t>
  </si>
  <si>
    <t>Global GMO_EV Confirmations ANZBG HK</t>
  </si>
  <si>
    <t>CN=Global GMO_EV Confirmations ANZBG HK,OU=Groups,OU=ANZ Global Provisioning,DC=global,DC=anz,DC=com</t>
  </si>
  <si>
    <t>Global GMO_EV Confirmations ANZBG JPN</t>
  </si>
  <si>
    <t>CN=Global GMO_EV Confirmations ANZBG JPN,OU=Groups,OU=ANZ Global Provisioning,DC=global,DC=anz,DC=com</t>
  </si>
  <si>
    <t>Global GMO_EV Confirmations ANZBG LOND</t>
  </si>
  <si>
    <t>CN=Global GMO_EV Confirmations ANZBG LOND,OU=Groups,OU=ANZ Global Provisioning,DC=global,DC=anz,DC=com</t>
  </si>
  <si>
    <t>Global GMO_EV Confirmations ANZBG MELB</t>
  </si>
  <si>
    <t>CN=Global GMO_EV Confirmations ANZBG MELB,OU=Groups,OU=ANZ Global Provisioning,DC=global,DC=anz,DC=com</t>
  </si>
  <si>
    <t>Global GMO_EV Confirmations ANZBG NY</t>
  </si>
  <si>
    <t>CN=Global GMO_EV Confirmations ANZBG NY,OU=Groups,OU=ANZ Global Provisioning,DC=global,DC=anz,DC=com</t>
  </si>
  <si>
    <t>Global GMO_EV Confirmations ANZBG NZ</t>
  </si>
  <si>
    <t>CN=Global GMO_EV Confirmations ANZBG NZ,OU=Groups,OU=ANZ Global Provisioning,DC=global,DC=anz,DC=com</t>
  </si>
  <si>
    <t>Global GMO_EV Confirmations ANZBG NZBR</t>
  </si>
  <si>
    <t>CN=Global GMO_EV Confirmations ANZBG NZBR,OU=Groups,OU=ANZ Global Provisioning,DC=global,DC=anz,DC=com</t>
  </si>
  <si>
    <t>Global GMO_EV Confirmations ANZBG PHIL</t>
  </si>
  <si>
    <t>CN=Global GMO_EV Confirmations ANZBG PHIL,OU=Groups,OU=ANZ Global Provisioning,DC=global,DC=anz,DC=com</t>
  </si>
  <si>
    <t>Global GMO_EV Confirmations ANZBG SING</t>
  </si>
  <si>
    <t>CN=Global GMO_EV Confirmations ANZBG SING,OU=Groups,OU=ANZ Global Provisioning,DC=global,DC=anz,DC=com</t>
  </si>
  <si>
    <t>Global GMO_EV Confirmations ANZBG VIET</t>
  </si>
  <si>
    <t>CN=Global GMO_EV Confirmations ANZBG VIET,OU=Groups,OU=ANZ Global Provisioning,DC=global,DC=anz,DC=com</t>
  </si>
  <si>
    <t>Global GMO_EV Confirmations ANZSEC INC</t>
  </si>
  <si>
    <t>CN=Global GMO_EV Confirmations ANZSEC INC,OU=Groups,OU=ANZ Global Provisioning,DC=global,DC=anz,DC=com</t>
  </si>
  <si>
    <t>AD group of granting access to all trades except the respective entity</t>
  </si>
  <si>
    <t>Global GMO_EV Confirmations EX ANZ CHINA</t>
  </si>
  <si>
    <t>CN=Global GMO_EV Confirmations EX ANZ CHINA,OU=Groups,OU=ANZ Global Provisioning,DC=global,DC=anz,DC=com</t>
  </si>
  <si>
    <t>Global GMO_EV Confirmations EX ANZ PNG</t>
  </si>
  <si>
    <t>CN=Global GMO_EV Confirmations EX ANZ PNG,OU=Groups,OU=ANZ Global Provisioning,DC=global,DC=anz,DC=com</t>
  </si>
  <si>
    <t>Global GMO_EV Confirmations EX ANZ SG LTD</t>
  </si>
  <si>
    <t>CN=Global GMO_EV Confirmations EX ANZ SG LTD,OU=Groups,OU=ANZ Global Provisioning,DC=global,DC=anz,DC=com</t>
  </si>
  <si>
    <t>Global GMO_EV Confirmations EX ANZBEL</t>
  </si>
  <si>
    <t>CN=Global GMO_EV Confirmations EX ANZBEL,OU=Groups,OU=ANZ Global Provisioning,DC=global,DC=anz,DC=com</t>
  </si>
  <si>
    <t>Global GMO_EV Confirmations EX ANZBG ANZ KOREA</t>
  </si>
  <si>
    <t>CN=Global GMO_EV Confirmations EX ANZBG ANZ KOREA,OU=Groups,OU=ANZ Global Provisioning,DC=global,DC=anz,DC=com</t>
  </si>
  <si>
    <t>Global GMO_EV Confirmations EX ANZBG ANZ NIL NZ</t>
  </si>
  <si>
    <t>CN=Global GMO_EV Confirmations EX ANZBG ANZ NIL NZ,OU=Groups,OU=ANZ Global Provisioning,DC=global,DC=anz,DC=com</t>
  </si>
  <si>
    <t>Global GMO_EV Confirmations EX ANZBG ANZ ROYAL</t>
  </si>
  <si>
    <t>CN=Global GMO_EV Confirmations EX ANZBG ANZ ROYAL,OU=Groups,OU=ANZ Global Provisioning,DC=global,DC=anz,DC=com</t>
  </si>
  <si>
    <t>Global GMO_EV Confirmations EX ANZBG ANZ TAIWAN</t>
  </si>
  <si>
    <t>CN=Global GMO_EV Confirmations EX ANZBG ANZ TAIWAN,OU=Groups,OU=ANZ Global Provisioning,DC=global,DC=anz,DC=com</t>
  </si>
  <si>
    <t>Global GMO_EV Confirmations EX ANZBG ANZ TW LTD</t>
  </si>
  <si>
    <t>CN=Global GMO_EV Confirmations EX ANZBG ANZ TW LTD,OU=Groups,OU=ANZ Global Provisioning,DC=global,DC=anz,DC=com</t>
  </si>
  <si>
    <t>Global GMO_EV Confirmations EX ANZBG ANZ VIET</t>
  </si>
  <si>
    <t>CN=Global GMO_EV Confirmations EX ANZBG ANZ VIET,OU=Groups,OU=ANZ Global Provisioning,DC=global,DC=anz,DC=com</t>
  </si>
  <si>
    <t>Global GMO_EV Confirmations EX ANZBG HK</t>
  </si>
  <si>
    <t>CN=Global GMO_EV Confirmations EX ANZBG HK,OU=Groups,OU=ANZ Global Provisioning,DC=global,DC=anz,DC=com</t>
  </si>
  <si>
    <t>Global GMO_EV Confirmations EX ANZBG INR</t>
  </si>
  <si>
    <t>CN=Global GMO_EV Confirmations EX ANZBG INR,OU=Groups,OU=ANZ Global Provisioning,DC=global,DC=anz,DC=com</t>
  </si>
  <si>
    <t>Global GMO_EV Confirmations EX ANZBG JPN</t>
  </si>
  <si>
    <t>CN=Global GMO_EV Confirmations EX ANZBG JPN,OU=Groups,OU=ANZ Global Provisioning,DC=global,DC=anz,DC=com</t>
  </si>
  <si>
    <t>Global GMO_EV Confirmations EX ANZBG LOND</t>
  </si>
  <si>
    <t>CN=Global GMO_EV Confirmations EX ANZBG LOND,OU=Groups,OU=ANZ Global Provisioning,DC=global,DC=anz,DC=com</t>
  </si>
  <si>
    <t>Global GMO_EV Confirmations EX ANZBG MELB</t>
  </si>
  <si>
    <t>CN=Global GMO_EV Confirmations EX ANZBG MELB,OU=Groups,OU=ANZ Global Provisioning,DC=global,DC=anz,DC=com</t>
  </si>
  <si>
    <t>Global GMO_EV Confirmations EX ANZBG NY</t>
  </si>
  <si>
    <t>CN=Global GMO_EV Confirmations EX ANZBG NY,OU=Groups,OU=ANZ Global Provisioning,DC=global,DC=anz,DC=com</t>
  </si>
  <si>
    <t>Global GMO_EV Confirmations EX ANZBG NZ</t>
  </si>
  <si>
    <t>CN=Global GMO_EV Confirmations EX ANZBG NZ,OU=Groups,OU=ANZ Global Provisioning,DC=global,DC=anz,DC=com</t>
  </si>
  <si>
    <t>Global GMO_EV Confirmations EX ANZBG NZBR</t>
  </si>
  <si>
    <t>CN=Global GMO_EV Confirmations EX ANZBG NZBR,OU=Groups,OU=ANZ Global Provisioning,DC=global,DC=anz,DC=com</t>
  </si>
  <si>
    <t>Global GMO_EV Confirmations EX ANZBG PHIL</t>
  </si>
  <si>
    <t>CN=Global GMO_EV Confirmations EX ANZBG PHIL,OU=Groups,OU=ANZ Global Provisioning,DC=global,DC=anz,DC=com</t>
  </si>
  <si>
    <t>Global GMO_EV Confirmations EX ANZBG SING</t>
  </si>
  <si>
    <t>CN=Global GMO_EV Confirmations EX ANZBG SING,OU=Groups,OU=ANZ Global Provisioning,DC=global,DC=anz,DC=com</t>
  </si>
  <si>
    <t>Global GMO_EV Confirmations EX ANZBG VIET</t>
  </si>
  <si>
    <t>CN=Global GMO_EV Confirmations EX ANZBG VIET,OU=Groups,OU=ANZ Global Provisioning,DC=global,DC=anz,DC=com</t>
  </si>
  <si>
    <t>Global GMO_EV Confirmations EX ANZSEC INC</t>
  </si>
  <si>
    <t>CN=Global GMO_EV Confirmations EX ANZSEC INC,OU=Groups,OU=ANZ Global Provisioning,DC=global,DC=anz,DC=com</t>
  </si>
  <si>
    <t>Provides access to all trades</t>
  </si>
  <si>
    <t>Global GMO_EV Confo Management</t>
  </si>
  <si>
    <t>CN=Global GMO_EV Confo Management,OU=Groups,OU=ANZ Global Provisioning,DC=global,DC=anz,DC=com</t>
  </si>
  <si>
    <t>Global GMO_EV Global Confos</t>
  </si>
  <si>
    <t>CN=Global GMO_EV Global Confos,OU=Groups,OU=ANZ Global Provisioning,DC=global,DC=anz,DC=com</t>
  </si>
  <si>
    <t>Provides access to all trades but read-only</t>
  </si>
  <si>
    <t>Global GMO_EV Global Confos Read Only</t>
  </si>
  <si>
    <t>CN=Global GMO_EV Global Confos Read Only,OU=Groups,OU=ANZ Global Provisioning,DC=global,DC=anz,DC=com</t>
  </si>
  <si>
    <t>Service analyst leve access + edit review case including edit review case rights excludes edit delivery, force ack and admin rights</t>
  </si>
  <si>
    <t>Global GMO_EV Confirmations Analysts</t>
  </si>
  <si>
    <t>CN=Global GMO_EV Confirmations Analysts,OU=Groups,OU=ANZ Global Provisioning,DC=global,DC=anz,DC=com</t>
  </si>
  <si>
    <t>Full access to confirmation functionalities along with data hub, reference data access includes access to system log which is an admin funtionality.</t>
  </si>
  <si>
    <t>Global GMO_EV Confirmations Managers</t>
  </si>
  <si>
    <t>CN=Global GMO_EV Confirmations Managers,OU=Groups,OU=ANZ Global Provisioning,DC=global,DC=anz,DC=com</t>
  </si>
  <si>
    <t>Read-Only access to confirmation functionalities</t>
  </si>
  <si>
    <t>Global GMO_EV Confirmations Read Only</t>
  </si>
  <si>
    <t>CN=Global GMO_EV Confirmations Read Only,OU=Groups,OU=ANZ Global Provisioning,DC=global,DC=anz,DC=com</t>
  </si>
  <si>
    <t>Service analst level access + with edit review case and document review tab excludes reference data access and admin rights.</t>
  </si>
  <si>
    <t>Global GMO_EV Confirmations Senior Analysts</t>
  </si>
  <si>
    <t>CN=Global GMO_EV Confirmations Senior Analysts,OU=Groups,OU=ANZ Global Provisioning,DC=global,DC=anz,DC=com</t>
  </si>
  <si>
    <t>Access to confirmation functionalities with create and import documents, view dashboard and inbound document, match, edit delivery, force ack includes reference data excludes admin rights.</t>
  </si>
  <si>
    <t>Global GMO_EV Confirmations Service Analysts</t>
  </si>
  <si>
    <t>CN=Global GMO_EV Confirmations Service Analysts,OU=Groups,OU=ANZ Global Provisioning,DC=global,DC=anz,DC=com</t>
  </si>
  <si>
    <t>Access to Administration functionalities excludes confirmation access.</t>
  </si>
  <si>
    <t>Global GMO_EV Confirmations System Administrators</t>
  </si>
  <si>
    <t>CN=Global GMO_EV Confirmations System Administrators,OU=Groups,OU=ANZ Global Provisioning,DC=global,DC=anz,DC=com</t>
  </si>
  <si>
    <t>Global GMO_EV Confirmations ANZBG INR</t>
  </si>
  <si>
    <t>CN=Global GMO_EV Confirmations ANZBG INR,OU=Groups,OU=ANZ Global Provisioning,DC=global,DC=anz,DC=com</t>
  </si>
  <si>
    <t>Rg_Svc AU IT SQL 2012 SSRS - Content Managers</t>
  </si>
  <si>
    <t>CN=Rg_Svc AU IT SQL 2012 SSRS - Content Managers,OU=Groups,OU=ANZ Global Provisioning,DC=global,DC=anz,DC=com</t>
  </si>
  <si>
    <t>Rg_Svc AU IT SQL 2012 SSRS - Report Users</t>
  </si>
  <si>
    <t>CN=Rg_Svc AU IT SQL 2012 SSRS - Report Users,OU=Groups,OU=ANZ Global Provisioning,DC=global,DC=anz,DC=com</t>
  </si>
  <si>
    <t>Rg_Svc AU IT SQL 2012 SSRS - sysadmin</t>
  </si>
  <si>
    <t>CN=Rg_Svc AU IT SQL 2012 SSRS - sysadmin,OU=Groups,OU=ANZ Global Provisioning,DC=global,DC=anz,DC=com</t>
  </si>
  <si>
    <t>Rg_Svc AU SQL 2012 SSRS - sysadmin</t>
  </si>
  <si>
    <t>CN=Rg_Svc AU SQL 2012 SSRS - sysadmin,OU=Resource Groups,OU=Security,OU=AU,DC=global,DC=anz,DC=com</t>
  </si>
  <si>
    <t>Rg_Svc GBL SQL 2012 SSRS - sysadmin</t>
  </si>
  <si>
    <t>CN=Rg_Svc GBL SQL 2012 SSRS - sysadmin,OU=Groups,OU=ANZ Global Provisioning,DC=global,DC=anz,DC=com</t>
  </si>
  <si>
    <t>MOSA Thunderhead Business Users (Wg)</t>
  </si>
  <si>
    <t>CN=MOSA Thunderhead Business Users (Wg),OU=Security Groups,OU=Oceania,OU=Migrated Objects,OU=ANZ Global Security,DC=global,DC=anz,DC=com</t>
  </si>
  <si>
    <t>This AD group provides access to MSRS reporting for the TLM Reconciliations Premium Reporting functionality.</t>
  </si>
  <si>
    <t>AU TEPPy - TLM RECS Premium All Report - All Users (Wg)</t>
  </si>
  <si>
    <t>CN=AU TEPPy - TLM RECS Premium All Report - All Users (Wg),OU=TEPPy,OU=AU,DC=oceania,DC=corp,DC=anz,DC=com</t>
  </si>
  <si>
    <t>TLM Recs Premium</t>
  </si>
  <si>
    <t>AU TEPPy - TLM RECS Premium Enquiry Report - All Users (Wg)</t>
  </si>
  <si>
    <t>CN=AU TEPPy - TLM RECS Premium Enquiry Report - All Users (Wg),OU=TEPPy,OU=AU,DC=oceania,DC=corp,DC=anz,DC=com</t>
  </si>
  <si>
    <t>AU TEPPy - TLM RECS Premium Investigator Report - All Users (Wg)</t>
  </si>
  <si>
    <t>CN=AU TEPPy - TLM RECS Premium Investigator Report - All Users (Wg),OU=TEPPy,OU=AU,DC=oceania,DC=corp,DC=anz,DC=com</t>
  </si>
  <si>
    <t>Global HVP Application Access AD Group registers all the users that are authorised to use GPP AU/NZ.</t>
  </si>
  <si>
    <t>Global HVP Application Access</t>
  </si>
  <si>
    <t>CN=Global HVP Application Access,OU=Common,OU=Groups,OU=AU,DC=global,DC=anz,DC=com</t>
  </si>
  <si>
    <t>Global PAYplus Classic (AU and NZ)</t>
  </si>
  <si>
    <t>AU AVC Application - AMH</t>
  </si>
  <si>
    <t>CN=AU AVC Application - AMH,OU=MyDesk,OU=Application Security,OU=Security,OU=AU,DC=global,DC=anz,DC=com</t>
  </si>
  <si>
    <t>AMH (RMM)</t>
  </si>
  <si>
    <t>RECS Premium User Access - All Users (Do not add users to this group)</t>
  </si>
  <si>
    <t>AU TEPPy - RECS Premium User Access - All Users (Wg)</t>
  </si>
  <si>
    <t>CN=AU TEPPy - RECS Premium User Access - All Users (Wg),OU=TEPPy,OU=AU,DC=oceania,DC=corp,DC=anz,DC=com</t>
  </si>
  <si>
    <t>&lt;Has LAN ID&gt; &lt;Status is Active&gt;</t>
  </si>
  <si>
    <t>Organisation Hierarchy Level 9</t>
  </si>
  <si>
    <t>Organisation Hierarchy Level 10</t>
  </si>
  <si>
    <t>Organisation Hierarchy Level 11</t>
  </si>
  <si>
    <t>Department Number</t>
  </si>
  <si>
    <t>Disable Review</t>
  </si>
  <si>
    <t>CDP ORCA</t>
  </si>
  <si>
    <t>IN TEPSS - CDP BLR ORCA Private Bank-BO (Wg)</t>
  </si>
  <si>
    <t>CN=IN TEPSS - CDP BLR ORCA Private Bank-BO (Wg),OU=IntIN,OU=IN,DC=asia,DC=corp,DC=anz,DC=com</t>
  </si>
  <si>
    <t>IN TEPSS - CDP BLR Business Banking (Wg)</t>
  </si>
  <si>
    <t>CN=IN TEPSS - CDP BLR Business Banking (Wg),OU=IntIN,OU=IN,DC=asia,DC=corp,DC=anz,DC=com</t>
  </si>
  <si>
    <t>IN TEPSS - CDP BLR ORCA Commercial Cards (Wg)</t>
  </si>
  <si>
    <t>CN=IN TEPSS - CDP BLR ORCA Commercial Cards (Wg),OU=IntIN,OU=IN,DC=asia,DC=corp,DC=anz,DC=com</t>
  </si>
  <si>
    <t>IN TEPSS - CDP BLR ORCA Consumer Credit Cards (Wg)</t>
  </si>
  <si>
    <t>CN=IN TEPSS - CDP BLR ORCA Consumer Credit Cards (Wg),OU=IntIN,OU=IN,DC=asia,DC=corp,DC=anz,DC=com</t>
  </si>
  <si>
    <t>IN TEPSS - CDP BLR ORCA Esanda AWS (Wg)</t>
  </si>
  <si>
    <t>CN=IN TEPSS - CDP BLR ORCA Esanda AWS (Wg),OU=IntIN,OU=IN,DC=asia,DC=corp,DC=anz,DC=com</t>
  </si>
  <si>
    <t>IN TEPSS - CDP BLR ORCA Merchants (Wg)</t>
  </si>
  <si>
    <t>CN=IN TEPSS - CDP BLR ORCA Merchants (Wg),OU=IntIN,OU=IN,DC=asia,DC=corp,DC=anz,DC=com</t>
  </si>
  <si>
    <t>IN TEPSS - CDP BLR ORCA Mortgages (Wg)</t>
  </si>
  <si>
    <t>CN=IN TEPSS - CDP BLR ORCA Mortgages (Wg),OU=IntIN,OU=IN,DC=asia,DC=corp,DC=anz,DC=com</t>
  </si>
  <si>
    <t>IN TEPSS - CDP BLR ORCA Overdrafts (Wg)</t>
  </si>
  <si>
    <t>CN=IN TEPSS - CDP BLR ORCA Overdrafts (Wg),OU=IntIN,OU=IN,DC=asia,DC=corp,DC=anz,DC=com</t>
  </si>
  <si>
    <t>IN TEPSS - CDP ORCA Credit Control (Wg)</t>
  </si>
  <si>
    <t>CN=IN TEPSS - CDP ORCA Credit Control (Wg),OU=IntIN,OU=IN,DC=asia,DC=corp,DC=anz,DC=com</t>
  </si>
  <si>
    <t>IN TEPSS - CDP ORCA Fulfillment Doc Prep (Wg)</t>
  </si>
  <si>
    <t>CN=IN TEPSS - CDP ORCA Fulfillment Doc Prep (Wg),OU=IntIN,OU=IN,DC=asia,DC=corp,DC=anz,DC=com</t>
  </si>
  <si>
    <t>PH TEPSS - CDP MNL ORCA Esanda AWS (Wg)</t>
  </si>
  <si>
    <t>CN=PH TEPSS - CDP MNL ORCA Esanda AWS (Wg),OU=TEPSS,OU=PH,DC=asia,DC=corp,DC=anz,DC=com</t>
  </si>
  <si>
    <t>PH TEPSS - CDP MNL ORCA RBB (Wg)</t>
  </si>
  <si>
    <t>CN=PH TEPSS - CDP MNL ORCA RBB (Wg),OU=TEPSS,OU=PH,DC=asia,DC=corp,DC=anz,DC=com</t>
  </si>
  <si>
    <t>PH TEPSS - CDP MNL ORCA SBBF (Wg)</t>
  </si>
  <si>
    <t>CN=PH TEPSS - CDP MNL ORCA SBBF (Wg),OU=TEPSS,OU=PH,DC=asia,DC=corp,DC=anz,DC=com</t>
  </si>
  <si>
    <t>PH TEPSS - CDP ORCA Fulfillment Doc Prep (Wg)</t>
  </si>
  <si>
    <t>CN=PH TEPSS - CDP ORCA Fulfillment Doc Prep (Wg),OU=TEPSS,OU=PH,DC=asia,DC=corp,DC=anz,DC=com</t>
  </si>
  <si>
    <t>PH TEPSS - CDP ORCA Mortgages (Wg)</t>
  </si>
  <si>
    <t>CN=PH TEPSS - CDP ORCA Mortgages (Wg),OU=TEPSS,OU=PH,DC=asia,DC=corp,DC=anz,DC=com</t>
  </si>
  <si>
    <t>AU TEPSS - CDP ORCA Acquisition Fraud Users (Wg)</t>
  </si>
  <si>
    <t>CN=AU TEPSS - CDP ORCA Acquisition Fraud Users (Wg),OU=TEPSS,OU=AU,DC=oceania,DC=corp,DC=anz,DC=com</t>
  </si>
  <si>
    <t>AU TEPSS - CDP ORCA AF Lending (Wg)</t>
  </si>
  <si>
    <t>CN=AU TEPSS - CDP ORCA AF Lending (Wg),OU=TEPSS,OU=AU,DC=oceania,DC=corp,DC=anz,DC=com</t>
  </si>
  <si>
    <t>AU TEPSS - CDP ORCA Asset Finance (Wg)</t>
  </si>
  <si>
    <t>CN=AU TEPSS - CDP ORCA Asset Finance (Wg),OU=TEPSS,OU=AU,DC=oceania,DC=corp,DC=anz,DC=com</t>
  </si>
  <si>
    <t>AU TEPSS - CDP ORCA BRT (Wg)</t>
  </si>
  <si>
    <t>CN=AU TEPSS - CDP ORCA BRT (Wg),OU=TEPSS,OU=AU,DC=oceania,DC=corp,DC=anz,DC=com</t>
  </si>
  <si>
    <t>AU TEPSS - CDP ORCA Business Banking (Wg)</t>
  </si>
  <si>
    <t>CN=AU TEPSS - CDP ORCA Business Banking (Wg),OU=TEPSS,OU=AU,DC=oceania,DC=corp,DC=anz,DC=com</t>
  </si>
  <si>
    <t>AU TEPSS - CDP ORCA Consumer Credit Cards (Wg)</t>
  </si>
  <si>
    <t>CN=AU TEPSS - CDP ORCA Consumer Credit Cards (Wg),OU=TEPSS,OU=AU,DC=oceania,DC=corp,DC=anz,DC=com</t>
  </si>
  <si>
    <t>AU TEPSS - CDP ORCA Credit Control (Wg)</t>
  </si>
  <si>
    <t>CN=AU TEPSS - CDP ORCA Credit Control (Wg),OU=TEPSS,OU=AU,DC=oceania,DC=corp,DC=anz,DC=com</t>
  </si>
  <si>
    <t>AU TEPSS - CDP ORCA CS Team (Wg)</t>
  </si>
  <si>
    <t>CN=AU TEPSS - CDP ORCA CS Team (Wg),OU=TEPSS,OU=AU,DC=oceania,DC=corp,DC=anz,DC=com</t>
  </si>
  <si>
    <t>AU TEPSS - CDP ORCA Cust Acc and Maint (Wg)</t>
  </si>
  <si>
    <t>CN=AU TEPSS - CDP ORCA Cust Acc and Maint (Wg),OU=TEPSS,OU=AU,DC=oceania,DC=corp,DC=anz,DC=com</t>
  </si>
  <si>
    <t>AU TEPSS - CDP ORCA Esanda AWS (Wg)</t>
  </si>
  <si>
    <t>CN=AU TEPSS - CDP ORCA Esanda AWS (Wg),OU=TEPSS,OU=AU,DC=oceania,DC=corp,DC=anz,DC=com</t>
  </si>
  <si>
    <t>AU TEPSS - CDP ORCA External Fraud (Wg)</t>
  </si>
  <si>
    <t>CN=AU TEPSS - CDP ORCA External Fraud (Wg),OU=TEPSS,OU=AU,DC=oceania,DC=corp,DC=anz,DC=com</t>
  </si>
  <si>
    <t>AU TEPSS - CDP ORCA Fulfillment Doc Prep (Wg)</t>
  </si>
  <si>
    <t>CN=AU TEPSS - CDP ORCA Fulfillment Doc Prep (Wg),OU=TEPSS,OU=AU,DC=oceania,DC=corp,DC=anz,DC=com</t>
  </si>
  <si>
    <t>AU TEPSS - CDP ORCA Investment Lending (Wg)</t>
  </si>
  <si>
    <t>CN=AU TEPSS - CDP ORCA Investment Lending (Wg),OU=TEPSS,OU=AU,DC=oceania,DC=corp,DC=anz,DC=com</t>
  </si>
  <si>
    <t>AU TEPSS - CDP ORCA Merchants (Wg)</t>
  </si>
  <si>
    <t>CN=AU TEPSS - CDP ORCA Merchants (Wg),OU=TEPSS,OU=AU,DC=oceania,DC=corp,DC=anz,DC=com</t>
  </si>
  <si>
    <t>AU TEPSS - CDP ORCA Mortgages (Wg)</t>
  </si>
  <si>
    <t>CN=AU TEPSS - CDP ORCA Mortgages (Wg),OU=TEPSS,OU=AU,DC=oceania,DC=corp,DC=anz,DC=com</t>
  </si>
  <si>
    <t>AU TEPSS - CDP ORCA Personal Loans (Wg)</t>
  </si>
  <si>
    <t>CN=AU TEPSS - CDP ORCA Personal Loans (Wg),OU=TEPSS,OU=AU,DC=oceania,DC=corp,DC=anz,DC=com</t>
  </si>
  <si>
    <t>AU TEPSS - CDP ORCA RBB (Wg)</t>
  </si>
  <si>
    <t>CN=AU TEPSS - CDP ORCA RBB (Wg),OU=TEPSS,OU=AU,DC=oceania,DC=corp,DC=anz,DC=com</t>
  </si>
  <si>
    <t>AU TEPSS - CDP ORCA SBB-A (Wg)</t>
  </si>
  <si>
    <t>CN=AU TEPSS - CDP ORCA SBB-A (Wg),OU=TEPSS,OU=AU,DC=oceania,DC=corp,DC=anz,DC=com</t>
  </si>
  <si>
    <t>AU TEPSS - CDP ORCA SBBF (Wg)</t>
  </si>
  <si>
    <t>CN=AU TEPSS - CDP ORCA SBBF (Wg),OU=TEPSS,OU=AU,DC=oceania,DC=corp,DC=anz,DC=com</t>
  </si>
  <si>
    <t>Asia FN LARRS ANZBCHINA Checker (Wg)</t>
  </si>
  <si>
    <t>CN=Asia FN LARRS ANZBCHINA Checker (Wg),OU=LARRS,OU=Application Security Groups,OU=ANZ Security Objects,DC=asia,DC=corp,DC=anz,DC=com</t>
  </si>
  <si>
    <t>LARRS</t>
  </si>
  <si>
    <t>Asia FN LARRS ANZBCHINA Collateral (Wg)</t>
  </si>
  <si>
    <t>CN=Asia FN LARRS ANZBCHINA Collateral (Wg),OU=LARRS,OU=Application Security Groups,OU=ANZ Security Objects,DC=asia,DC=corp,DC=anz,DC=com</t>
  </si>
  <si>
    <t>Asia FN LARRS ANZBCHINA Credit (Wg)</t>
  </si>
  <si>
    <t>CN=Asia FN LARRS ANZBCHINA Credit (Wg),OU=LARRS,OU=Application Security Groups,OU=ANZ Security Objects,DC=asia,DC=corp,DC=anz,DC=com</t>
  </si>
  <si>
    <t>Asia FN LARRS ANZBCHINA Legal Admin (Wg)</t>
  </si>
  <si>
    <t>CN=Asia FN LARRS ANZBCHINA Legal Admin (Wg),OU=LARRS,OU=Application Security Groups,OU=ANZ Security Objects,DC=asia,DC=corp,DC=anz,DC=com</t>
  </si>
  <si>
    <t>Asia FN LARRS ANZBCHINA Legal Approver (Wg)</t>
  </si>
  <si>
    <t>CN=Asia FN LARRS ANZBCHINA Legal Approver (Wg),OU=LARRS,OU=Application Security Groups,OU=ANZ Security Objects,DC=asia,DC=corp,DC=anz,DC=com</t>
  </si>
  <si>
    <t>Asia FN LARRS ANZBCHINA Negotiator (Wg)</t>
  </si>
  <si>
    <t>CN=Asia FN LARRS ANZBCHINA Negotiator (Wg),OU=LARRS,OU=Application Security Groups,OU=ANZ Security Objects,DC=asia,DC=corp,DC=anz,DC=com</t>
  </si>
  <si>
    <t>Asia FN LARRS ANZBCHINA Other (Wg)</t>
  </si>
  <si>
    <t>CN=Asia FN LARRS ANZBCHINA Other (Wg),OU=LARRS,OU=Application Security Groups,OU=ANZ Security Objects,DC=asia,DC=corp,DC=anz,DC=com</t>
  </si>
  <si>
    <t>Asia FN LARRS ANZBGL Checker (Wg)</t>
  </si>
  <si>
    <t>CN=Asia FN LARRS ANZBGL Checker (Wg),OU=LARRS,OU=Application Security Groups,OU=ANZ Security Objects,DC=asia,DC=corp,DC=anz,DC=com</t>
  </si>
  <si>
    <t>Asia FN LARRS ANZBGL Collateral (Wg)</t>
  </si>
  <si>
    <t>CN=Asia FN LARRS ANZBGL Collateral (Wg),OU=LARRS,OU=Application Security Groups,OU=ANZ Security Objects,DC=asia,DC=corp,DC=anz,DC=com</t>
  </si>
  <si>
    <t>Asia FN LARRS ANZBGL Credit (Wg)</t>
  </si>
  <si>
    <t>CN=Asia FN LARRS ANZBGL Credit (Wg),OU=LARRS,OU=Application Security Groups,OU=ANZ Security Objects,DC=asia,DC=corp,DC=anz,DC=com</t>
  </si>
  <si>
    <t>Asia FN LARRS ANZBGL Legal Admin (Wg)</t>
  </si>
  <si>
    <t>CN=Asia FN LARRS ANZBGL Legal Admin (Wg),OU=LARRS,OU=Application Security Groups,OU=ANZ Security Objects,DC=asia,DC=corp,DC=anz,DC=com</t>
  </si>
  <si>
    <t>Asia FN LARRS ANZBGL Legal Approver (Wg)</t>
  </si>
  <si>
    <t>CN=Asia FN LARRS ANZBGL Legal Approver (Wg),OU=LARRS,OU=Application Security Groups,OU=ANZ Security Objects,DC=asia,DC=corp,DC=anz,DC=com</t>
  </si>
  <si>
    <t>Asia FN LARRS ANZBGL Negotiator (Wg)</t>
  </si>
  <si>
    <t>CN=Asia FN LARRS ANZBGL Negotiator (Wg),OU=LARRS,OU=Application Security Groups,OU=ANZ Security Objects,DC=asia,DC=corp,DC=anz,DC=com</t>
  </si>
  <si>
    <t>Asia FN LARRS ANZBGL Other (Wg)</t>
  </si>
  <si>
    <t>CN=Asia FN LARRS ANZBGL Other (Wg),OU=LARRS,OU=Application Security Groups,OU=ANZ Security Objects,DC=asia,DC=corp,DC=anz,DC=com</t>
  </si>
  <si>
    <t>Asia FN LARRS ANZBGPNG Checker (Wg)</t>
  </si>
  <si>
    <t>CN=Asia FN LARRS ANZBGPNG Checker (Wg),OU=LARRS,OU=Application Security Groups,OU=ANZ Security Objects,DC=asia,DC=corp,DC=anz,DC=com</t>
  </si>
  <si>
    <t>Asia FN LARRS ANZBGPNG Collateral (Wg)</t>
  </si>
  <si>
    <t>CN=Asia FN LARRS ANZBGPNG Collateral (Wg),OU=LARRS,OU=Application Security Groups,OU=ANZ Security Objects,DC=asia,DC=corp,DC=anz,DC=com</t>
  </si>
  <si>
    <t>Asia FN LARRS ANZBGPNG Credit (Wg)</t>
  </si>
  <si>
    <t>CN=Asia FN LARRS ANZBGPNG Credit (Wg),OU=LARRS,OU=Application Security Groups,OU=ANZ Security Objects,DC=asia,DC=corp,DC=anz,DC=com</t>
  </si>
  <si>
    <t>Asia FN LARRS ANZBGPNG Legal Admin (Wg)</t>
  </si>
  <si>
    <t>CN=Asia FN LARRS ANZBGPNG Legal Admin (Wg),OU=LARRS,OU=Application Security Groups,OU=ANZ Security Objects,DC=asia,DC=corp,DC=anz,DC=com</t>
  </si>
  <si>
    <t>Asia FN LARRS ANZBGPNG Legal Approver (Wg)</t>
  </si>
  <si>
    <t>CN=Asia FN LARRS ANZBGPNG Legal Approver (Wg),OU=LARRS,OU=Application Security Groups,OU=ANZ Security Objects,DC=asia,DC=corp,DC=anz,DC=com</t>
  </si>
  <si>
    <t>Asia FN LARRS ANZBGPNG Negotiator (Wg)</t>
  </si>
  <si>
    <t>CN=Asia FN LARRS ANZBGPNG Negotiator (Wg),OU=LARRS,OU=Application Security Groups,OU=ANZ Security Objects,DC=asia,DC=corp,DC=anz,DC=com</t>
  </si>
  <si>
    <t>Asia FN LARRS ANZBGPNG Other (Wg)</t>
  </si>
  <si>
    <t>CN=Asia FN LARRS ANZBGPNG Other (Wg),OU=LARRS,OU=Application Security Groups,OU=ANZ Security Objects,DC=asia,DC=corp,DC=anz,DC=com</t>
  </si>
  <si>
    <t>Asia FN LARRS ANZBGUAM  Checker (Wg)</t>
  </si>
  <si>
    <t>CN=Asia FN LARRS ANZBGUAM  Checker (Wg),OU=LARRS,OU=Application Security Groups,OU=ANZ Security Objects,DC=asia,DC=corp,DC=anz,DC=com</t>
  </si>
  <si>
    <t>Asia FN LARRS ANZBGUAM  Collateral (Wg)</t>
  </si>
  <si>
    <t>CN=Asia FN LARRS ANZBGUAM  Collateral (Wg),OU=LARRS,OU=Application Security Groups,OU=ANZ Security Objects,DC=asia,DC=corp,DC=anz,DC=com</t>
  </si>
  <si>
    <t>Asia FN LARRS ANZBGUAM  Credit (Wg)</t>
  </si>
  <si>
    <t>CN=Asia FN LARRS ANZBGUAM  Credit (Wg),OU=LARRS,OU=Application Security Groups,OU=ANZ Security Objects,DC=asia,DC=corp,DC=anz,DC=com</t>
  </si>
  <si>
    <t>Asia FN LARRS ANZBGUAM  Legal Admin (Wg)</t>
  </si>
  <si>
    <t>CN=Asia FN LARRS ANZBGUAM  Legal Admin (Wg),OU=LARRS,OU=Application Security Groups,OU=ANZ Security Objects,DC=asia,DC=corp,DC=anz,DC=com</t>
  </si>
  <si>
    <t>Asia FN LARRS ANZBGUAM  Legal Approver (Wg)</t>
  </si>
  <si>
    <t>CN=Asia FN LARRS ANZBGUAM  Legal Approver (Wg),OU=LARRS,OU=Application Security Groups,OU=ANZ Security Objects,DC=asia,DC=corp,DC=anz,DC=com</t>
  </si>
  <si>
    <t>Asia FN LARRS ANZBGUAM  Negotiator (Wg)</t>
  </si>
  <si>
    <t>CN=Asia FN LARRS ANZBGUAM  Negotiator (Wg),OU=LARRS,OU=Application Security Groups,OU=ANZ Security Objects,DC=asia,DC=corp,DC=anz,DC=com</t>
  </si>
  <si>
    <t>Asia FN LARRS ANZBGUAM  Other (Wg)</t>
  </si>
  <si>
    <t>CN=Asia FN LARRS ANZBGUAM  Other (Wg),OU=LARRS,OU=Application Security Groups,OU=ANZ Security Objects,DC=asia,DC=corp,DC=anz,DC=com</t>
  </si>
  <si>
    <t>Asia FN LARRS ANZBKIRIBATI Checker (Wg)</t>
  </si>
  <si>
    <t>CN=Asia FN LARRS ANZBKIRIBATI Checker (Wg),OU=LARRS,OU=Application Security Groups,OU=ANZ Security Objects,DC=asia,DC=corp,DC=anz,DC=com</t>
  </si>
  <si>
    <t>Asia FN LARRS ANZBKIRIBATI Collateral (Wg)</t>
  </si>
  <si>
    <t>CN=Asia FN LARRS ANZBKIRIBATI Collateral (Wg),OU=LARRS,OU=Application Security Groups,OU=ANZ Security Objects,DC=asia,DC=corp,DC=anz,DC=com</t>
  </si>
  <si>
    <t>Asia FN LARRS ANZBKIRIBATI Credit (Wg)</t>
  </si>
  <si>
    <t>CN=Asia FN LARRS ANZBKIRIBATI Credit (Wg),OU=LARRS,OU=Application Security Groups,OU=ANZ Security Objects,DC=asia,DC=corp,DC=anz,DC=com</t>
  </si>
  <si>
    <t>Asia FN LARRS ANZBKIRIBATI Legal Admin (Wg)</t>
  </si>
  <si>
    <t>CN=Asia FN LARRS ANZBKIRIBATI Legal Admin (Wg),OU=LARRS,OU=Application Security Groups,OU=ANZ Security Objects,DC=asia,DC=corp,DC=anz,DC=com</t>
  </si>
  <si>
    <t>Asia FN LARRS ANZBKIRIBATI Legal Approver (Wg)</t>
  </si>
  <si>
    <t>CN=Asia FN LARRS ANZBKIRIBATI Legal Approver (Wg),OU=LARRS,OU=Application Security Groups,OU=ANZ Security Objects,DC=asia,DC=corp,DC=anz,DC=com</t>
  </si>
  <si>
    <t>Asia FN LARRS ANZBKIRIBATI Negotiator (Wg)</t>
  </si>
  <si>
    <t>CN=Asia FN LARRS ANZBKIRIBATI Negotiator (Wg),OU=LARRS,OU=Application Security Groups,OU=ANZ Security Objects,DC=asia,DC=corp,DC=anz,DC=com</t>
  </si>
  <si>
    <t>Asia FN LARRS ANZBKIRIBATI Other (Wg)</t>
  </si>
  <si>
    <t>CN=Asia FN LARRS ANZBKIRIBATI Other (Wg),OU=LARRS,OU=Application Security Groups,OU=ANZ Security Objects,DC=asia,DC=corp,DC=anz,DC=com</t>
  </si>
  <si>
    <t>Asia FN LARRS ANZBLAO Checker (Wg)</t>
  </si>
  <si>
    <t>CN=Asia FN LARRS ANZBLAO Checker (Wg),OU=LARRS,OU=Application Security Groups,OU=ANZ Security Objects,DC=asia,DC=corp,DC=anz,DC=com</t>
  </si>
  <si>
    <t>Asia FN LARRS ANZBLAO Collateral (Wg)</t>
  </si>
  <si>
    <t>CN=Asia FN LARRS ANZBLAO Collateral (Wg),OU=LARRS,OU=Application Security Groups,OU=ANZ Security Objects,DC=asia,DC=corp,DC=anz,DC=com</t>
  </si>
  <si>
    <t>Asia FN LARRS ANZBLAO Credit (Wg)</t>
  </si>
  <si>
    <t>CN=Asia FN LARRS ANZBLAO Credit (Wg),OU=LARRS,OU=Application Security Groups,OU=ANZ Security Objects,DC=asia,DC=corp,DC=anz,DC=com</t>
  </si>
  <si>
    <t>Asia FN LARRS ANZBLAO Legal Admin (Wg)</t>
  </si>
  <si>
    <t>CN=Asia FN LARRS ANZBLAO Legal Admin (Wg),OU=LARRS,OU=Application Security Groups,OU=ANZ Security Objects,DC=asia,DC=corp,DC=anz,DC=com</t>
  </si>
  <si>
    <t>Asia FN LARRS ANZBLAO Legal Approver (Wg)</t>
  </si>
  <si>
    <t>CN=Asia FN LARRS ANZBLAO Legal Approver (Wg),OU=LARRS,OU=Application Security Groups,OU=ANZ Security Objects,DC=asia,DC=corp,DC=anz,DC=com</t>
  </si>
  <si>
    <t>Asia FN LARRS ANZBLAO Negotiator (Wg)</t>
  </si>
  <si>
    <t>CN=Asia FN LARRS ANZBLAO Negotiator (Wg),OU=LARRS,OU=Application Security Groups,OU=ANZ Security Objects,DC=asia,DC=corp,DC=anz,DC=com</t>
  </si>
  <si>
    <t>Asia FN LARRS ANZBLAO Other (Wg)</t>
  </si>
  <si>
    <t>CN=Asia FN LARRS ANZBLAO Other (Wg),OU=LARRS,OU=Application Security Groups,OU=ANZ Security Objects,DC=asia,DC=corp,DC=anz,DC=com</t>
  </si>
  <si>
    <t>Asia FN LARRS ANZBSAMOA Checker (Wg)</t>
  </si>
  <si>
    <t>CN=Asia FN LARRS ANZBSAMOA Checker (Wg),OU=LARRS,OU=Application Security Groups,OU=ANZ Security Objects,DC=asia,DC=corp,DC=anz,DC=com</t>
  </si>
  <si>
    <t>Asia FN LARRS ANZBSAMOA Collateral (Wg)</t>
  </si>
  <si>
    <t>CN=Asia FN LARRS ANZBSAMOA Collateral (Wg),OU=LARRS,OU=Application Security Groups,OU=ANZ Security Objects,DC=asia,DC=corp,DC=anz,DC=com</t>
  </si>
  <si>
    <t>Asia FN LARRS ANZBSAMOA Credit (Wg)</t>
  </si>
  <si>
    <t>CN=Asia FN LARRS ANZBSAMOA Credit (Wg),OU=LARRS,OU=Application Security Groups,OU=ANZ Security Objects,DC=asia,DC=corp,DC=anz,DC=com</t>
  </si>
  <si>
    <t>Asia FN LARRS ANZBSAMOA Legal Admin (Wg)</t>
  </si>
  <si>
    <t>CN=Asia FN LARRS ANZBSAMOA Legal Admin (Wg),OU=LARRS,OU=Application Security Groups,OU=ANZ Security Objects,DC=asia,DC=corp,DC=anz,DC=com</t>
  </si>
  <si>
    <t>Asia FN LARRS ANZBSAMOA Legal Approver (Wg)</t>
  </si>
  <si>
    <t>CN=Asia FN LARRS ANZBSAMOA Legal Approver (Wg),OU=LARRS,OU=Application Security Groups,OU=ANZ Security Objects,DC=asia,DC=corp,DC=anz,DC=com</t>
  </si>
  <si>
    <t>Asia FN LARRS ANZBSAMOA Negotiator (Wg)</t>
  </si>
  <si>
    <t>CN=Asia FN LARRS ANZBSAMOA Negotiator (Wg),OU=LARRS,OU=Application Security Groups,OU=ANZ Security Objects,DC=asia,DC=corp,DC=anz,DC=com</t>
  </si>
  <si>
    <t>Asia FN LARRS ANZBSAMOA Other (Wg)</t>
  </si>
  <si>
    <t>CN=Asia FN LARRS ANZBSAMOA Other (Wg),OU=LARRS,OU=Application Security Groups,OU=ANZ Security Objects,DC=asia,DC=corp,DC=anz,DC=com</t>
  </si>
  <si>
    <t>Asia FN LARRS ANZBTAIWAN Checker (Wg)</t>
  </si>
  <si>
    <t>CN=Asia FN LARRS ANZBTAIWAN Checker (Wg),OU=LARRS,OU=Application Security Groups,OU=ANZ Security Objects,DC=asia,DC=corp,DC=anz,DC=com</t>
  </si>
  <si>
    <t>Asia FN LARRS ANZBTAIWAN Collateral (Wg)</t>
  </si>
  <si>
    <t>CN=Asia FN LARRS ANZBTAIWAN Collateral (Wg),OU=LARRS,OU=Application Security Groups,OU=ANZ Security Objects,DC=asia,DC=corp,DC=anz,DC=com</t>
  </si>
  <si>
    <t>Asia FN LARRS ANZBTAIWAN Credit (Wg)</t>
  </si>
  <si>
    <t>CN=Asia FN LARRS ANZBTAIWAN Credit (Wg),OU=LARRS,OU=Application Security Groups,OU=ANZ Security Objects,DC=asia,DC=corp,DC=anz,DC=com</t>
  </si>
  <si>
    <t>Asia FN LARRS ANZBTAIWAN Legal Admin (Wg)</t>
  </si>
  <si>
    <t>CN=Asia FN LARRS ANZBTAIWAN Legal Admin (Wg),OU=LARRS,OU=Application Security Groups,OU=ANZ Security Objects,DC=asia,DC=corp,DC=anz,DC=com</t>
  </si>
  <si>
    <t>Asia FN LARRS ANZBTAIWAN Legal Approver (Wg)</t>
  </si>
  <si>
    <t>CN=Asia FN LARRS ANZBTAIWAN Legal Approver (Wg),OU=LARRS,OU=Application Security Groups,OU=ANZ Security Objects,DC=asia,DC=corp,DC=anz,DC=com</t>
  </si>
  <si>
    <t>Asia FN LARRS ANZBTAIWAN Negotiator (Wg)</t>
  </si>
  <si>
    <t>CN=Asia FN LARRS ANZBTAIWAN Negotiator (Wg),OU=LARRS,OU=Application Security Groups,OU=ANZ Security Objects,DC=asia,DC=corp,DC=anz,DC=com</t>
  </si>
  <si>
    <t>Asia FN LARRS ANZBTAIWAN Other (Wg)</t>
  </si>
  <si>
    <t>CN=Asia FN LARRS ANZBTAIWAN Other (Wg),OU=LARRS,OU=Application Security Groups,OU=ANZ Security Objects,DC=asia,DC=corp,DC=anz,DC=com</t>
  </si>
  <si>
    <t>Asia FN LARRS ANZBVANUATU Checker (Wg)</t>
  </si>
  <si>
    <t>CN=Asia FN LARRS ANZBVANUATU Checker (Wg),OU=LARRS,OU=Application Security Groups,OU=ANZ Security Objects,DC=asia,DC=corp,DC=anz,DC=com</t>
  </si>
  <si>
    <t>Asia FN LARRS ANZBVANUATU Collateral (Wg)</t>
  </si>
  <si>
    <t>CN=Asia FN LARRS ANZBVANUATU Collateral (Wg),OU=LARRS,OU=Application Security Groups,OU=ANZ Security Objects,DC=asia,DC=corp,DC=anz,DC=com</t>
  </si>
  <si>
    <t>Asia FN LARRS ANZBVANUATU Credit (Wg)</t>
  </si>
  <si>
    <t>CN=Asia FN LARRS ANZBVANUATU Credit (Wg),OU=LARRS,OU=Application Security Groups,OU=ANZ Security Objects,DC=asia,DC=corp,DC=anz,DC=com</t>
  </si>
  <si>
    <t>Asia FN LARRS ANZBVANUATU Legal Admin (Wg)</t>
  </si>
  <si>
    <t>CN=Asia FN LARRS ANZBVANUATU Legal Admin (Wg),OU=LARRS,OU=Application Security Groups,OU=ANZ Security Objects,DC=asia,DC=corp,DC=anz,DC=com</t>
  </si>
  <si>
    <t>Asia FN LARRS ANZBVANUATU Legal Approver (Wg)</t>
  </si>
  <si>
    <t>CN=Asia FN LARRS ANZBVANUATU Legal Approver (Wg),OU=LARRS,OU=Application Security Groups,OU=ANZ Security Objects,DC=asia,DC=corp,DC=anz,DC=com</t>
  </si>
  <si>
    <t>Asia FN LARRS ANZBVANUATU Negotiator (Wg)</t>
  </si>
  <si>
    <t>CN=Asia FN LARRS ANZBVANUATU Negotiator (Wg),OU=LARRS,OU=Application Security Groups,OU=ANZ Security Objects,DC=asia,DC=corp,DC=anz,DC=com</t>
  </si>
  <si>
    <t>Asia FN LARRS ANZBVANUATU Other (Wg)</t>
  </si>
  <si>
    <t>CN=Asia FN LARRS ANZBVANUATU Other (Wg),OU=LARRS,OU=Application Security Groups,OU=ANZ Security Objects,DC=asia,DC=corp,DC=anz,DC=com</t>
  </si>
  <si>
    <t>Asia FN LARRS ANZBVIET Checker (Wg)</t>
  </si>
  <si>
    <t>CN=Asia FN LARRS ANZBVIET Checker (Wg),OU=LARRS,OU=Application Security Groups,OU=ANZ Security Objects,DC=asia,DC=corp,DC=anz,DC=com</t>
  </si>
  <si>
    <t>Asia FN LARRS ANZBVIET Collateral (Wg)</t>
  </si>
  <si>
    <t>CN=Asia FN LARRS ANZBVIET Collateral (Wg),OU=LARRS,OU=Application Security Groups,OU=ANZ Security Objects,DC=asia,DC=corp,DC=anz,DC=com</t>
  </si>
  <si>
    <t>Asia FN LARRS ANZBVIET Credit (Wg)</t>
  </si>
  <si>
    <t>CN=Asia FN LARRS ANZBVIET Credit (Wg),OU=LARRS,OU=Application Security Groups,OU=ANZ Security Objects,DC=asia,DC=corp,DC=anz,DC=com</t>
  </si>
  <si>
    <t>Asia FN LARRS ANZBVIET Legal Admin (Wg)</t>
  </si>
  <si>
    <t>CN=Asia FN LARRS ANZBVIET Legal Admin (Wg),OU=LARRS,OU=Application Security Groups,OU=ANZ Security Objects,DC=asia,DC=corp,DC=anz,DC=com</t>
  </si>
  <si>
    <t>Asia FN LARRS ANZBVIET Legal Approver (Wg)</t>
  </si>
  <si>
    <t>CN=Asia FN LARRS ANZBVIET Legal Approver (Wg),OU=LARRS,OU=Application Security Groups,OU=ANZ Security Objects,DC=asia,DC=corp,DC=anz,DC=com</t>
  </si>
  <si>
    <t>Asia FN LARRS ANZBVIET Negotiator (Wg)</t>
  </si>
  <si>
    <t>CN=Asia FN LARRS ANZBVIET Negotiator (Wg),OU=LARRS,OU=Application Security Groups,OU=ANZ Security Objects,DC=asia,DC=corp,DC=anz,DC=com</t>
  </si>
  <si>
    <t>Asia FN LARRS ANZBVIET Other (Wg)</t>
  </si>
  <si>
    <t>CN=Asia FN LARRS ANZBVIET Other (Wg),OU=LARRS,OU=Application Security Groups,OU=ANZ Security Objects,DC=asia,DC=corp,DC=anz,DC=com</t>
  </si>
  <si>
    <t>Asia FN LARRS ANZNBL Checker (Wg)</t>
  </si>
  <si>
    <t>CN=Asia FN LARRS ANZNBL Checker (Wg),OU=LARRS,OU=Application Security Groups,OU=ANZ Security Objects,DC=asia,DC=corp,DC=anz,DC=com</t>
  </si>
  <si>
    <t>Asia FN LARRS ANZNBL Collateral (Wg)</t>
  </si>
  <si>
    <t>CN=Asia FN LARRS ANZNBL Collateral (Wg),OU=LARRS,OU=Application Security Groups,OU=ANZ Security Objects,DC=asia,DC=corp,DC=anz,DC=com</t>
  </si>
  <si>
    <t>Asia FN LARRS ANZNBL Credit (Wg)</t>
  </si>
  <si>
    <t>CN=Asia FN LARRS ANZNBL Credit (Wg),OU=LARRS,OU=Application Security Groups,OU=ANZ Security Objects,DC=asia,DC=corp,DC=anz,DC=com</t>
  </si>
  <si>
    <t>Asia FN LARRS ANZNBL Legal Admin (Wg)</t>
  </si>
  <si>
    <t>CN=Asia FN LARRS ANZNBL Legal Admin (Wg),OU=LARRS,OU=Application Security Groups,OU=ANZ Security Objects,DC=asia,DC=corp,DC=anz,DC=com</t>
  </si>
  <si>
    <t>Asia FN LARRS ANZNBL Legal Approver (Wg)</t>
  </si>
  <si>
    <t>CN=Asia FN LARRS ANZNBL Legal Approver (Wg),OU=LARRS,OU=Application Security Groups,OU=ANZ Security Objects,DC=asia,DC=corp,DC=anz,DC=com</t>
  </si>
  <si>
    <t>Asia FN LARRS ANZNBL Negotiator (Wg)</t>
  </si>
  <si>
    <t>CN=Asia FN LARRS ANZNBL Negotiator (Wg),OU=LARRS,OU=Application Security Groups,OU=ANZ Security Objects,DC=asia,DC=corp,DC=anz,DC=com</t>
  </si>
  <si>
    <t>Asia FN LARRS ANZNBL Other (Wg)</t>
  </si>
  <si>
    <t>CN=Asia FN LARRS ANZNBL Other (Wg),OU=LARRS,OU=Application Security Groups,OU=ANZ Security Objects,DC=asia,DC=corp,DC=anz,DC=com</t>
  </si>
  <si>
    <t>Asia FN LARRS ANZPTBINDONESIA Checker (Wg)</t>
  </si>
  <si>
    <t>CN=Asia FN LARRS ANZPTBINDONESIA Checker (Wg),OU=LARRS,OU=Application Security Groups,OU=ANZ Security Objects,DC=asia,DC=corp,DC=anz,DC=com</t>
  </si>
  <si>
    <t>Asia FN LARRS ANZPTBINDONESIA Collateral (Wg)</t>
  </si>
  <si>
    <t>CN=Asia FN LARRS ANZPTBINDONESIA Collateral (Wg),OU=LARRS,OU=Application Security Groups,OU=ANZ Security Objects,DC=asia,DC=corp,DC=anz,DC=com</t>
  </si>
  <si>
    <t>Asia FN LARRS ANZPTBINDONESIA Credit (Wg)</t>
  </si>
  <si>
    <t>CN=Asia FN LARRS ANZPTBINDONESIA Credit (Wg),OU=LARRS,OU=Application Security Groups,OU=ANZ Security Objects,DC=asia,DC=corp,DC=anz,DC=com</t>
  </si>
  <si>
    <t>Asia FN LARRS ANZPTBINDONESIA Legal Admin (Wg)</t>
  </si>
  <si>
    <t>CN=Asia FN LARRS ANZPTBINDONESIA Legal Admin (Wg),OU=LARRS,OU=Application Security Groups,OU=ANZ Security Objects,DC=asia,DC=corp,DC=anz,DC=com</t>
  </si>
  <si>
    <t>Asia FN LARRS ANZPTBINDONESIA Legal Approver (Wg)</t>
  </si>
  <si>
    <t>CN=Asia FN LARRS ANZPTBINDONESIA Legal Approver (Wg),OU=LARRS,OU=Application Security Groups,OU=ANZ Security Objects,DC=asia,DC=corp,DC=anz,DC=com</t>
  </si>
  <si>
    <t>Asia FN LARRS ANZPTBINDONESIA Negotiator (Wg)</t>
  </si>
  <si>
    <t>CN=Asia FN LARRS ANZPTBINDONESIA Negotiator (Wg),OU=LARRS,OU=Application Security Groups,OU=ANZ Security Objects,DC=asia,DC=corp,DC=anz,DC=com</t>
  </si>
  <si>
    <t>Asia FN LARRS ANZPTBINDONESIA Other (Wg)</t>
  </si>
  <si>
    <t>CN=Asia FN LARRS ANZPTBINDONESIA Other (Wg),OU=LARRS,OU=Application Security Groups,OU=ANZ Security Objects,DC=asia,DC=corp,DC=anz,DC=com</t>
  </si>
  <si>
    <t>Asia FN LARRS ANZRBCOMBODIA Checker (Wg)</t>
  </si>
  <si>
    <t>CN=Asia FN LARRS ANZRBCOMBODIA Checker (Wg),OU=LARRS,OU=Application Security Groups,OU=ANZ Security Objects,DC=asia,DC=corp,DC=anz,DC=com</t>
  </si>
  <si>
    <t>Asia FN LARRS ANZRBCOMBODIA Collateral (Wg)</t>
  </si>
  <si>
    <t>CN=Asia FN LARRS ANZRBCOMBODIA Collateral (Wg),OU=LARRS,OU=Application Security Groups,OU=ANZ Security Objects,DC=asia,DC=corp,DC=anz,DC=com</t>
  </si>
  <si>
    <t>Asia FN LARRS ANZRBCOMBODIA Credit (Wg)</t>
  </si>
  <si>
    <t>CN=Asia FN LARRS ANZRBCOMBODIA Credit (Wg),OU=LARRS,OU=Application Security Groups,OU=ANZ Security Objects,DC=asia,DC=corp,DC=anz,DC=com</t>
  </si>
  <si>
    <t>Asia FN LARRS ANZRBCOMBODIA Legal Admin (Wg)</t>
  </si>
  <si>
    <t>CN=Asia FN LARRS ANZRBCOMBODIA Legal Admin (Wg),OU=LARRS,OU=Application Security Groups,OU=ANZ Security Objects,DC=asia,DC=corp,DC=anz,DC=com</t>
  </si>
  <si>
    <t>Asia FN LARRS ANZRBCOMBODIA Legal Approver (Wg)</t>
  </si>
  <si>
    <t>CN=Asia FN LARRS ANZRBCOMBODIA Legal Approver (Wg),OU=LARRS,OU=Application Security Groups,OU=ANZ Security Objects,DC=asia,DC=corp,DC=anz,DC=com</t>
  </si>
  <si>
    <t>Asia FN LARRS ANZRBCOMBODIA Negotiator (Wg)</t>
  </si>
  <si>
    <t>CN=Asia FN LARRS ANZRBCOMBODIA Negotiator (Wg),OU=LARRS,OU=Application Security Groups,OU=ANZ Security Objects,DC=asia,DC=corp,DC=anz,DC=com</t>
  </si>
  <si>
    <t>Asia FN LARRS ANZRBCOMBODIA Other (Wg)</t>
  </si>
  <si>
    <t>CN=Asia FN LARRS ANZRBCOMBODIA Other (Wg),OU=LARRS,OU=Application Security Groups,OU=ANZ Security Objects,DC=asia,DC=corp,DC=anz,DC=com</t>
  </si>
  <si>
    <t>Asia FN LARRS OTHER Checker (Wg)</t>
  </si>
  <si>
    <t>CN=Asia FN LARRS OTHER Checker (Wg),OU=LARRS,OU=Application Security Groups,OU=ANZ Security Objects,DC=asia,DC=corp,DC=anz,DC=com</t>
  </si>
  <si>
    <t>Asia FN LARRS OTHER Collateral (Wg)</t>
  </si>
  <si>
    <t>CN=Asia FN LARRS OTHER Collateral (Wg),OU=LARRS,OU=Application Security Groups,OU=ANZ Security Objects,DC=asia,DC=corp,DC=anz,DC=com</t>
  </si>
  <si>
    <t>Asia FN LARRS OTHER Credit (Wg)</t>
  </si>
  <si>
    <t>CN=Asia FN LARRS OTHER Credit (Wg),OU=LARRS,OU=Application Security Groups,OU=ANZ Security Objects,DC=asia,DC=corp,DC=anz,DC=com</t>
  </si>
  <si>
    <t>Asia FN LARRS OTHER Legal Admin (Wg)</t>
  </si>
  <si>
    <t>CN=Asia FN LARRS OTHER Legal Admin (Wg),OU=LARRS,OU=Application Security Groups,OU=ANZ Security Objects,DC=asia,DC=corp,DC=anz,DC=com</t>
  </si>
  <si>
    <t>Asia FN LARRS OTHER Legal Approver (Wg)</t>
  </si>
  <si>
    <t>CN=Asia FN LARRS OTHER Legal Approver (Wg),OU=LARRS,OU=Application Security Groups,OU=ANZ Security Objects,DC=asia,DC=corp,DC=anz,DC=com</t>
  </si>
  <si>
    <t>Asia FN LARRS OTHER Negotiator (Wg)</t>
  </si>
  <si>
    <t>CN=Asia FN LARRS OTHER Negotiator (Wg),OU=LARRS,OU=Application Security Groups,OU=ANZ Security Objects,DC=asia,DC=corp,DC=anz,DC=com</t>
  </si>
  <si>
    <t>Asia FN LARRS OTHER Other (Wg)</t>
  </si>
  <si>
    <t>CN=Asia FN LARRS OTHER Other (Wg),OU=LARRS,OU=Application Security Groups,OU=ANZ Security Objects,DC=asia,DC=corp,DC=anz,DC=com</t>
  </si>
  <si>
    <t>Oceania FN LARRS ANZBCHINA Checker (Wg)</t>
  </si>
  <si>
    <t>CN=Oceania FN LARRS ANZBCHINA Checker (Wg),OU=LARRS,OU=Application Security Groups,OU=ANZ Security Objects,DC=oceania,DC=corp,DC=anz,DC=com</t>
  </si>
  <si>
    <t>Oceania FN LARRS ANZBCHINA Collateral (Wg)</t>
  </si>
  <si>
    <t>CN=Oceania FN LARRS ANZBCHINA Collateral (Wg),OU=LARRS,OU=Application Security Groups,OU=ANZ Security Objects,DC=oceania,DC=corp,DC=anz,DC=com</t>
  </si>
  <si>
    <t>Oceania FN LARRS ANZBCHINA Credit (Wg)</t>
  </si>
  <si>
    <t>CN=Oceania FN LARRS ANZBCHINA Credit (Wg),OU=LARRS,OU=Application Security Groups,OU=ANZ Security Objects,DC=oceania,DC=corp,DC=anz,DC=com</t>
  </si>
  <si>
    <t>Oceania FN LARRS ANZBCHINA Legal Admin (Wg)</t>
  </si>
  <si>
    <t>CN=Oceania FN LARRS ANZBCHINA Legal Admin (Wg),OU=LARRS,OU=Application Security Groups,OU=ANZ Security Objects,DC=oceania,DC=corp,DC=anz,DC=com</t>
  </si>
  <si>
    <t>Oceania FN LARRS ANZBCHINA Legal Approver (Wg)</t>
  </si>
  <si>
    <t>CN=Oceania FN LARRS ANZBCHINA Legal Approver (Wg),OU=LARRS,OU=Application Security Groups,OU=ANZ Security Objects,DC=oceania,DC=corp,DC=anz,DC=com</t>
  </si>
  <si>
    <t>Oceania FN LARRS ANZBCHINA Negotiator (Wg)</t>
  </si>
  <si>
    <t>CN=Oceania FN LARRS ANZBCHINA Negotiator (Wg),OU=LARRS,OU=Application Security Groups,OU=ANZ Security Objects,DC=oceania,DC=corp,DC=anz,DC=com</t>
  </si>
  <si>
    <t>Oceania FN LARRS ANZBCHINA Other (Wg)</t>
  </si>
  <si>
    <t>CN=Oceania FN LARRS ANZBCHINA Other (Wg),OU=LARRS,OU=Application Security Groups,OU=ANZ Security Objects,DC=oceania,DC=corp,DC=anz,DC=com</t>
  </si>
  <si>
    <t>Oceania FN LARRS ANZBGL Checker (Wg)</t>
  </si>
  <si>
    <t>CN=Oceania FN LARRS ANZBGL Checker (Wg),OU=LARRS,OU=Application Security Groups,OU=ANZ Security Objects,DC=oceania,DC=corp,DC=anz,DC=com</t>
  </si>
  <si>
    <t>Oceania FN LARRS ANZBGL Collateral (Wg)</t>
  </si>
  <si>
    <t>CN=Oceania FN LARRS ANZBGL Collateral (Wg),OU=LARRS,OU=Application Security Groups,OU=ANZ Security Objects,DC=oceania,DC=corp,DC=anz,DC=com</t>
  </si>
  <si>
    <t>Oceania FN LARRS ANZBGL Credit (Wg)</t>
  </si>
  <si>
    <t>CN=Oceania FN LARRS ANZBGL Credit (Wg),OU=LARRS,OU=Application Security Groups,OU=ANZ Security Objects,DC=oceania,DC=corp,DC=anz,DC=com</t>
  </si>
  <si>
    <t>Oceania FN LARRS ANZBGL Legal Admin (Wg)</t>
  </si>
  <si>
    <t>CN=Oceania FN LARRS ANZBGL Legal Admin (Wg),OU=LARRS,OU=Application Security Groups,OU=ANZ Security Objects,DC=oceania,DC=corp,DC=anz,DC=com</t>
  </si>
  <si>
    <t>Oceania FN LARRS ANZBGL Legal Approver (Wg)</t>
  </si>
  <si>
    <t>CN=Oceania FN LARRS ANZBGL Legal Approver (Wg),OU=LARRS,OU=Application Security Groups,OU=ANZ Security Objects,DC=oceania,DC=corp,DC=anz,DC=com</t>
  </si>
  <si>
    <t>Oceania FN LARRS ANZBGL Negotiator (Wg)</t>
  </si>
  <si>
    <t>CN=Oceania FN LARRS ANZBGL Negotiator (Wg),OU=LARRS,OU=Application Security Groups,OU=ANZ Security Objects,DC=oceania,DC=corp,DC=anz,DC=com</t>
  </si>
  <si>
    <t>Oceania FN LARRS ANZBGL Other (Wg)</t>
  </si>
  <si>
    <t>CN=Oceania FN LARRS ANZBGL Other (Wg),OU=LARRS,OU=Application Security Groups,OU=ANZ Security Objects,DC=oceania,DC=corp,DC=anz,DC=com</t>
  </si>
  <si>
    <t>Oceania FN LARRS ANZBGPNG Checker (Wg)</t>
  </si>
  <si>
    <t>CN=Oceania FN LARRS ANZBGPNG Checker (Wg),OU=LARRS,OU=Application Security Groups,OU=ANZ Security Objects,DC=oceania,DC=corp,DC=anz,DC=com</t>
  </si>
  <si>
    <t>Oceania FN LARRS ANZBGPNG Collateral (Wg)</t>
  </si>
  <si>
    <t>CN=Oceania FN LARRS ANZBGPNG Collateral (Wg),OU=LARRS,OU=Application Security Groups,OU=ANZ Security Objects,DC=oceania,DC=corp,DC=anz,DC=com</t>
  </si>
  <si>
    <t>Oceania FN LARRS ANZBGPNG Credit (Wg)</t>
  </si>
  <si>
    <t>CN=Oceania FN LARRS ANZBGPNG Credit (Wg),OU=LARRS,OU=Application Security Groups,OU=ANZ Security Objects,DC=oceania,DC=corp,DC=anz,DC=com</t>
  </si>
  <si>
    <t>Oceania FN LARRS ANZBGPNG Legal Admin (Wg)</t>
  </si>
  <si>
    <t>CN=Oceania FN LARRS ANZBGPNG Legal Admin (Wg),OU=LARRS,OU=Application Security Groups,OU=ANZ Security Objects,DC=oceania,DC=corp,DC=anz,DC=com</t>
  </si>
  <si>
    <t>Oceania FN LARRS ANZBGPNG Legal Approver (Wg)</t>
  </si>
  <si>
    <t>CN=Oceania FN LARRS ANZBGPNG Legal Approver (Wg),OU=LARRS,OU=Application Security Groups,OU=ANZ Security Objects,DC=oceania,DC=corp,DC=anz,DC=com</t>
  </si>
  <si>
    <t>Oceania FN LARRS ANZBGPNG Negotiator (Wg)</t>
  </si>
  <si>
    <t>CN=Oceania FN LARRS ANZBGPNG Negotiator (Wg),OU=LARRS,OU=Application Security Groups,OU=ANZ Security Objects,DC=oceania,DC=corp,DC=anz,DC=com</t>
  </si>
  <si>
    <t>Oceania FN LARRS ANZBGPNG Other (Wg)</t>
  </si>
  <si>
    <t>CN=Oceania FN LARRS ANZBGPNG Other (Wg),OU=LARRS,OU=Application Security Groups,OU=ANZ Security Objects,DC=oceania,DC=corp,DC=anz,DC=com</t>
  </si>
  <si>
    <t>Oceania FN LARRS ANZBGUAM  Checker (Wg)</t>
  </si>
  <si>
    <t>CN=Oceania FN LARRS ANZBGUAM  Checker (Wg),OU=LARRS,OU=Application Security Groups,OU=ANZ Security Objects,DC=oceania,DC=corp,DC=anz,DC=com</t>
  </si>
  <si>
    <t>Oceania FN LARRS ANZBGUAM  Collateral (Wg)</t>
  </si>
  <si>
    <t>CN=Oceania FN LARRS ANZBGUAM  Collateral (Wg),OU=LARRS,OU=Application Security Groups,OU=ANZ Security Objects,DC=oceania,DC=corp,DC=anz,DC=com</t>
  </si>
  <si>
    <t>Oceania FN LARRS ANZBGUAM  Credit (Wg)</t>
  </si>
  <si>
    <t>CN=Oceania FN LARRS ANZBGUAM  Credit (Wg),OU=LARRS,OU=Application Security Groups,OU=ANZ Security Objects,DC=oceania,DC=corp,DC=anz,DC=com</t>
  </si>
  <si>
    <t>Oceania FN LARRS ANZBGUAM  Legal Admin (Wg)</t>
  </si>
  <si>
    <t>CN=Oceania FN LARRS ANZBGUAM  Legal Admin (Wg),OU=LARRS,OU=Application Security Groups,OU=ANZ Security Objects,DC=oceania,DC=corp,DC=anz,DC=com</t>
  </si>
  <si>
    <t>Oceania FN LARRS ANZBGUAM  Legal Approver (Wg)</t>
  </si>
  <si>
    <t>CN=Oceania FN LARRS ANZBGUAM  Legal Approver (Wg),OU=LARRS,OU=Application Security Groups,OU=ANZ Security Objects,DC=oceania,DC=corp,DC=anz,DC=com</t>
  </si>
  <si>
    <t>Oceania FN LARRS ANZBGUAM  Negotiator (Wg)</t>
  </si>
  <si>
    <t>CN=Oceania FN LARRS ANZBGUAM  Negotiator (Wg),OU=LARRS,OU=Application Security Groups,OU=ANZ Security Objects,DC=oceania,DC=corp,DC=anz,DC=com</t>
  </si>
  <si>
    <t>Oceania FN LARRS ANZBGUAM  Other (Wg)</t>
  </si>
  <si>
    <t>CN=Oceania FN LARRS ANZBGUAM  Other (Wg),OU=LARRS,OU=Application Security Groups,OU=ANZ Security Objects,DC=oceania,DC=corp,DC=anz,DC=com</t>
  </si>
  <si>
    <t>Oceania FN LARRS ANZBKIRIBATI Checker (Wg)</t>
  </si>
  <si>
    <t>CN=Oceania FN LARRS ANZBKIRIBATI Checker (Wg),OU=LARRS,OU=Application Security Groups,OU=ANZ Security Objects,DC=oceania,DC=corp,DC=anz,DC=com</t>
  </si>
  <si>
    <t>Oceania FN LARRS ANZBKIRIBATI Collateral (Wg)</t>
  </si>
  <si>
    <t>CN=Oceania FN LARRS ANZBKIRIBATI Collateral (Wg),OU=LARRS,OU=Application Security Groups,OU=ANZ Security Objects,DC=oceania,DC=corp,DC=anz,DC=com</t>
  </si>
  <si>
    <t>Oceania FN LARRS ANZBKIRIBATI Credit (Wg)</t>
  </si>
  <si>
    <t>CN=Oceania FN LARRS ANZBKIRIBATI Credit (Wg),OU=LARRS,OU=Application Security Groups,OU=ANZ Security Objects,DC=oceania,DC=corp,DC=anz,DC=com</t>
  </si>
  <si>
    <t>Oceania FN LARRS ANZBKIRIBATI Legal Admin (Wg)</t>
  </si>
  <si>
    <t>CN=Oceania FN LARRS ANZBKIRIBATI Legal Admin (Wg),OU=LARRS,OU=Application Security Groups,OU=ANZ Security Objects,DC=oceania,DC=corp,DC=anz,DC=com</t>
  </si>
  <si>
    <t>Oceania FN LARRS ANZBKIRIBATI Legal Approver (Wg)</t>
  </si>
  <si>
    <t>CN=Oceania FN LARRS ANZBKIRIBATI Legal Approver (Wg),OU=LARRS,OU=Application Security Groups,OU=ANZ Security Objects,DC=oceania,DC=corp,DC=anz,DC=com</t>
  </si>
  <si>
    <t>Oceania FN LARRS ANZBKIRIBATI Negotiator (Wg)</t>
  </si>
  <si>
    <t>CN=Oceania FN LARRS ANZBKIRIBATI Negotiator (Wg),OU=LARRS,OU=Application Security Groups,OU=ANZ Security Objects,DC=oceania,DC=corp,DC=anz,DC=com</t>
  </si>
  <si>
    <t>Oceania FN LARRS ANZBKIRIBATI Other (Wg)</t>
  </si>
  <si>
    <t>CN=Oceania FN LARRS ANZBKIRIBATI Other (Wg),OU=LARRS,OU=Application Security Groups,OU=ANZ Security Objects,DC=oceania,DC=corp,DC=anz,DC=com</t>
  </si>
  <si>
    <t>Oceania FN LARRS ANZBLAO Checker (Wg)</t>
  </si>
  <si>
    <t>CN=Oceania FN LARRS ANZBLAO Checker (Wg),OU=LARRS,OU=Application Security Groups,OU=ANZ Security Objects,DC=oceania,DC=corp,DC=anz,DC=com</t>
  </si>
  <si>
    <t>Oceania FN LARRS ANZBLAO Collateral (Wg)</t>
  </si>
  <si>
    <t>CN=Oceania FN LARRS ANZBLAO Collateral (Wg),OU=LARRS,OU=Application Security Groups,OU=ANZ Security Objects,DC=oceania,DC=corp,DC=anz,DC=com</t>
  </si>
  <si>
    <t>Oceania FN LARRS ANZBLAO Credit (Wg)</t>
  </si>
  <si>
    <t>CN=Oceania FN LARRS ANZBLAO Credit (Wg),OU=LARRS,OU=Application Security Groups,OU=ANZ Security Objects,DC=oceania,DC=corp,DC=anz,DC=com</t>
  </si>
  <si>
    <t>Oceania FN LARRS ANZBLAO Legal Admin (Wg)</t>
  </si>
  <si>
    <t>CN=Oceania FN LARRS ANZBLAO Legal Admin (Wg),OU=LARRS,OU=Application Security Groups,OU=ANZ Security Objects,DC=oceania,DC=corp,DC=anz,DC=com</t>
  </si>
  <si>
    <t>Oceania FN LARRS ANZBLAO Legal Approver (Wg)</t>
  </si>
  <si>
    <t>CN=Oceania FN LARRS ANZBLAO Legal Approver (Wg),OU=LARRS,OU=Application Security Groups,OU=ANZ Security Objects,DC=oceania,DC=corp,DC=anz,DC=com</t>
  </si>
  <si>
    <t>Oceania FN LARRS ANZBLAO Negotiator (Wg)</t>
  </si>
  <si>
    <t>CN=Oceania FN LARRS ANZBLAO Negotiator (Wg),OU=LARRS,OU=Application Security Groups,OU=ANZ Security Objects,DC=oceania,DC=corp,DC=anz,DC=com</t>
  </si>
  <si>
    <t>Oceania FN LARRS ANZBLAO Other (Wg)</t>
  </si>
  <si>
    <t>CN=Oceania FN LARRS ANZBLAO Other (Wg),OU=LARRS,OU=Application Security Groups,OU=ANZ Security Objects,DC=oceania,DC=corp,DC=anz,DC=com</t>
  </si>
  <si>
    <t>Oceania FN LARRS ANZBSAMOA Checker (Wg)</t>
  </si>
  <si>
    <t>CN=Oceania FN LARRS ANZBSAMOA Checker (Wg),OU=LARRS,OU=Application Security Groups,OU=ANZ Security Objects,DC=oceania,DC=corp,DC=anz,DC=com</t>
  </si>
  <si>
    <t>Oceania FN LARRS ANZBSAMOA Collateral (Wg)</t>
  </si>
  <si>
    <t>CN=Oceania FN LARRS ANZBSAMOA Collateral (Wg),OU=LARRS,OU=Application Security Groups,OU=ANZ Security Objects,DC=oceania,DC=corp,DC=anz,DC=com</t>
  </si>
  <si>
    <t>Oceania FN LARRS ANZBSAMOA Credit (Wg)</t>
  </si>
  <si>
    <t>CN=Oceania FN LARRS ANZBSAMOA Credit (Wg),OU=LARRS,OU=Application Security Groups,OU=ANZ Security Objects,DC=oceania,DC=corp,DC=anz,DC=com</t>
  </si>
  <si>
    <t>Oceania FN LARRS ANZBSAMOA Legal Admin (Wg)</t>
  </si>
  <si>
    <t>CN=Oceania FN LARRS ANZBSAMOA Legal Admin (Wg),OU=LARRS,OU=Application Security Groups,OU=ANZ Security Objects,DC=oceania,DC=corp,DC=anz,DC=com</t>
  </si>
  <si>
    <t>Oceania FN LARRS ANZBSAMOA Legal Approver (Wg)</t>
  </si>
  <si>
    <t>CN=Oceania FN LARRS ANZBSAMOA Legal Approver (Wg),OU=LARRS,OU=Application Security Groups,OU=ANZ Security Objects,DC=oceania,DC=corp,DC=anz,DC=com</t>
  </si>
  <si>
    <t>Oceania FN LARRS ANZBSAMOA Negotiator (Wg)</t>
  </si>
  <si>
    <t>CN=Oceania FN LARRS ANZBSAMOA Negotiator (Wg),OU=LARRS,OU=Application Security Groups,OU=ANZ Security Objects,DC=oceania,DC=corp,DC=anz,DC=com</t>
  </si>
  <si>
    <t>Oceania FN LARRS ANZBSAMOA Other (Wg)</t>
  </si>
  <si>
    <t>CN=Oceania FN LARRS ANZBSAMOA Other (Wg),OU=LARRS,OU=Application Security Groups,OU=ANZ Security Objects,DC=oceania,DC=corp,DC=anz,DC=com</t>
  </si>
  <si>
    <t>Oceania FN LARRS ANZBTAIWAN Checker (Wg)</t>
  </si>
  <si>
    <t>CN=Oceania FN LARRS ANZBTAIWAN Checker (Wg),OU=LARRS,OU=Application Security Groups,OU=ANZ Security Objects,DC=oceania,DC=corp,DC=anz,DC=com</t>
  </si>
  <si>
    <t>Oceania FN LARRS ANZBTAIWAN Collateral (Wg)</t>
  </si>
  <si>
    <t>CN=Oceania FN LARRS ANZBTAIWAN Collateral (Wg),OU=LARRS,OU=Application Security Groups,OU=ANZ Security Objects,DC=oceania,DC=corp,DC=anz,DC=com</t>
  </si>
  <si>
    <t>Oceania FN LARRS ANZBTAIWAN Credit (Wg)</t>
  </si>
  <si>
    <t>CN=Oceania FN LARRS ANZBTAIWAN Credit (Wg),OU=LARRS,OU=Application Security Groups,OU=ANZ Security Objects,DC=oceania,DC=corp,DC=anz,DC=com</t>
  </si>
  <si>
    <t>Oceania FN LARRS ANZBTAIWAN Legal Admin (Wg)</t>
  </si>
  <si>
    <t>CN=Oceania FN LARRS ANZBTAIWAN Legal Admin (Wg),OU=LARRS,OU=Application Security Groups,OU=ANZ Security Objects,DC=oceania,DC=corp,DC=anz,DC=com</t>
  </si>
  <si>
    <t>Oceania FN LARRS ANZBTAIWAN Legal Approver (Wg)</t>
  </si>
  <si>
    <t>CN=Oceania FN LARRS ANZBTAIWAN Legal Approver (Wg),OU=LARRS,OU=Application Security Groups,OU=ANZ Security Objects,DC=oceania,DC=corp,DC=anz,DC=com</t>
  </si>
  <si>
    <t>Oceania FN LARRS ANZBTAIWAN Negotiator (Wg)</t>
  </si>
  <si>
    <t>CN=Oceania FN LARRS ANZBTAIWAN Negotiator (Wg),OU=LARRS,OU=Application Security Groups,OU=ANZ Security Objects,DC=oceania,DC=corp,DC=anz,DC=com</t>
  </si>
  <si>
    <t>Oceania FN LARRS ANZBTAIWAN Other (Wg)</t>
  </si>
  <si>
    <t>CN=Oceania FN LARRS ANZBTAIWAN Other (Wg),OU=LARRS,OU=Application Security Groups,OU=ANZ Security Objects,DC=oceania,DC=corp,DC=anz,DC=com</t>
  </si>
  <si>
    <t>Oceania FN LARRS ANZBVANUATU Checker (Wg)</t>
  </si>
  <si>
    <t>CN=Oceania FN LARRS ANZBVANUATU Checker (Wg),OU=LARRS,OU=Application Security Groups,OU=ANZ Security Objects,DC=oceania,DC=corp,DC=anz,DC=com</t>
  </si>
  <si>
    <t>Oceania FN LARRS ANZBVANUATU Collateral (Wg)</t>
  </si>
  <si>
    <t>CN=Oceania FN LARRS ANZBVANUATU Collateral (Wg),OU=LARRS,OU=Application Security Groups,OU=ANZ Security Objects,DC=oceania,DC=corp,DC=anz,DC=com</t>
  </si>
  <si>
    <t>Oceania FN LARRS ANZBVANUATU Credit (Wg)</t>
  </si>
  <si>
    <t>CN=Oceania FN LARRS ANZBVANUATU Credit (Wg),OU=LARRS,OU=Application Security Groups,OU=ANZ Security Objects,DC=oceania,DC=corp,DC=anz,DC=com</t>
  </si>
  <si>
    <t>Oceania FN LARRS ANZBVANUATU Legal Admin (Wg)</t>
  </si>
  <si>
    <t>CN=Oceania FN LARRS ANZBVANUATU Legal Admin (Wg),OU=LARRS,OU=Application Security Groups,OU=ANZ Security Objects,DC=oceania,DC=corp,DC=anz,DC=com</t>
  </si>
  <si>
    <t>Oceania FN LARRS ANZBVANUATU Legal Approver (Wg)</t>
  </si>
  <si>
    <t>CN=Oceania FN LARRS ANZBVANUATU Legal Approver (Wg),OU=LARRS,OU=Application Security Groups,OU=ANZ Security Objects,DC=oceania,DC=corp,DC=anz,DC=com</t>
  </si>
  <si>
    <t>Oceania FN LARRS ANZBVANUATU Negotiator (Wg)</t>
  </si>
  <si>
    <t>CN=Oceania FN LARRS ANZBVANUATU Negotiator (Wg),OU=LARRS,OU=Application Security Groups,OU=ANZ Security Objects,DC=oceania,DC=corp,DC=anz,DC=com</t>
  </si>
  <si>
    <t>Oceania FN LARRS ANZBVANUATU Other (Wg)</t>
  </si>
  <si>
    <t>CN=Oceania FN LARRS ANZBVANUATU Other (Wg),OU=LARRS,OU=Application Security Groups,OU=ANZ Security Objects,DC=oceania,DC=corp,DC=anz,DC=com</t>
  </si>
  <si>
    <t>Oceania FN LARRS ANZBVIET Checker (Wg)</t>
  </si>
  <si>
    <t>CN=Oceania FN LARRS ANZBVIET Checker (Wg),OU=LARRS,OU=Application Security Groups,OU=ANZ Security Objects,DC=oceania,DC=corp,DC=anz,DC=com</t>
  </si>
  <si>
    <t>Oceania FN LARRS ANZBVIET Collateral (Wg)</t>
  </si>
  <si>
    <t>CN=Oceania FN LARRS ANZBVIET Collateral (Wg),OU=LARRS,OU=Application Security Groups,OU=ANZ Security Objects,DC=oceania,DC=corp,DC=anz,DC=com</t>
  </si>
  <si>
    <t>Oceania FN LARRS ANZBVIET Credit (Wg)</t>
  </si>
  <si>
    <t>CN=Oceania FN LARRS ANZBVIET Credit (Wg),OU=LARRS,OU=Application Security Groups,OU=ANZ Security Objects,DC=oceania,DC=corp,DC=anz,DC=com</t>
  </si>
  <si>
    <t>Oceania FN LARRS ANZBVIET Legal Admin (Wg)</t>
  </si>
  <si>
    <t>CN=Oceania FN LARRS ANZBVIET Legal Admin (Wg),OU=LARRS,OU=Application Security Groups,OU=ANZ Security Objects,DC=oceania,DC=corp,DC=anz,DC=com</t>
  </si>
  <si>
    <t>Oceania FN LARRS ANZBVIET Legal Approver (Wg)</t>
  </si>
  <si>
    <t>CN=Oceania FN LARRS ANZBVIET Legal Approver (Wg),OU=LARRS,OU=Application Security Groups,OU=ANZ Security Objects,DC=oceania,DC=corp,DC=anz,DC=com</t>
  </si>
  <si>
    <t>Oceania FN LARRS ANZBVIET Negotiator (Wg)</t>
  </si>
  <si>
    <t>CN=Oceania FN LARRS ANZBVIET Negotiator (Wg),OU=LARRS,OU=Application Security Groups,OU=ANZ Security Objects,DC=oceania,DC=corp,DC=anz,DC=com</t>
  </si>
  <si>
    <t>Oceania FN LARRS ANZBVIET Other (Wg)</t>
  </si>
  <si>
    <t>CN=Oceania FN LARRS ANZBVIET Other (Wg),OU=LARRS,OU=Application Security Groups,OU=ANZ Security Objects,DC=oceania,DC=corp,DC=anz,DC=com</t>
  </si>
  <si>
    <t>Oceania FN LARRS ANZNBL Checker (Wg)</t>
  </si>
  <si>
    <t>CN=Oceania FN LARRS ANZNBL Checker (Wg),OU=LARRS,OU=Application Security Groups,OU=ANZ Security Objects,DC=oceania,DC=corp,DC=anz,DC=com</t>
  </si>
  <si>
    <t>Oceania FN LARRS ANZNBL Collateral (Wg)</t>
  </si>
  <si>
    <t>CN=Oceania FN LARRS ANZNBL Collateral (Wg),OU=LARRS,OU=Application Security Groups,OU=ANZ Security Objects,DC=oceania,DC=corp,DC=anz,DC=com</t>
  </si>
  <si>
    <t>Oceania FN LARRS ANZNBL Credit  (Wg)</t>
  </si>
  <si>
    <t>CN=Oceania FN LARRS ANZNBL Credit  (Wg),OU=LARRS,OU=Application Security Groups,OU=ANZ Security Objects,DC=oceania,DC=corp,DC=anz,DC=com</t>
  </si>
  <si>
    <t>Oceania FN LARRS ANZNBL Legal Admin (Wg)</t>
  </si>
  <si>
    <t>CN=Oceania FN LARRS ANZNBL Legal Admin (Wg),OU=LARRS,OU=Application Security Groups,OU=ANZ Security Objects,DC=oceania,DC=corp,DC=anz,DC=com</t>
  </si>
  <si>
    <t>Oceania FN LARRS ANZNBL Legal Approver (Wg)</t>
  </si>
  <si>
    <t>CN=Oceania FN LARRS ANZNBL Legal Approver (Wg),OU=LARRS,OU=Application Security Groups,OU=ANZ Security Objects,DC=oceania,DC=corp,DC=anz,DC=com</t>
  </si>
  <si>
    <t>Oceania FN LARRS ANZNBL Negotiator (Wg)</t>
  </si>
  <si>
    <t>CN=Oceania FN LARRS ANZNBL Negotiator (Wg),OU=LARRS,OU=Application Security Groups,OU=ANZ Security Objects,DC=oceania,DC=corp,DC=anz,DC=com</t>
  </si>
  <si>
    <t>Oceania FN LARRS ANZNBL Other (Wg)</t>
  </si>
  <si>
    <t>CN=Oceania FN LARRS ANZNBL Other (Wg),OU=LARRS,OU=Application Security Groups,OU=ANZ Security Objects,DC=oceania,DC=corp,DC=anz,DC=com</t>
  </si>
  <si>
    <t>Oceania FN LARRS ANZPTBINDONESIA Checker (Wg)</t>
  </si>
  <si>
    <t>CN=Oceania FN LARRS ANZPTBINDONESIA Checker (Wg),OU=LARRS,OU=Application Security Groups,OU=ANZ Security Objects,DC=oceania,DC=corp,DC=anz,DC=com</t>
  </si>
  <si>
    <t>Oceania FN LARRS ANZPTBINDONESIA Collateral (Wg)</t>
  </si>
  <si>
    <t>CN=Oceania FN LARRS ANZPTBINDONESIA Collateral (Wg),OU=LARRS,OU=Application Security Groups,OU=ANZ Security Objects,DC=oceania,DC=corp,DC=anz,DC=com</t>
  </si>
  <si>
    <t>Oceania FN LARRS ANZPTBINDONESIA Credit (Wg)</t>
  </si>
  <si>
    <t>CN=Oceania FN LARRS ANZPTBINDONESIA Credit (Wg),OU=LARRS,OU=Application Security Groups,OU=ANZ Security Objects,DC=oceania,DC=corp,DC=anz,DC=com</t>
  </si>
  <si>
    <t>Oceania FN LARRS ANZPTBINDONESIA Legal Admin (WG)</t>
  </si>
  <si>
    <t>CN=Oceania FN LARRS ANZPTBINDONESIA Legal Admin (WG),OU=LARRS,OU=Application Security Groups,OU=ANZ Security Objects,DC=oceania,DC=corp,DC=anz,DC=com</t>
  </si>
  <si>
    <t>Oceania FN LARRS ANZPTBINDONESIA Legal Approver (WG)</t>
  </si>
  <si>
    <t>CN=Oceania FN LARRS ANZPTBINDONESIA Legal Approver (WG),OU=LARRS,OU=Application Security Groups,OU=ANZ Security Objects,DC=oceania,DC=corp,DC=anz,DC=com</t>
  </si>
  <si>
    <t>Oceania FN LARRS ANZPTBINDONESIA Negotiator (Wg)</t>
  </si>
  <si>
    <t>CN=Oceania FN LARRS ANZPTBINDONESIA Negotiator (Wg),OU=LARRS,OU=Application Security Groups,OU=ANZ Security Objects,DC=oceania,DC=corp,DC=anz,DC=com</t>
  </si>
  <si>
    <t>Oceania FN LARRS ANZPTBINDONESIA Other (Wg)</t>
  </si>
  <si>
    <t>CN=Oceania FN LARRS ANZPTBINDONESIA Other (Wg),OU=LARRS,OU=Application Security Groups,OU=ANZ Security Objects,DC=oceania,DC=corp,DC=anz,DC=com</t>
  </si>
  <si>
    <t>Oceania FN LARRS ANZRBCOMBODIA Checker (Wg)</t>
  </si>
  <si>
    <t>CN=Oceania FN LARRS ANZRBCOMBODIA Checker (Wg),OU=LARRS,OU=Application Security Groups,OU=ANZ Security Objects,DC=oceania,DC=corp,DC=anz,DC=com</t>
  </si>
  <si>
    <t>Oceania FN LARRS ANZRBCOMBODIA Collateral (Wg)</t>
  </si>
  <si>
    <t>CN=Oceania FN LARRS ANZRBCOMBODIA Collateral (Wg),OU=LARRS,OU=Application Security Groups,OU=ANZ Security Objects,DC=oceania,DC=corp,DC=anz,DC=com</t>
  </si>
  <si>
    <t>Oceania FN LARRS ANZRBCOMBODIA Credit (Wg)</t>
  </si>
  <si>
    <t>CN=Oceania FN LARRS ANZRBCOMBODIA Credit (Wg),OU=LARRS,OU=Application Security Groups,OU=ANZ Security Objects,DC=oceania,DC=corp,DC=anz,DC=com</t>
  </si>
  <si>
    <t>Oceania FN LARRS ANZRBCOMBODIA Legal Admin (Wg)</t>
  </si>
  <si>
    <t>CN=Oceania FN LARRS ANZRBCOMBODIA Legal Admin (Wg),OU=LARRS,OU=Application Security Groups,OU=ANZ Security Objects,DC=oceania,DC=corp,DC=anz,DC=com</t>
  </si>
  <si>
    <t>Oceania FN LARRS ANZRBCOMBODIA Legal Approver (Wg)</t>
  </si>
  <si>
    <t>CN=Oceania FN LARRS ANZRBCOMBODIA Legal Approver (Wg),OU=LARRS,OU=Application Security Groups,OU=ANZ Security Objects,DC=oceania,DC=corp,DC=anz,DC=com</t>
  </si>
  <si>
    <t>Oceania FN LARRS ANZRBCOMBODIA Negotiator (Wg)</t>
  </si>
  <si>
    <t>CN=Oceania FN LARRS ANZRBCOMBODIA Negotiator (Wg),OU=LARRS,OU=Application Security Groups,OU=ANZ Security Objects,DC=oceania,DC=corp,DC=anz,DC=com</t>
  </si>
  <si>
    <t>Oceania FN LARRS ANZRBCOMBODIA Other (Wg)</t>
  </si>
  <si>
    <t>CN=Oceania FN LARRS ANZRBCOMBODIA Other (Wg),OU=LARRS,OU=Application Security Groups,OU=ANZ Security Objects,DC=oceania,DC=corp,DC=anz,DC=com</t>
  </si>
  <si>
    <t>Oceania FN LARRS OTHER Checker (Wg)</t>
  </si>
  <si>
    <t>CN=Oceania FN LARRS OTHER Checker (Wg),OU=LARRS,OU=Application Security Groups,OU=ANZ Security Objects,DC=oceania,DC=corp,DC=anz,DC=com</t>
  </si>
  <si>
    <t>Oceania FN LARRS OTHER Collateral (Wg)</t>
  </si>
  <si>
    <t>CN=Oceania FN LARRS OTHER Collateral (Wg),OU=LARRS,OU=Application Security Groups,OU=ANZ Security Objects,DC=oceania,DC=corp,DC=anz,DC=com</t>
  </si>
  <si>
    <t>Oceania FN LARRS OTHER Credit (Wg)</t>
  </si>
  <si>
    <t>CN=Oceania FN LARRS OTHER Credit (Wg),OU=LARRS,OU=Application Security Groups,OU=ANZ Security Objects,DC=oceania,DC=corp,DC=anz,DC=com</t>
  </si>
  <si>
    <t>Oceania FN LARRS OTHER Legal Admin (Wg)</t>
  </si>
  <si>
    <t>CN=Oceania FN LARRS OTHER Legal Admin (Wg),OU=LARRS,OU=Application Security Groups,OU=ANZ Security Objects,DC=oceania,DC=corp,DC=anz,DC=com</t>
  </si>
  <si>
    <t>Oceania FN LARRS OTHER Legal Approver (Wg)</t>
  </si>
  <si>
    <t>CN=Oceania FN LARRS OTHER Legal Approver (Wg),OU=LARRS,OU=Application Security Groups,OU=ANZ Security Objects,DC=oceania,DC=corp,DC=anz,DC=com</t>
  </si>
  <si>
    <t>Oceania FN LARRS OTHER Negotiator (Wg)</t>
  </si>
  <si>
    <t>CN=Oceania FN LARRS OTHER Negotiator (Wg),OU=LARRS,OU=Application Security Groups,OU=ANZ Security Objects,DC=oceania,DC=corp,DC=anz,DC=com</t>
  </si>
  <si>
    <t>Oceania FN LARRS OTHER Other (Wg)</t>
  </si>
  <si>
    <t>CN=Oceania FN LARRS OTHER Other (Wg),OU=LARRS,OU=Application Security Groups,OU=ANZ Security Objects,DC=oceania,DC=corp,DC=anz,DC=com</t>
  </si>
  <si>
    <t>AU MAP Service Users (wg)</t>
  </si>
  <si>
    <t>CN=AU Map Service Users (Wg),OU=PFSMo,OU=AU,DC=oceania,DC=corp,DC=anz,DC=com</t>
  </si>
  <si>
    <t>MAP</t>
  </si>
  <si>
    <t>Reading access to All QlikView dashboards for Asia domain users</t>
  </si>
  <si>
    <t>CN IntCN QlikView - Business Support (wg)</t>
  </si>
  <si>
    <t>CN=CN IntCN QlikView - Business Support (wg),OU=IntCN,OU=CN,DC=asia,DC=corp,DC=anz,DC=com</t>
  </si>
  <si>
    <t>Access to lease a licence from QlikView Production server to local environment for Asia domain users</t>
  </si>
  <si>
    <t>CN IntCn QlikView - Development (wg)</t>
  </si>
  <si>
    <t>CN=CN IntCn QlikView - Development (wg),OU=IntCN,OU=CN,DC=asia,DC=corp,DC=anz,DC=com</t>
  </si>
  <si>
    <t>Reading access to GSP Project Portfolio Reporting Dashboard for Asia domain users</t>
  </si>
  <si>
    <t>CN IntCn Qlikview - GSP_ProjectPortfolioReportingDashboard (wg)</t>
  </si>
  <si>
    <t>CN=CN IntCn Qlikview - GSP_ProjectPortfolioReportingDashboard (wg),OU=IntCN,OU=CN,DC=asia,DC=corp,DC=anz,DC=com</t>
  </si>
  <si>
    <t>Reading access to Report Utilization Dashboard for Asia domain users</t>
  </si>
  <si>
    <t>CN IntCn QlikView - Report Utilization Dashboard (wg)</t>
  </si>
  <si>
    <t>CN=CN IntCn QlikView - Report Utilization Dashboard (wg),OU=Application Security Groups,OU=ANZ Security Objects,DC=asia,DC=corp,DC=anz,DC=com</t>
  </si>
  <si>
    <t>Reading access to Skills Matrix Dashboard for Asia domain users (going to decommission)</t>
  </si>
  <si>
    <t>CN IntCN QlikView - Skills Matrix Dashboard (wg)</t>
  </si>
  <si>
    <t>CN=CN IntCN QlikView - Skills Matrix Dashboard (wg),OU=IntCN,OU=CN,DC=asia,DC=corp,DC=anz,DC=com</t>
  </si>
  <si>
    <t>Full access to All QlikView dashboards for Asia domain users</t>
  </si>
  <si>
    <t>CN IntCN QlikView - Technical Support (wg)</t>
  </si>
  <si>
    <t>CN=CN IntCN QlikView - Technical Support (wg),OU=IntCN,OU=CN,DC=asia,DC=corp,DC=anz,DC=com</t>
  </si>
  <si>
    <t>Reading access to Analytical Marketing Dashboard for Global domain users</t>
  </si>
  <si>
    <t>AU QlikView - Analytical Marketing Dashboard</t>
  </si>
  <si>
    <t>CN=AU QlikView - Analytical Marketing Dashboard,OU=Common,OU=Groups,OU=AU,DC=global,DC=anz,DC=com</t>
  </si>
  <si>
    <t>Reading access to ANZ Direct SSS Dashboard for Global domain users</t>
  </si>
  <si>
    <t>AU QlikView - ANZ Direct &amp; SSS ISM Dashboard</t>
  </si>
  <si>
    <t>CN=AU QlikView - ANZ Direct &amp; SSS ISM Dashboard,OU=Corporate,OU=Groups,OU=AU,DC=global,DC=anz,DC=com</t>
  </si>
  <si>
    <t>Reading access to AZ Review Dashboard for Global domain users</t>
  </si>
  <si>
    <t>Reading access to All QlikView dashboards for Global domain users</t>
  </si>
  <si>
    <t>AU QlikView - Business Support</t>
  </si>
  <si>
    <t>CN=AU QlikView - Business Support,OU=Common,OU=Groups,OU=AU,DC=global,DC=anz,DC=com</t>
  </si>
  <si>
    <t>Reading access to C&amp;CB Dashboard for Global domain users</t>
  </si>
  <si>
    <t>AU QlikView - C&amp;CB Dashboard</t>
  </si>
  <si>
    <t>CN=AU QlikView - C&amp;CB Dashboard,OU=Corporate,OU=Groups,OU=AU,DC=global,DC=anz,DC=com</t>
  </si>
  <si>
    <t>Access to lease a licence from QlikView Production server to local environment for Global domain users</t>
  </si>
  <si>
    <t>AU QlikView - Development</t>
  </si>
  <si>
    <t>CN=AU QlikView - Development,OU=Common,OU=Groups,OU=AU,DC=global,DC=anz,DC=com</t>
  </si>
  <si>
    <t>Reading access to Digital Dashboard for Global domain users</t>
  </si>
  <si>
    <t>AU QlikView - Digital Dashboard</t>
  </si>
  <si>
    <t>CN=AU QlikView - Digital Dashboard,OU=Common,OU=Groups,OU=AU,DC=global,DC=anz,DC=com</t>
  </si>
  <si>
    <t>Reading access to EW2B Dashboard for Global domain users</t>
  </si>
  <si>
    <t>Reading access to GSP Finance Dashboard for Global domain users</t>
  </si>
  <si>
    <t>AU QlikView - GSP_FinanceDashboard</t>
  </si>
  <si>
    <t>CN=AU QlikView - GSP_FinanceDashboard,OU=Common,OU=Groups,OU=AU,DC=global,DC=anz,DC=com</t>
  </si>
  <si>
    <t>Reading access to GSP Project Portfolio Reporting Dashboard for Global domain users</t>
  </si>
  <si>
    <t>AU Qlikview - GSP_ProjectPortfolioReportingDashboard</t>
  </si>
  <si>
    <t>CN=AU Qlikview - GSP_ProjectPortfolioReportingDashboard,OU=Common,OU=Groups,OU=AU,DC=global,DC=anz,DC=com</t>
  </si>
  <si>
    <t>Reading access to HLP Executive Dashboard for Global domain users</t>
  </si>
  <si>
    <t>AU QlikView - HLP Executive Dashboard</t>
  </si>
  <si>
    <t>CN=AU QlikView - HLP Executive Dashboard,OU=Corporate,OU=Groups,OU=AU,DC=global,DC=anz,DC=com</t>
  </si>
  <si>
    <t>Reading access to Home Loans Pricing Analytics Dashboard for Global domain users</t>
  </si>
  <si>
    <t>Reading access to ISM Dashboard for Global domain users</t>
  </si>
  <si>
    <t>Reading access to Leads &amp; Offers Dashboard for Global domain users</t>
  </si>
  <si>
    <t>AU QlikView - Leads &amp; Offers Dashboard</t>
  </si>
  <si>
    <t>Reading access to MBOPR Dashboard for Global domain users</t>
  </si>
  <si>
    <t>AU QlikView - MBORP Dashboard</t>
  </si>
  <si>
    <t>CN=AU QlikView - MBORP Dashboard,OU=Common,OU=Groups,OU=AU,DC=global,DC=anz,DC=com</t>
  </si>
  <si>
    <t>Reading access to Monitor Dashboard for Global domain users</t>
  </si>
  <si>
    <t>AU QlikView - Monitor Dashboard</t>
  </si>
  <si>
    <t>CN=AU QlikView - Monitor Dashboard,OU=Common,OU=Groups,OU=AU,DC=global,DC=anz,DC=com</t>
  </si>
  <si>
    <t>Reading access to Product Dashboard for Global domain users</t>
  </si>
  <si>
    <t>Reading access to PSR Dashboard for Global domain users</t>
  </si>
  <si>
    <t>AU QlikView - PSR Dashboard</t>
  </si>
  <si>
    <t>CN=AU QlikView - PSR Dashboard,OU=Corporate,OU=Groups,OU=AU,DC=global,DC=anz,DC=com</t>
  </si>
  <si>
    <t>Reading access to Report Utilisation Dashboard for Global domain users (C&amp;CB users only)</t>
  </si>
  <si>
    <t>AU QlikView - Report Utilisation Dashboard (C&amp;CB Dashboard) (wg)</t>
  </si>
  <si>
    <t>CN=AU QlikView - Report Utilisation Dashboard (C&amp;CB Dashboard) (wg),OU=Application Security,OU=ANZ Global Security,DC=global,DC=anz,DC=com</t>
  </si>
  <si>
    <t>Reading access to Report Utilisation Dashboard for Global domain users</t>
  </si>
  <si>
    <t>AU QlikView - Report Utilization Dashboard</t>
  </si>
  <si>
    <t>CN=AU QlikView - Report Utilization Dashboard,OU=Application Security,OU=ANZ Global Security,DC=global,DC=anz,DC=com</t>
  </si>
  <si>
    <t>Reading access to Risk Retail CDP Dashboard for Global domain users</t>
  </si>
  <si>
    <t>AU QlikView - Risk Retail CDP Dashboard</t>
  </si>
  <si>
    <t>CN=AU QlikView - Risk Retail CDP Dashboard,OU=Corporate,OU=Groups,OU=AU,DC=global,DC=anz,DC=com</t>
  </si>
  <si>
    <t>Reading access to Monthly\Weekly Retail Dashboard for Global domain users</t>
  </si>
  <si>
    <t>Reading access to Customer Segmentation Dashboard for Global domain users</t>
  </si>
  <si>
    <t>AU QlikView - Segmentation Dashboard</t>
  </si>
  <si>
    <t>CN=AU QlikView - Segmentation Dashboard,OU=Common,OU=Groups,OU=AU,DC=global,DC=anz,DC=com</t>
  </si>
  <si>
    <t>Reading access to Skills Matrix Dashboard for Global domain users (going to decommission)</t>
  </si>
  <si>
    <t>AU Qlikview - Skills Matrix Dashboard</t>
  </si>
  <si>
    <t>CN=AU Qlikview - Skills Matrix Dashboard,OU=Common,OU=Groups,OU=AU,DC=global,DC=anz,DC=com</t>
  </si>
  <si>
    <t>Reading access to Specialist Dashboard for Global domain users</t>
  </si>
  <si>
    <t>AU QlikView - Specialist Dashboard</t>
  </si>
  <si>
    <t>CN=AU QlikView - Specialist Dashboard,OU=Common,OU=Groups,OU=AU,DC=global,DC=anz,DC=com</t>
  </si>
  <si>
    <t>Full access to All QlikView dashboards for Global domain users</t>
  </si>
  <si>
    <t>AU QlikView - Technical Support</t>
  </si>
  <si>
    <t>CN=AU QlikView - Technical Support,OU=Common,OU=Groups,OU=AU,DC=global,DC=anz,DC=com</t>
  </si>
  <si>
    <t>Reading access to Analytical Marketing Dashboard for Oceania domain users</t>
  </si>
  <si>
    <t>AU QlikView - Analytical Marketing Dashboard (wg)</t>
  </si>
  <si>
    <t>CN=AU QlikView - Analytical Marketing Dashboard (wg),OU=Groups,OU=AU,DC=oceania,DC=corp,DC=anz,DC=com</t>
  </si>
  <si>
    <t>Reading access to ANZ Direct SSS Dashboard for Oceania domain users</t>
  </si>
  <si>
    <t>AU QlikView - ANZ Direct &amp; SSS ISM Dashboard (wg)</t>
  </si>
  <si>
    <t>CN=AU QlikView - ANZ Direct &amp; SSS ISM Dashboard (wg),OU=Groups,OU=AU,DC=oceania,DC=corp,DC=anz,DC=com</t>
  </si>
  <si>
    <t>Reading access to AZ Review Dashboard for Oceania domain users</t>
  </si>
  <si>
    <t>Reading access to All QlikView dashboards for Oceania domain users</t>
  </si>
  <si>
    <t>AU QlikView - Business Support (wg)</t>
  </si>
  <si>
    <t>CN=AU QlikView - Business Support (wg),OU=Groups,OU=AU,DC=oceania,DC=corp,DC=anz,DC=com</t>
  </si>
  <si>
    <t>Reading access to C&amp;CB Dashboard for Oceania domain users</t>
  </si>
  <si>
    <t>AU QlikView - C&amp;CB Dashboard (wg)</t>
  </si>
  <si>
    <t>CN=AU QlikView - C&amp;CB Dashboard (wg),OU=Groups,OU=AU,DC=oceania,DC=corp,DC=anz,DC=com</t>
  </si>
  <si>
    <t>Access to lease a licence from QlikView Production server to local environment for Oceania domain users</t>
  </si>
  <si>
    <t>AU QlikView - Development (wg)</t>
  </si>
  <si>
    <t>CN=AU QlikView - Development (wg),OU=Groups,OU=AU,DC=oceania,DC=corp,DC=anz,DC=com</t>
  </si>
  <si>
    <t>Reading access to Digital Dashboard for Oceania domain users</t>
  </si>
  <si>
    <t>AU QlikView - Digital Dashboard (wg)</t>
  </si>
  <si>
    <t>CN=AU QlikView - Digital Dashboard (wg),OU=Groups,OU=AU,DC=oceania,DC=corp,DC=anz,DC=com</t>
  </si>
  <si>
    <t>Reading access to EW2B Dashboard for Oceania domain users</t>
  </si>
  <si>
    <t>Reading access to GSP Project Portfolio Reporting Dashboard for Oceania domain users</t>
  </si>
  <si>
    <t>AU Qlikview - GSP_ProjectPortfolioReportingDashboard (wg)</t>
  </si>
  <si>
    <t>CN=AU Qlikview - GSP_ProjectPortfolioReportingDashboard (wg),OU=Groups,OU=AU,DC=oceania,DC=corp,DC=anz,DC=com</t>
  </si>
  <si>
    <t>Reading access to HLP Executive Dashboard for Oceania domain users</t>
  </si>
  <si>
    <t>AU QlikView - HLP Executive Dashboard (wg)</t>
  </si>
  <si>
    <t>CN=AU QlikView - HLP Executive Dashboard (wg),OU=Groups,OU=AU,DC=oceania,DC=corp,DC=anz,DC=com</t>
  </si>
  <si>
    <t>Reading access to Home Loans Pricing Analytics Dashboard for Oceania domain users</t>
  </si>
  <si>
    <t>Reading access to ISM Dashboard for Oceania domain users</t>
  </si>
  <si>
    <t>Reading access to Leads &amp; Offers Dashboard for Oceania domain users</t>
  </si>
  <si>
    <t>Reading access to MBOPR Dashboard for Oceania domain users</t>
  </si>
  <si>
    <t>AU QlikView - MBORP Dashboard (wg)</t>
  </si>
  <si>
    <t>CN=AU QlikView - MBORP Dashboard (wg),OU=Groups,OU=AU,DC=oceania,DC=corp,DC=anz,DC=com</t>
  </si>
  <si>
    <t>Reading access to Monitor Dashboard for Oceania domain users</t>
  </si>
  <si>
    <t>CN=AU QlikView - Monitor Dashboard,OU=Groups,OU=AU,DC=oceania,DC=corp,DC=anz,DC=com</t>
  </si>
  <si>
    <t>Reading access to Product Dashboard for Oceania domain users</t>
  </si>
  <si>
    <t>Reading access to PSR Dashboard for Oceania domain users</t>
  </si>
  <si>
    <t>AU QlikView - PSR Dashboard (wg)</t>
  </si>
  <si>
    <t>CN=AU QlikView - PSR Dashboard (wg),OU=Groups,OU=AU,DC=oceania,DC=corp,DC=anz,DC=com</t>
  </si>
  <si>
    <t>Reading access to Report Utilisation Dashboard for Oceania domain users (C&amp;CB users only)</t>
  </si>
  <si>
    <t>CN=AU QlikView - Report Utilisation Dashboard (C&amp;CB Dashboard) (wg),OU=Application Security Groups,OU=ANZ Security Objects,DC=oceania,DC=corp,DC=anz,DC=com</t>
  </si>
  <si>
    <t>Reading access to Report Utilisation Dashboard for Oceania domain users</t>
  </si>
  <si>
    <t>AU QlikView - Report Utilization Dashboard (wg)</t>
  </si>
  <si>
    <t>CN=AU QlikView - Report Utilization Dashboard (wg),OU=Application Security Groups,OU=ANZ Security Objects,DC=oceania,DC=corp,DC=anz,DC=com</t>
  </si>
  <si>
    <t>Reading access to Risk Retail CDP Dashboard for Oceania domain users</t>
  </si>
  <si>
    <t>AU QlikView - Risk Retail CDP Dashboard (wg)</t>
  </si>
  <si>
    <t>CN=AU QlikView - Risk Retail CDP Dashboard (wg),OU=Groups,OU=AU,DC=oceania,DC=corp,DC=anz,DC=com</t>
  </si>
  <si>
    <t>Reading access to Monthly\Weekly Retail Dashboard for Oceania domain users</t>
  </si>
  <si>
    <t>Reading access to Customer Segmentation Dashboard for Oceania domain users</t>
  </si>
  <si>
    <t>AU QlikView - Segmentation Dashboard (wg)</t>
  </si>
  <si>
    <t>CN=AU QlikView - Segmentation Dashboard (wg),OU=Groups,OU=AU,DC=oceania,DC=corp,DC=anz,DC=com</t>
  </si>
  <si>
    <t>Reading access to Skills Matrix Dashboard for Oceania domain users (going to decommission)</t>
  </si>
  <si>
    <t>AU Qlikview - Skills Matrix Dashboard (wg)</t>
  </si>
  <si>
    <t>CN=AU Qlikview - Skills Matrix Dashboard (wg),OU=Groups,OU=AU,DC=oceania,DC=corp,DC=anz,DC=com</t>
  </si>
  <si>
    <t>Reading access to Specialist Dashboard for Oceania domain users</t>
  </si>
  <si>
    <t>AU QlikView - Specialist Dashboard (wg)</t>
  </si>
  <si>
    <t>CN=AU QlikView - Specialist Dashboard (wg),OU=Groups,OU=AU,DC=oceania,DC=corp,DC=anz,DC=com</t>
  </si>
  <si>
    <t>Full access to All QlikView dashboards for Oceania domain users</t>
  </si>
  <si>
    <t>AU QlikView - Technical Support (wg)</t>
  </si>
  <si>
    <t>CN=AU QlikView - Technical Support (wg),OU=Groups,OU=AU,DC=oceania,DC=corp,DC=anz,DC=com</t>
  </si>
  <si>
    <t>Standard form filler (current frontline users) with the ability to fill out forms, forward forms to other users who have access to the WCOF form without access to group queues</t>
  </si>
  <si>
    <t>View branch basic information, service schedule and cash forecast. Submit/Cancel cash order/clearance request and Enter FDB. View FDB history and branch compliance report.</t>
  </si>
  <si>
    <t>AU Digital BDS Users</t>
  </si>
  <si>
    <t>CN=AU Digital BDS Users,OU=Common,OU=Groups,OU=AU,DC=global,DC=anz,DC=com</t>
  </si>
  <si>
    <t>CN=AU PFSMB - HILM Smartlink User (Wg),OU=Security Groups,OU=Oceania,OU=Migrated Objects,OU=ANZ Global Security,DC=global,DC=anz,DC=com</t>
  </si>
  <si>
    <t>CN=AU PFSMB - HILM Smartlink User (Wg),OU=PFSMB,OU=AU,DC=oceania,DC=corp,DC=anz,DC=com</t>
  </si>
  <si>
    <t>IN IntIN - CF Filenet Users (Wg)</t>
  </si>
  <si>
    <t>CN=IN IntIN - CF Filenet Users (Wg),OU=IntIN,OU=IN,DC=asia,DC=corp,DC=anz,DC=com</t>
  </si>
  <si>
    <t>PLS Breeze</t>
  </si>
  <si>
    <t>AU TEPSS - CF Filenet users (WG)</t>
  </si>
  <si>
    <t>CN=AU TEPSS - CF Filenet Users (Wg),OU=Security Groups,OU=Oceania,OU=Migrated Objects,OU=ANZ Global Security,DC=global,DC=anz,DC=com</t>
  </si>
  <si>
    <t>CN=IN IntIN - CF Filenet Users (Wg),OU=Security Groups,OU=Asia,OU=Migrated Objects,OU=ANZ Global Security,DC=global,DC=anz,DC=com</t>
  </si>
  <si>
    <t>CN=AU TEPSS - CF Filenet Users (Wg),OU=TEPSS,OU=AU,DC=oceania,DC=corp,DC=anz,DC=com</t>
  </si>
  <si>
    <t>AU MAP Officer (Wg)</t>
  </si>
  <si>
    <t>CN=AU MAP Officer (Wg),OU=MAP,OU=Application Security Groups,OU=ANZ Security Objects,DC=oceania,DC=corp,DC=anz,DC=com</t>
  </si>
  <si>
    <t>eFile</t>
  </si>
  <si>
    <t>Internet Banking Australia CSO Users Group for all Branch Staff</t>
  </si>
  <si>
    <t>Internet Banking Australia CSO Users Group for all Contact Centre and non - branch staff</t>
  </si>
  <si>
    <t>AU IB CSO Users</t>
  </si>
  <si>
    <t>CN=AU IB CSO Users,OU=Common,OU=Groups,OU=AU,DC=global,DC=anz,DC=com</t>
  </si>
  <si>
    <t>AU Integrity Application Access - RW</t>
  </si>
  <si>
    <t>CN=AU Integrity Application Access - RW,OU=Common,OU=Groups,OU=AU,DC=global,DC=anz,DC=com</t>
  </si>
  <si>
    <t>Integrity</t>
  </si>
  <si>
    <t>AU integrity web access - allow</t>
  </si>
  <si>
    <t>CN=AU Integrity Web Access - Allow,OU=Common,OU=Groups,OU=AU,DC=global,DC=anz,DC=com</t>
  </si>
  <si>
    <t>Resource Group for  Content managers Local group</t>
  </si>
  <si>
    <t>Resource Group for  SSRS Report Users local group</t>
  </si>
  <si>
    <t>Resource Group for  SSRS sysadmin local group</t>
  </si>
  <si>
    <t>Resource Group for  SQL 2012 SSRS System Administration</t>
  </si>
  <si>
    <t>This group provide MOS Application access to the user.</t>
  </si>
  <si>
    <t>AU PFSMo - MOS Application Access (Wg)</t>
  </si>
  <si>
    <t>CN=AU PFSMo - MOS Application Access (Wg),OU=PFSMo,OU=AU,DC=oceania,DC=corp,DC=anz,DC=com</t>
  </si>
  <si>
    <t>MOS (AU)</t>
  </si>
  <si>
    <t>ERMS-102</t>
  </si>
  <si>
    <t>ERMS-14</t>
  </si>
  <si>
    <t>Changed Role Assignment Criteria for roles to remove Organisational Hierachy Values that are not necessary</t>
  </si>
  <si>
    <t>This section contains additional information that the Provisioning Team Requires that IIQ cannot send in Provisioning Requests</t>
  </si>
  <si>
    <t>Provisioning Policy Details</t>
  </si>
  <si>
    <t>Unmanaged Application</t>
  </si>
  <si>
    <t>Role Status</t>
  </si>
  <si>
    <t>Request Method</t>
  </si>
  <si>
    <t>Recipient Team Address (Tech Connect/Email)</t>
  </si>
  <si>
    <t>Recipient Team Address (Tech Connect/Email)
(SDM Group or Email Address)</t>
  </si>
  <si>
    <t>Role Provisioning Policy</t>
  </si>
  <si>
    <t>Provisioning Policy</t>
  </si>
  <si>
    <t>Privileged group which gives administrator accounts permanent access - ASIA</t>
  </si>
  <si>
    <t>Admin Accounts with Permanent Access (Ad)</t>
  </si>
  <si>
    <t>CN=Admin Accounts with Permanent Access (Ad),OU=Domain,OU=Admin Groups,OU=ANZ Security Objects,DC=asia,DC=corp,DC=anz,DC=com</t>
  </si>
  <si>
    <t>Active Directory - Asia (Privileged Access)</t>
  </si>
  <si>
    <t>Built-in system privileged group that allows the administrative user to manage, monitor and modify any desktop or server system that is part of this domain. This privilege is equivalent to the super user access on the domain - Asia</t>
  </si>
  <si>
    <t>Administrators</t>
  </si>
  <si>
    <t>CN=Administrators,CN=Builtin,DC=asia,DC=corp,DC=anz,DC=com</t>
  </si>
  <si>
    <t>Access to this role group provides Application Incident team ability to change group membership in specific OU's within the domain</t>
  </si>
  <si>
    <t>Application Incident_UAM</t>
  </si>
  <si>
    <t>CN=Application Incident_UAM,OU=Role Groups,OU=ANZ Security Objects,DC=asia,DC=corp,DC=anz,DC=com</t>
  </si>
  <si>
    <t>Privileged group that allows the administrative user to manage, monitor and modify any desktop or server system that is part of this domain. This privilege is equivalent to the super user access on the domain - ASIA</t>
  </si>
  <si>
    <t>Domain Admins</t>
  </si>
  <si>
    <t>CN=Domain Admins,CN=Users,DC=asia,DC=corp,DC=anz,DC=com</t>
  </si>
  <si>
    <t>Privileged group that allows the administrative user to manage, monitor and modify any desktop or server system that is part of this forest (including collection of child domains). This privilege is equivalent to the super user access throughout the enterprise - ASIA</t>
  </si>
  <si>
    <t>Enterprise Admins</t>
  </si>
  <si>
    <t>CN=Enterprise Admins,OU=Migration,OU=IntHK,OU=HK,DC=asia,DC=corp,DC=anz,DC=com</t>
  </si>
  <si>
    <t>As part of UAM project</t>
  </si>
  <si>
    <t>Global Central Support Core Platforms_UAM</t>
  </si>
  <si>
    <t>CN=Global Central Support Core Platforms_UAM,OU=Role Groups,OU=ANZ Security Objects,DC=asia,DC=corp,DC=anz,DC=com</t>
  </si>
  <si>
    <t>Access to this role group provides Central Support Distributed Computing team ability to provide 3rd level of support to the users, administer server and workstations within the in scope country OU's</t>
  </si>
  <si>
    <t>Global Central Support Distributed Computing_UAM</t>
  </si>
  <si>
    <t>CN=Global Central Support Distributed Computing_UAM,OU=Role Groups,OU=ANZ Security Objects,DC=asia,DC=corp,DC=anz,DC=com</t>
  </si>
  <si>
    <t>Access to this role group provides Central Support Infrastructure Operations team ability to add servers to the domain, administer DFS, Domain controllers, Computer accounts, workstations and Servers within the in scope country OU's</t>
  </si>
  <si>
    <t>Global Central Support Infrastructure  Operations_UAM</t>
  </si>
  <si>
    <t>CN=Global Central Support Infrastructure  Operations_UAM,OU=Role Groups,OU=ANZ Security Objects,DC=asia,DC=corp,DC=anz,DC=com</t>
  </si>
  <si>
    <t>Access to this role group provides backup &amp; storage team ability to administer NAS, Servers and manage groups within the domain</t>
  </si>
  <si>
    <t>Global Storage Service-Backup and Recovery_UAM</t>
  </si>
  <si>
    <t>CN=Global Storage Service-Backup and Recovery_UAM,OU=Role Groups,OU=ANZ Security Objects,DC=asia,DC=corp,DC=anz,DC=com</t>
  </si>
  <si>
    <t>Access to this role group allows Windows Delivery Team to manage servers, Service Accounts, Admin accounts and groups within the provisional OU only</t>
  </si>
  <si>
    <t>Global Windows Delivery Administrators_UAM</t>
  </si>
  <si>
    <t>CN=Global Windows Delivery Administrators_UAM,OU=Role Groups,OU=ANZ Security Objects,DC=asia,DC=corp,DC=anz,DC=com</t>
  </si>
  <si>
    <t>Global Windows Engineering SCCM Admins_UAM</t>
  </si>
  <si>
    <t>CN=Global Windows Engineering SCCM Admins_UAM,OU=Role Groups,OU=ANZ Security Objects,DC=asia,DC=corp,DC=anz,DC=com</t>
  </si>
  <si>
    <t>Global Windows Engineering SCOM Admins_UAM</t>
  </si>
  <si>
    <t>CN=Global Windows Engineering SCOM Admins_UAM,OU=Role Groups,OU=ANZ Security Objects,DC=asia,DC=corp,DC=anz,DC=com</t>
  </si>
  <si>
    <t>Access to this role group provides Security and Compliance team ability to administer computer objects, workstations within the domain</t>
  </si>
  <si>
    <t>Global Windows Security and Compliance_UAM</t>
  </si>
  <si>
    <t>CN=Global Windows Security and Compliance_UAM,OU=Role Groups,OU=ANZ Security Objects,DC=asia,DC=corp,DC=anz,DC=com</t>
  </si>
  <si>
    <t>Access to this role group provides Windows Systems Administration - core team ability to manage computers, DHCP, backup, administer servers and add workstations to the domain</t>
  </si>
  <si>
    <t>Global Windows Systems Administration - Core_UAM</t>
  </si>
  <si>
    <t>CN=Global Windows Systems Administration - Core_UAM,OU=Role Groups,OU=ANZ Security Objects,DC=asia,DC=corp,DC=anz,DC=com</t>
  </si>
  <si>
    <t>This group provides Admin access on the workstation to which the user is logged in. This group is for reserved for Software developers and support staff</t>
  </si>
  <si>
    <t>IN Workstation Local Admins (Ad)</t>
  </si>
  <si>
    <t>CN=IN Workstation Local Admins (Ad),OU=IN,OU=Admin Groups,OU=ANZ Security Objects,DC=asia,DC=corp,DC=anz,DC=com</t>
  </si>
  <si>
    <t>This group provides access to install 16bit software and this group is reserved for Software Developers Only</t>
  </si>
  <si>
    <t>IN Workstation Power Users (Ad)</t>
  </si>
  <si>
    <t>CN=IN Workstation Power Users (Ad),OU=IN,OU=Admin Groups,OU=ANZ Security Objects,DC=asia,DC=corp,DC=anz,DC=com</t>
  </si>
  <si>
    <t>This group provides access to login remotely to another workstation across the domain. This group access is reserved for Software Developers and Supporting Staff only</t>
  </si>
  <si>
    <t>IN Workstation Remote Desktop (Ad)</t>
  </si>
  <si>
    <t>CN=IN Workstation Remote Desktop (Ad),OU=IN,OU=Admin Groups,OU=ANZ Security Objects,DC=asia,DC=corp,DC=anz,DC=com</t>
  </si>
  <si>
    <t>Role Adminstration Group for New Zealand Senior UD Folder Remediation Engineer</t>
  </si>
  <si>
    <t>NZ Admin Role - Senior UD Folder Remediation Engineer (Ad)</t>
  </si>
  <si>
    <t>CN=NZ Admin Role - Senior UD Folder Remediation Engineer (Ad),OU=Role Based Access,OU=NZ,OU=Admin Groups,OU=ANZ Security Objects,DC=asia,DC=corp,DC=anz,DC=com</t>
  </si>
  <si>
    <t>Role Adminstration Group for New Zealand UD Folder Remediation Engineer</t>
  </si>
  <si>
    <t>NZ Admin Role - UD Folder Remediation Engineer (Ad)</t>
  </si>
  <si>
    <t>CN=NZ Admin Role - UD Folder Remediation Engineer (Ad),OU=Role Based Access,OU=NZ,OU=Admin Groups,OU=ANZ Security Objects,DC=asia,DC=corp,DC=anz,DC=com</t>
  </si>
  <si>
    <t>Role Adminstration Group for New Zealand UD Folder Remediation Support</t>
  </si>
  <si>
    <t>NZ Admin Role - UD Folder Remediation Support (Ad)</t>
  </si>
  <si>
    <t>CN=NZ Admin Role - UD Folder Remediation Support (Ad),OU=Role Based Access,OU=NZ,OU=Admin Groups,OU=ANZ Security Objects,DC=asia,DC=corp,DC=anz,DC=com</t>
  </si>
  <si>
    <t>Access to this role group allows service accounts to have full administrative privileges on the domain</t>
  </si>
  <si>
    <t>Service Accounts with Domain Admin Rights (Ad)</t>
  </si>
  <si>
    <t>CN=Service Accounts with Domain Admin Rights (Ad),OU=Domain,OU=Service Accounts,OU=ANZ Security Objects,DC=asia,DC=corp,DC=anz,DC=com</t>
  </si>
  <si>
    <t>Privileged group that allows the administrative user to manage, monitor and modify any desktop or server system that is part of this domain. This privilege is equivalent to the super user access on the domain for Service Accounts- ASIA1</t>
  </si>
  <si>
    <t>Active Directory - Asia1</t>
  </si>
  <si>
    <t>CN=Administrators,CN=Builtin,DC=ASIA1,DC=INTEGRATION,DC=ANZ,DC=COM</t>
  </si>
  <si>
    <t>Active Directory - Asia1 (Privileged Access)</t>
  </si>
  <si>
    <t>Privileged group that allows the administrative user to manage, monitor and modify any desktop or server system that is part of this domain. This privilege is equivalent to the super user access on the domain for Service Accounts - ASIA1</t>
  </si>
  <si>
    <t>ASIA1-Res-Dc-Admin</t>
  </si>
  <si>
    <t>CN=ASIA1-Res-Dc-Admin,CN=Users,DC=ASIA1,DC=INTEGRATION,DC=ANZ,DC=COM</t>
  </si>
  <si>
    <t>Privileged group that allows the administrative user to manage, monitor and make any changes on any Domain Name Services hosted on the Windows Server system that is part of this domain. The DNS system is used to enable all name to IP translation within the enterprise computer system - ASIA1</t>
  </si>
  <si>
    <t>DnsAdmins</t>
  </si>
  <si>
    <t>CN=DnsAdmins,CN=Users,DC=ASIA1,DC=INTEGRATION,DC=ANZ,DC=COM</t>
  </si>
  <si>
    <t>Privileged group that allows the administrative user to manage, monitor and modify any desktop or server system that is part of this domain. This privilege is equivalent to the super user access on the domain - ASIA1</t>
  </si>
  <si>
    <t>CN=Domain Admins,CN=Users,DC=ASIA1,DC=INTEGRATION,DC=ANZ,DC=COM</t>
  </si>
  <si>
    <t>Privileged group that allows the administrative user to manage, monitor and make any changes on a domain controller system that is part of this domain. This privilege is equivalent to the server administrator of the system. This access level can allow the user to copy the restricted Active Directory database file out of the server - ASIA1</t>
  </si>
  <si>
    <t>Domain Controller Administrators (Ad)</t>
  </si>
  <si>
    <t>CN=Domain Controller Administrators (Ad),OU=Admin Groups,OU=ANZ Security Object,DC=ASIA1,DC=INTEGRATION,DC=ANZ,DC=COM</t>
  </si>
  <si>
    <t>Privileged group that allows the administrative user to manage, monitor and modify any desktop or server system that is part of this forest (including collection of child domains). This privilege is equivalent to the super user access throughout the enterprise - ASIA1</t>
  </si>
  <si>
    <t>CN=Enterprise Admins,OU=Admin Groups,OU=ANZ Security Object,DC=ASIA1,DC=INTEGRATION,DC=ANZ,DC=COM</t>
  </si>
  <si>
    <t>Privileged group that allows the administrative user to manage, monitor and modify any Member servers in Taiwan.</t>
  </si>
  <si>
    <t>TW Server Administrators (Ad)</t>
  </si>
  <si>
    <t>CN=TW Server Administrators (Ad),OU=Admin Groups,OU=ANZ Security Object,DC=ASIA1,DC=INTEGRATION,DC=ANZ,DC=COM</t>
  </si>
  <si>
    <t>Privileged group which gives administrator accounts permanent access - ATLANTIC</t>
  </si>
  <si>
    <t>Active Directory - Atlantic</t>
  </si>
  <si>
    <t>CN=Admin Accounts with Permanent Access (Ad),OU=Domain,OU=Admin Groups,OU=ANZ Security Objects,DC=atlantic,DC=corp,DC=anz,DC=com</t>
  </si>
  <si>
    <t>Active Directory - Atlantic (Privileged Access)</t>
  </si>
  <si>
    <t>Built-in system privileged group that allows the administrative user to manage, monitor and modify any desktop or server system that is part of this domain. This privilege is equivalent to the super user access on the domain - ATLANTIC</t>
  </si>
  <si>
    <t>CN=Administrators,CN=Builtin,DC=atlantic,DC=corp,DC=anz,DC=com</t>
  </si>
  <si>
    <t>Access to this role group provides Atlantic Engineering - Build Desktop 3rd level Support team ability to administer desktop/laptops across the domain</t>
  </si>
  <si>
    <t>Build and Desktop_UAM</t>
  </si>
  <si>
    <t>CN=Build and Desktop_UAM,OU=Role Groups,OU=ANZ Security Objects,DC=atlantic,DC=corp,DC=anz,DC=com</t>
  </si>
  <si>
    <t>Privileged group that allows the administrative user to manage, monitor and modify any desktop or server system that is part of this domain. This privilege is equivalent to the super user access on the domain - ATLANTIC</t>
  </si>
  <si>
    <t>CN=Domain Admins,CN=Users,DC=atlantic,DC=corp,DC=anz,DC=com</t>
  </si>
  <si>
    <t>Access to this role group provides Windows Delivery team ability to manage servers, Service Accounts, Admin accounts and groups within the provisional OU only</t>
  </si>
  <si>
    <t>CN=Global Windows Delivery Administrators_UAM,OU=Role Groups,OU=ANZ Security Objects,DC=atlantic,DC=corp,DC=anz,DC=com</t>
  </si>
  <si>
    <t>CN=Global Windows Engineering SCCM Admins_UAM,OU=Role Groups,OU=ANZ Security Objects,DC=atlantic,DC=corp,DC=anz,DC=com</t>
  </si>
  <si>
    <t>Access to this role group provides EPM Engineering SCCM team administrative access to servers for patch management and software distribution in the domain</t>
  </si>
  <si>
    <t>CN=Global Windows Engineering SCOM Admins_UAM,OU=Role Groups,OU=ANZ Security Objects,DC=atlantic,DC=corp,DC=anz,DC=com</t>
  </si>
  <si>
    <t>Access to this role group provides EPM - Security and Compliance team ability to manage users, groups and local administrator access on desktop/laptops, servers</t>
  </si>
  <si>
    <t>CN=Global Windows Security and Compliance_UAM,OU=Role Groups,OU=ANZ Security Objects,DC=atlantic,DC=corp,DC=anz,DC=com</t>
  </si>
  <si>
    <t>CN=Global Windows Systems Administration - Core_UAM,OU=Role Groups,OU=ANZ Security Objects,DC=atlantic,DC=corp,DC=anz,DC=com</t>
  </si>
  <si>
    <t>CN=NZ Admin Role - Senior UD Folder Remediation Engineer (Ad),OU=Role Based Access,OU=NZ,OU=Admin Groups,OU=ANZ Security Objects,DC=atlantic,DC=corp,DC=anz,DC=com</t>
  </si>
  <si>
    <t>CN=NZ Admin Role - UD Folder Remediation Engineer (Ad),OU=Role Based Access,OU=NZ,OU=Admin Groups,OU=ANZ Security Objects,DC=atlantic,DC=corp,DC=anz,DC=com</t>
  </si>
  <si>
    <t>CN=NZ Admin Role - UD Folder Remediation Support (Ad),OU=Role Based Access,OU=NZ,OU=Admin Groups,OU=ANZ Security Objects,DC=atlantic,DC=corp,DC=anz,DC=com</t>
  </si>
  <si>
    <t>Privileged group designed for service accounts hat provides domain admin access to the domain. Domain admins is a Privileged group that allows the administrative user to manage, monitor and modify any desktop or server system that is part of this domain. This privilege is equivalent to the super user access on the domain</t>
  </si>
  <si>
    <t>Service Accounts with Domain Admin Rights (AD)</t>
  </si>
  <si>
    <t>CN=Service Accounts with Domain Admin Rights (Ad),OU=Domain,OU=Service Accounts,OU=ANZ Security Objects,DC=atlantic,DC=corp,DC=anz,DC=com</t>
  </si>
  <si>
    <t>UAM test role group</t>
  </si>
  <si>
    <t>CN=Build and Desktop_UAM,OU=Role Groups,OU=ANZ Global Security,DC=global,DC=anz,DC=com</t>
  </si>
  <si>
    <t>Active Directory - Global (Privileged Access)</t>
  </si>
  <si>
    <t>Access to this role group provides request fulfilment- Exchange team ability to administer Shared folder activity and NAS access for sharing files.</t>
  </si>
  <si>
    <t>Employee Experience Request fulfilment -Exchange_UAM</t>
  </si>
  <si>
    <t>CN=Employee Experience Request fulfilment -Exchange_UAM,OU=Role Groups,OU=ANZ Global Security,DC=global,DC=anz,DC=com</t>
  </si>
  <si>
    <t>Role Adminstration Group for Global Active Directory Domain Administrators</t>
  </si>
  <si>
    <t>Global Active Directory Domain Administrators</t>
  </si>
  <si>
    <t>CN=Global Active Directory Domain Administrators,OU=_Tech Roles,OU=Role Groups,OU=ANZ Global Security,DC=global,DC=anz,DC=com</t>
  </si>
  <si>
    <t>Role Adminstration Group for Global Active Directory Enterprise Administrators</t>
  </si>
  <si>
    <t>Global Active Directory Enterprise Administrators</t>
  </si>
  <si>
    <t>CN=Global Active Directory Enterprise Administrators,OU=_Tech Roles,OU=Role Groups,OU=ANZ Global Security,DC=global,DC=anz,DC=com</t>
  </si>
  <si>
    <t>Role Adminstration Group for Global Active Directory Schema Administrators</t>
  </si>
  <si>
    <t>Global Active Directory Schema Administrators</t>
  </si>
  <si>
    <t>CN=Global Active Directory Schema Administrators,OU=_Tech Roles,OU=Role Groups,OU=ANZ Global Security,DC=global,DC=anz,DC=com</t>
  </si>
  <si>
    <t>Role Adminstration Group for Global AGPM Administrators</t>
  </si>
  <si>
    <t>Global AGPM Administrators</t>
  </si>
  <si>
    <t>CN=Global AGPM Administrators,OU=_Tech Roles,OU=Role Groups,OU=ANZ Global Security,DC=global,DC=anz,DC=com</t>
  </si>
  <si>
    <t>Access to this role group gives Patching to perform patching on all Windows servers</t>
  </si>
  <si>
    <t>Global Enterprise Platform Patching</t>
  </si>
  <si>
    <t>CN=Global Enterprise Platform Patching,OU=Role Groups,OU=ANZ Global Security,DC=global,DC=anz,DC=com</t>
  </si>
  <si>
    <t>Access to this group gives Storage team to perform Storage backup/services etc</t>
  </si>
  <si>
    <t>Global Enterprise Platform Storage SAN</t>
  </si>
  <si>
    <t>CN=Global Enterprise Platform Storage SAN,OU=Role Groups,OU=ANZ Global Security,DC=global,DC=anz,DC=com</t>
  </si>
  <si>
    <t>Access to this role group provides request fulfilment- Windows AD team ability to reset passwords, manage groups, manage user accounts and workstations within the in scope country OU's</t>
  </si>
  <si>
    <t>Global Request Fulfilment - Windows AD_UAM</t>
  </si>
  <si>
    <t>CN=Global Request fulfilment - Windows AD_UAM,OU=Role Groups,OU=ANZ Global Security,DC=global,DC=anz,DC=com</t>
  </si>
  <si>
    <t>Role Group: Permisson to connect to the SCCM console, delete computer objects and manage AD application security group membership</t>
  </si>
  <si>
    <t>Global SCCM Workstation Rebuild</t>
  </si>
  <si>
    <t>CN=Global SCCM Workstation Rebuild,OU=_Tech Roles,OU=Role Groups,OU=ANZ Global Security,DC=global,DC=anz,DC=com</t>
  </si>
  <si>
    <t>Global Service Desk_UAM</t>
  </si>
  <si>
    <t>CN=Global Service Desk_UAM,OU=Role Groups,OU=ANZ Global Security,DC=global,DC=anz,DC=com</t>
  </si>
  <si>
    <t>CN=Global Storage Service-Backup and Recovery_UAM,OU=Role Groups,OU=ANZ Global Security,DC=global,DC=anz,DC=com</t>
  </si>
  <si>
    <t>Global Unix Privilege Access Team_UAM</t>
  </si>
  <si>
    <t>CN=Global Unix Privilege Access Team_UAM,OU=Role Groups,OU=ANZ Global Security,DC=global,DC=anz,DC=com</t>
  </si>
  <si>
    <t>Global Windows Directory Services - Core_UAM</t>
  </si>
  <si>
    <t>CN=Global Windows Directory Services - Core_UAM,OU=Role Groups,OU=ANZ Global Security,DC=global,DC=anz,DC=com</t>
  </si>
  <si>
    <t>Access to this role group provides Windows Directory Messaging team ability to manage group policy, computer accounts, site and services, domain controllers, Service accounts, DHCP, server administration within the domain</t>
  </si>
  <si>
    <t>Global Windows Directory Services_UAM</t>
  </si>
  <si>
    <t>CN=Global Windows Directory Services_UAM,OU=Role Groups,OU=ANZ Global Security,DC=global,DC=anz,DC=com</t>
  </si>
  <si>
    <t>CN=Global Windows Engineering SCOM Admins_UAM,OU=Role Groups,OU=ANZ Global Security,DC=global,DC=anz,DC=com</t>
  </si>
  <si>
    <t>CN=Global Windows Security and Compliance_UAM,OU=Role Groups,OU=ANZ Global Security,DC=global,DC=anz,DC=com</t>
  </si>
  <si>
    <t>Access to this role group provides Windows Systems Administration - VIS team ability to manage computers, DHCP, backup, administer servers and add workstations to the domain</t>
  </si>
  <si>
    <t>Global Windows System Management-VIS_UAM</t>
  </si>
  <si>
    <t>CN=Global Windows System Management-VIS_UAM,OU=Role Groups,OU=ANZ Global Security,DC=global,DC=anz,DC=com</t>
  </si>
  <si>
    <t>Access to this role group provides Windows Systems Administration - Citrix team ability to manage computers, DHCP, backup, administer servers and add workstations to the domain</t>
  </si>
  <si>
    <t>Global Windows Systems Administration - Citrix_UAM</t>
  </si>
  <si>
    <t>CN=Global Windows Systems Administration - Citrix_UAM,OU=Role Groups,OU=ANZ Global Security,DC=global,DC=anz,DC=com</t>
  </si>
  <si>
    <t>CN=Global Windows Systems Administration - Core_UAM,OU=Role Groups,OU=ANZ Global Security,DC=global,DC=anz,DC=com</t>
  </si>
  <si>
    <t>Access to this role group provides Windows System Management team ability to manage server patching activity</t>
  </si>
  <si>
    <t>Global Windows Systems Administration - SCCM_UAM</t>
  </si>
  <si>
    <t>CN=Global Windows Systems Administration - SCCM_UAM,OU=Role Groups,OU=ANZ Global Security,DC=global,DC=anz,DC=com</t>
  </si>
  <si>
    <t>Role Adminstration Group for New Zealand Systems Engineer - Wintel</t>
  </si>
  <si>
    <t>NZ Admin Role - Systems Engineer - Wintel</t>
  </si>
  <si>
    <t>CN=NZ Admin Role - Systems Engineer - Wintel,OU=Role Based Access,OU=Role Groups,OU=Security,OU=NZ,DC=global,DC=anz,DC=com</t>
  </si>
  <si>
    <t>Role Adminstration Group for New Zealand Winfdows Directory Services Team</t>
  </si>
  <si>
    <t>NZ Admin Role - Windows Directory Services</t>
  </si>
  <si>
    <t>CN=NZ Admin Role - Windows Directory Services,OU=Role Based Access,OU=Role Groups,OU=Security,OU=NZ,DC=global,DC=anz,DC=com</t>
  </si>
  <si>
    <t>Privileged group which gives administrator accounts permanent access</t>
  </si>
  <si>
    <t>CN=Admin Accounts with Permanent Access (Ad),OU=Domain,OU=Admin Groups,OU=ANZ Security Objects,DC=oceania,DC=corp,DC=anz,DC=com</t>
  </si>
  <si>
    <t>Active Directory - Oceania (Privileged Access)</t>
  </si>
  <si>
    <t>Built-in system privileged group that allows the administrative user to manage, monitor and modify any desktop or server system that is part of this domain. This privilege is equivalent to the super user access on the domain</t>
  </si>
  <si>
    <t>CN=Administrators,CN=Builtin,DC=oceania,DC=corp,DC=anz,DC=com</t>
  </si>
  <si>
    <t>Privileged group that allows the administrative user to manage, monitor and modify any desktop or server system that is part of this domain. This privilege is equivalent to the super user access on the domain</t>
  </si>
  <si>
    <t>CN=Domain Admins,CN=Users,DC=oceania,DC=corp,DC=anz,DC=com</t>
  </si>
  <si>
    <t>CN=Employee Experience Request fulfilment -Exchange_UAM,OU=Role Groups,OU=ANZ Security Objects,DC=oceania,DC=corp,DC=anz,DC=com</t>
  </si>
  <si>
    <t>CN=Global Central Support Core Platforms_UAM,OU=Role Groups,OU=ANZ Security Objects,DC=oceania,DC=corp,DC=anz,DC=com</t>
  </si>
  <si>
    <t>CN=Global Central Support Distributed Computing_UAM,OU=Role Groups,OU=ANZ Security Objects,DC=oceania,DC=corp,DC=anz,DC=com</t>
  </si>
  <si>
    <t>Global Central Support Infrastructure Operations_UAM</t>
  </si>
  <si>
    <t>CN=Global Central Support Infrastructure Operations_UAM,OU=Role Groups,OU=ANZ Security Objects,DC=oceania,DC=corp,DC=anz,DC=com</t>
  </si>
  <si>
    <t>Global Engineering - SCOM_UAM</t>
  </si>
  <si>
    <t>CN=Global Engineering - SCOM_UAM,OU=Role Groups,OU=ANZ Security Objects,DC=oceania,DC=corp,DC=anz,DC=com</t>
  </si>
  <si>
    <t>Global EPM Engineering Directory Services_UAM</t>
  </si>
  <si>
    <t>CN=Global EPM Engineering Directory Services_UAM,OU=Role Groups,OU=ANZ Security Objects,DC=oceania,DC=corp,DC=anz,DC=com</t>
  </si>
  <si>
    <t>CN=Global Request Fulfilment - Windows AD_UAM,OU=Role Groups,OU=ANZ Security Objects,DC=oceania,DC=corp,DC=anz,DC=com</t>
  </si>
  <si>
    <t>CN=Global Service Desk_UAM,OU=Role Groups,OU=ANZ Security Objects,DC=oceania,DC=corp,DC=anz,DC=com</t>
  </si>
  <si>
    <t>CN=Global Storage Service-Backup and Recovery_UAM,OU=Role Groups,OU=ANZ Security Objects,DC=oceania,DC=corp,DC=anz,DC=com</t>
  </si>
  <si>
    <t>CN=Global Windows Delivery Administrators_UAM,OU=Role Groups,OU=ANZ Security Objects,DC=oceania,DC=corp,DC=anz,DC=com</t>
  </si>
  <si>
    <t>AS part of UAM project, this group is created to assign the new role group and respective access level.(For testing)</t>
  </si>
  <si>
    <t>CN=Global Windows Directory Services - Core_UAM,OU=Role Groups,OU=ANZ Security Objects,DC=oceania,DC=corp,DC=anz,DC=com</t>
  </si>
  <si>
    <t>CN=Global Windows Directory Services_UAM,OU=Role Groups,OU=ANZ Security Objects,DC=oceania,DC=corp,DC=anz,DC=com</t>
  </si>
  <si>
    <t>CN=Global Windows Engineering SCCM Admins_UAM,OU=Role Groups,OU=ANZ Security Objects,DC=oceania,DC=corp,DC=anz,DC=com</t>
  </si>
  <si>
    <t>CN=Global Windows Security and Compliance_UAM,OU=Role Groups,OU=ANZ Security Objects,DC=oceania,DC=corp,DC=anz,DC=com</t>
  </si>
  <si>
    <t>Access to this role group gives Windows System Management Team access to manage site and services, group policy administration and provide 3rd level support within the domain</t>
  </si>
  <si>
    <t>Global Windows System Management</t>
  </si>
  <si>
    <t>CN=Global Windows System Management,OU=Role Groups,OU=ANZ Security Objects,DC=oceania,DC=corp,DC=anz,DC=com</t>
  </si>
  <si>
    <t>NZ Admin Role Managed by:989928/Crook, Tim</t>
  </si>
  <si>
    <t>NZ Admin Role - Mobility Analyst (Ad)</t>
  </si>
  <si>
    <t>CN=NZ Admin Role - Mobility Analyst (Ad),OU=Role Based Access,OU=NZ,OU=Admin Groups,OU=ANZ Security Objects,DC=oceania,DC=corp,DC=anz,DC=com</t>
  </si>
  <si>
    <t>NZ Admin Role - Systems Engineer - Wintel (Ad)</t>
  </si>
  <si>
    <t>CN=NZ Admin Role - Systems Engineer - Wintel (Ad),OU=Role Based Access,OU=NZ,OU=Admin Groups,OU=ANZ Security Objects,DC=oceania,DC=corp,DC=anz,DC=com</t>
  </si>
  <si>
    <t>CN=NZ Admin Role - UD Folder Remediation Engineer (Ad),OU=Role Based Access,OU=NZ,OU=Admin Groups,OU=ANZ Security Objects,DC=oceania,DC=corp,DC=anz,DC=com</t>
  </si>
  <si>
    <t>NZ Admin Role - Windows Directory Services (Ad)</t>
  </si>
  <si>
    <t>CN=NZ Admin Role - Windows Directory Services (Ad),OU=Role Based Access,OU=NZ,OU=Admin Groups,OU=ANZ Security Objects,DC=oceania,DC=corp,DC=anz,DC=com</t>
  </si>
  <si>
    <t>This group is nested in Domain Admins and approved Service Accounts by Release Management can be added to this group.</t>
  </si>
  <si>
    <t>CN=Service Accounts with Domain Admin Rights (Ad),OU=Domain,OU=Service Accounts,OU=ANZ Security Objects,DC=oceania,DC=corp,DC=anz,DC=com</t>
  </si>
  <si>
    <t>Privileged group which gives full administrator control over the Users local workstation. This level of access could potentially allow virus infection and the installation of unauthorised software</t>
  </si>
  <si>
    <t>Temp Workstation Admin for 833 users (Ad)</t>
  </si>
  <si>
    <t>CN=Temp Workstation Admin for 833 users (Ad),OU=TEPSD,OU=AU,DC=oceania,DC=corp,DC=anz,DC=com</t>
  </si>
  <si>
    <t>Discovery administrator. Ability to setup and run ADDM's scanning.</t>
  </si>
  <si>
    <t>AU BMC ADDM discovery administrators (ad)</t>
  </si>
  <si>
    <t>CN=AU BMC ADDM discovery administrators (ad),OU=AU,OU=Admin Groups,OU=ANZ Security Objects,DC=oceania,DC=corp,DC=anz,DC=com</t>
  </si>
  <si>
    <t>ADDM</t>
  </si>
  <si>
    <t>Audit Log Manager. Enables periodic purging of old records from ADDM internal audit log.</t>
  </si>
  <si>
    <t>AU BMC ADDM log managers (ad)</t>
  </si>
  <si>
    <t>CN=AU BMC ADDM log managers (ad),OU=AU,OU=Admin Groups,OU=ANZ Security Objects,DC=oceania,DC=corp,DC=anz,DC=com</t>
  </si>
  <si>
    <t>Pattern Manager. Enables editing, uploading and activation of ADDM discovery patterns (scripts).</t>
  </si>
  <si>
    <t>AU bmc addm pattern managers (ad)</t>
  </si>
  <si>
    <t>CN=AU bmc addm pattern managers (ad),OU=AU,OU=Admin Groups,OU=ANZ Security Objects,DC=oceania,DC=corp,DC=anz,DC=com</t>
  </si>
  <si>
    <t>Security Manager. Enables management of internal userid's, AD group bindings/mappings, security policies and group permissions.</t>
  </si>
  <si>
    <t>AU BMC addm security admin (ad)</t>
  </si>
  <si>
    <t>CN=AU BMC addm security admin (ad),OU=AU,OU=Admin Groups,OU=ANZ Security Objects,DC=oceania,DC=corp,DC=anz,DC=com</t>
  </si>
  <si>
    <t>Service Accounts. Provides access to required internal admin functions for automation routines. No users should be connected to this role.</t>
  </si>
  <si>
    <t>AU BMC ADDM Serviceaccounts (AD)</t>
  </si>
  <si>
    <t>CN=AU BMC ADDM Serviceaccounts (AD),OU=AU,OU=Service Accounts,OU=ANZ Security Objects,DC=oceania,DC=corp,DC=anz,DC=com</t>
  </si>
  <si>
    <t>ADDM OOTB System (Full) administrator. This is the default system administrator with full access to all administrative functions.</t>
  </si>
  <si>
    <t>AU bmc addm superadmin (ad)</t>
  </si>
  <si>
    <t>CN=AU bmc addm superadmin (ad),OU=Admin Groups,OU=Project Implementation,OU=ANZ Security Objects,DC=oceania,DC=corp,DC=anz,DC=com</t>
  </si>
  <si>
    <t>BAU ADDM administrator. Responsible for installation, administration and management of ADDM.</t>
  </si>
  <si>
    <t>AU tepsd - bmc addm ANZ admins (wg)</t>
  </si>
  <si>
    <t>CN=AU tepsd - bmc addm ANZ admins (wg),OU=TEPSD,OU=AU,DC=oceania,DC=corp,DC=anz,DC=com</t>
  </si>
  <si>
    <t>Read-Only access to the ADDM consolidation server. View-only ability for any discovery data.</t>
  </si>
  <si>
    <t>AU TEPSD - BMC ADDM readonly users (Wg)</t>
  </si>
  <si>
    <t>CN=AU TEPSD - BMC ADDM readonly users (Wg),OU=TEPSD,OU=AU,DC=oceania,DC=corp,DC=anz,DC=com</t>
  </si>
  <si>
    <t>The AML Queuing and Routing Administrator role covers access required to administer queuing and routing through Managing Queues, Managing Workflow Rules, Managing Expressions, Import, Export and Reload Configuration functions.</t>
  </si>
  <si>
    <t>Global AML Analytics Analyst ANZ</t>
  </si>
  <si>
    <t>CN=Global AML Analytics Analyst ANZ,OU=AML,OU=Application Security,OU=ANZ Global Security,DC=global,DC=anz,DC=com</t>
  </si>
  <si>
    <t>AML NetReveal 6.7</t>
  </si>
  <si>
    <t>Financial Crime Investigation access; access to all regions and org units below.</t>
  </si>
  <si>
    <t>Global AML Financial Crime Investigation ANZ</t>
  </si>
  <si>
    <t>CN=Global AML Financial Crime Investigation ANZ,OU=AML,OU=Application Security,OU=ANZ Global Security,DC=global,DC=anz,DC=com</t>
  </si>
  <si>
    <t>Financial Crime Investigation access to region ANZ-AME and all child org units below (i.e. ANZ-AME).</t>
  </si>
  <si>
    <t>Global AML Financial Crime Investigation ANZ-AME</t>
  </si>
  <si>
    <t>CN=Global AML Financial Crime Investigation ANZ-AME,OU=AML,OU=Application Security,OU=ANZ Global Security,DC=global,DC=anz,DC=com</t>
  </si>
  <si>
    <t>Financial Crime Investigation APAC accesses both regions ANZ-ASIA and ANZ-PACIFIC including all child org units (country level) below these regions.</t>
  </si>
  <si>
    <t>Global AML Financial Crime Investigation ANZ-APAC</t>
  </si>
  <si>
    <t>CN=Global AML Financial Crime Investigation ANZ-APAC,OU=AML,OU=Application Security,OU=ANZ Global Security,DC=global,DC=anz,DC=com</t>
  </si>
  <si>
    <t>Financial Crime Investigation Access to American Samoa</t>
  </si>
  <si>
    <t>Global AML Financial Crime Investigation ANZ-AS</t>
  </si>
  <si>
    <t>CN=Global AML Financial Crime Investigation ANZ-AS,OU=AML,OU=Application Security,OU=ANZ Global Security,DC=global,DC=anz,DC=com</t>
  </si>
  <si>
    <t>Financial Crime Investigation Access to region ANZ-ASIA and all child org units (country level) below ANZ-ASIA.</t>
  </si>
  <si>
    <t>Global AML Financial Crime Investigation ANZ-ASIA</t>
  </si>
  <si>
    <t>CN=Global AML Financial Crime Investigation ANZ-ASIA,OU=AML,OU=Application Security,OU=ANZ Global Security,DC=global,DC=anz,DC=com</t>
  </si>
  <si>
    <t>Financial Crime Investigation Access to Australia</t>
  </si>
  <si>
    <t>Global AML Financial Crime Investigation ANZ-AU</t>
  </si>
  <si>
    <t>CN=Global AML Financial Crime Investigation ANZ-AU,OU=AML,OU=Application Security,OU=ANZ Global Security,DC=global,DC=anz,DC=com</t>
  </si>
  <si>
    <t>Financial Crime Investigation Access to Cook Islands</t>
  </si>
  <si>
    <t>Global AML Financial Crime Investigation ANZ-CK</t>
  </si>
  <si>
    <t>CN=Global AML Financial Crime Investigation ANZ-CK,OU=AML,OU=Application Security,OU=ANZ Global Security,DC=global,DC=anz,DC=com</t>
  </si>
  <si>
    <t>Financial Crime Investigation access to China</t>
  </si>
  <si>
    <t>Global AML Financial Crime Investigation ANZ-CN</t>
  </si>
  <si>
    <t>CN=Global AML Financial Crime Investigation ANZ-CN,OU=AML,OU=Application Security,OU=ANZ Global Security,DC=global,DC=anz,DC=com</t>
  </si>
  <si>
    <t>Financial Crime Investigation Access to Germany</t>
  </si>
  <si>
    <t>Global AML Financial Crime Investigation ANZ-DE</t>
  </si>
  <si>
    <t>CN=Global AML Financial Crime Investigation ANZ-DE,OU=AML,OU=Application Security,OU=ANZ Global Security,DC=global,DC=anz,DC=com</t>
  </si>
  <si>
    <t>Financial Crime Investigation access to region ANZ-EA, child regions ANZ-EUR and ANZ-AME with all child org units below them.</t>
  </si>
  <si>
    <t>Global AML Financial Crime Investigation ANZ-EA</t>
  </si>
  <si>
    <t>CN=Global AML Financial Crime Investigation ANZ-EA,OU=AML,OU=Application Security,OU=ANZ Global Security,DC=global,DC=anz,DC=com</t>
  </si>
  <si>
    <t>Fianancial Crime Investigation access to region ANZ-EUR and all child org units below (i.e. ANZ-DE and ANZ-GB).</t>
  </si>
  <si>
    <t>Global AML Financial Crime Investigation ANZ-EUR</t>
  </si>
  <si>
    <t>CN=Global AML Financial Crime Investigation ANZ-EUR,OU=AML,OU=Application Security,OU=ANZ Global Security,DC=global,DC=anz,DC=com</t>
  </si>
  <si>
    <t>Financial Crime Investigation Access to Fiji</t>
  </si>
  <si>
    <t>Global AML Financial Crime Investigation ANZ-FJ</t>
  </si>
  <si>
    <t>CN=Global AML Financial Crime Investigation ANZ-FJ,OU=AML,OU=Application Security,OU=ANZ Global Security,DC=global,DC=anz,DC=com</t>
  </si>
  <si>
    <t>Financial Crime Investigation Access to France</t>
  </si>
  <si>
    <t>Global AML Financial Crime Investigation ANZ-FR</t>
  </si>
  <si>
    <t>CN=Global AML Financial Crime Investigation ANZ-FR,OU=AML,OU=Application Security,OU=ANZ Global Security,DC=global,DC=anz,DC=com</t>
  </si>
  <si>
    <t>Financial Crime Investigation Access to GB</t>
  </si>
  <si>
    <t>Global AML Financial Crime Investigation ANZ-GB</t>
  </si>
  <si>
    <t>CN=Global AML Financial Crime Investigation ANZ-GB,OU=AML,OU=Application Security,OU=ANZ Global Security,DC=global,DC=anz,DC=com</t>
  </si>
  <si>
    <t>Financial Crime Investigation Access to Guam</t>
  </si>
  <si>
    <t>Global AML Financial Crime Investigation ANZ-GU</t>
  </si>
  <si>
    <t>CN=Global AML Financial Crime Investigation ANZ-GU,OU=AML,OU=Application Security,OU=ANZ Global Security,DC=global,DC=anz,DC=com</t>
  </si>
  <si>
    <t>Financial Crime Investigation Access to Hong Kong</t>
  </si>
  <si>
    <t>Global AML Financial Crime Investigation ANZ-HK</t>
  </si>
  <si>
    <t>CN=Global AML Financial Crime Investigation ANZ-HK,OU=AML,OU=Application Security,OU=ANZ Global Security,DC=global,DC=anz,DC=com</t>
  </si>
  <si>
    <t>Financial Crime Investigation Access to India</t>
  </si>
  <si>
    <t>Global AML Financial Crime Investigation ANZ-IN</t>
  </si>
  <si>
    <t>CN=Global AML Financial Crime Investigation ANZ-IN,OU=AML,OU=Application Security,OU=ANZ Global Security,DC=global,DC=anz,DC=com</t>
  </si>
  <si>
    <t>Financial Crime Investigation Access to Japan</t>
  </si>
  <si>
    <t>Global AML Financial Crime Investigation ANZ-JP</t>
  </si>
  <si>
    <t>CN=Global AML Financial Crime Investigation ANZ-JP,OU=AML,OU=Application Security,OU=ANZ Global Security,DC=global,DC=anz,DC=com</t>
  </si>
  <si>
    <t>Financial Crime Investigation Access to Cambodia</t>
  </si>
  <si>
    <t>Global AML Financial Crime Investigation ANZ-KH</t>
  </si>
  <si>
    <t>CN=Global AML Financial Crime Investigation ANZ-KH,OU=AML,OU=Application Security,OU=ANZ Global Security,DC=global,DC=anz,DC=com</t>
  </si>
  <si>
    <t>Financial Crime Investigation Access to Kiribat</t>
  </si>
  <si>
    <t>Global AML Financial Crime Investigation ANZ-KI</t>
  </si>
  <si>
    <t>CN=Global AML Financial Crime Investigation ANZ-KI,OU=AML,OU=Application Security,OU=ANZ Global Security,DC=global,DC=anz,DC=com</t>
  </si>
  <si>
    <t>Financial Crime Investigation Access to South Korea</t>
  </si>
  <si>
    <t>Global AML Financial Crime Investigation ANZ-KR</t>
  </si>
  <si>
    <t>CN=Global AML Financial Crime Investigation ANZ-KR,OU=AML,OU=Application Security,OU=ANZ Global Security,DC=global,DC=anz,DC=com</t>
  </si>
  <si>
    <t>Financial Crime Investigation Access to Laos</t>
  </si>
  <si>
    <t>Global AML Financial Crime Investigation ANZ-LA</t>
  </si>
  <si>
    <t>CN=Global AML Financial Crime Investigation ANZ-LA,OU=AML,OU=Application Security,OU=ANZ Global Security,DC=global,DC=anz,DC=com</t>
  </si>
  <si>
    <t>Financial Crime Investigation Access to Myanmar</t>
  </si>
  <si>
    <t>Global AML Financial Crime Investigation ANZ-MM</t>
  </si>
  <si>
    <t>CN=Global AML Financial Crime Investigation ANZ-MM,OU=AML,OU=Application Security,OU=ANZ Global Security,DC=global,DC=anz,DC=com</t>
  </si>
  <si>
    <t>Financial Crime Investigation Access to New Zealand</t>
  </si>
  <si>
    <t>Global AML Financial Crime Investigation ANZ-NZ</t>
  </si>
  <si>
    <t>CN=Global AML Financial Crime Investigation ANZ-NZ,OU=AML,OU=Application Security,OU=ANZ Global Security,DC=global,DC=anz,DC=com</t>
  </si>
  <si>
    <t>Financial Crime Investigation access to region ANZ-PACIFIC and all child org units (country level) below ANZ-PACIFIC.</t>
  </si>
  <si>
    <t>Global AML Financial Crime Investigation ANZ-PAC</t>
  </si>
  <si>
    <t>CN=Global AML Financial Crime Investigation ANZ-PAC,OU=AML,OU=Application Security,OU=ANZ Global Security,DC=global,DC=anz,DC=com</t>
  </si>
  <si>
    <t>Financial Crime Investigation Access to Papua New Guinea</t>
  </si>
  <si>
    <t>Global AML Financial Crime Investigation ANZ-PG</t>
  </si>
  <si>
    <t>CN=Global AML Financial Crime Investigation ANZ-PG,OU=AML,OU=Application Security,OU=ANZ Global Security,DC=global,DC=anz,DC=com</t>
  </si>
  <si>
    <t>Quality Assurance Financial Crime Investigation Access to Philippines</t>
  </si>
  <si>
    <t>Global AML Financial Crime Investigation ANZ-PH</t>
  </si>
  <si>
    <t>CN=Global AML Financial Crime Investigation ANZ-PH,OU=AML,OU=Application Security,OU=ANZ Global Security,DC=global,DC=anz,DC=com</t>
  </si>
  <si>
    <t>Financial Crime Investigation Access to Solomon Islands</t>
  </si>
  <si>
    <t>Global AML Financial Crime Investigation ANZ-SB</t>
  </si>
  <si>
    <t>CN=Global AML Financial Crime Investigation ANZ-SB,OU=AML,OU=Application Security,OU=ANZ Global Security,DC=global,DC=anz,DC=com</t>
  </si>
  <si>
    <t>Financial Crime Investigation Access to Singapore</t>
  </si>
  <si>
    <t>Global AML Financial Crime Investigation ANZ-SG</t>
  </si>
  <si>
    <t>CN=Global AML Financial Crime Investigation ANZ-SG,OU=AML,OU=Application Security,OU=ANZ Global Security,DC=global,DC=anz,DC=com</t>
  </si>
  <si>
    <t>Financial Crime Investigation Access to Thailand</t>
  </si>
  <si>
    <t>Global AML Financial Crime Investigation ANZ-TH</t>
  </si>
  <si>
    <t>CN=Global AML Financial Crime Investigation ANZ-TH,OU=AML,OU=Application Security,OU=ANZ Global Security,DC=global,DC=anz,DC=com</t>
  </si>
  <si>
    <t>Financial Crime Investigation Access to Timor Leste</t>
  </si>
  <si>
    <t>Global AML Financial Crime Investigation ANZ-TL</t>
  </si>
  <si>
    <t>CN=Global AML Financial Crime Investigation ANZ-TL,OU=AML,OU=Application Security,OU=ANZ Global Security,DC=global,DC=anz,DC=com</t>
  </si>
  <si>
    <t>Financial Crime Investigation Access to Tonga</t>
  </si>
  <si>
    <t>Global AML Financial Crime Investigation ANZ-TO</t>
  </si>
  <si>
    <t>CN=Global AML Financial Crime Investigation ANZ-TO,OU=AML,OU=Application Security,OU=ANZ Global Security,DC=global,DC=anz,DC=com</t>
  </si>
  <si>
    <t>Financial Crime Investigation Access to Taiwan</t>
  </si>
  <si>
    <t>Global AML Financial Crime Investigation ANZ-TW</t>
  </si>
  <si>
    <t>CN=Global AML Financial Crime Investigation ANZ-TW,OU=AML,OU=Application Security,OU=ANZ Global Security,DC=global,DC=anz,DC=com</t>
  </si>
  <si>
    <t>Financial Crime Investigation Access to USA</t>
  </si>
  <si>
    <t>Global AML Financial Crime Investigation ANZ-US</t>
  </si>
  <si>
    <t>CN=Global AML Financial Crime Investigation ANZ-US,OU=AML,OU=Application Security,OU=ANZ Global Security,DC=global,DC=anz,DC=com</t>
  </si>
  <si>
    <t>Financial Crime Investigation Access to Vietnam</t>
  </si>
  <si>
    <t>Global AML Financial Crime Investigation ANZ-VN</t>
  </si>
  <si>
    <t>CN=Global AML Financial Crime Investigation ANZ-VN,OU=AML,OU=Application Security,OU=ANZ Global Security,DC=global,DC=anz,DC=com</t>
  </si>
  <si>
    <t>Financial Crime Investigation Access to Vanuatu</t>
  </si>
  <si>
    <t>Global AML Financial Crime Investigation ANZ-VU</t>
  </si>
  <si>
    <t>CN=Global AML Financial Crime Investigation ANZ-VU,OU=AML,OU=Application Security,OU=ANZ Global Security,DC=global,DC=anz,DC=com</t>
  </si>
  <si>
    <t>Financial Crime Investigation Access to Samoa</t>
  </si>
  <si>
    <t>Global AML Financial Crime Investigation ANZ-WS</t>
  </si>
  <si>
    <t>CN=Global AML Financial Crime Investigation ANZ-WS,OU=AML,OU=Application Security,OU=ANZ Global Security,DC=global,DC=anz,DC=com</t>
  </si>
  <si>
    <t>Investigator access; access to all regions and org units below.</t>
  </si>
  <si>
    <t>Global AML Investigator ANZ</t>
  </si>
  <si>
    <t>CN=Global AML Investigator ANZ,OU=AML,OU=Application Security,OU=ANZ Global Security,DC=global,DC=anz,DC=com</t>
  </si>
  <si>
    <t>Investigator APAC accesses. Includes both regions ANZ-ASIA and ANZ-PACIFIC including all child org units (country level) below these regions.</t>
  </si>
  <si>
    <t>Global AML Investigator ANZ-APAC</t>
  </si>
  <si>
    <t>CN=Global AML Investigator ANZ-APAC,OU=AML,OU=Application Security,OU=ANZ Global Security,DC=global,DC=anz,DC=com</t>
  </si>
  <si>
    <t>Investigator Access to region ANZ ASIA and all child org units (country level) below ANZ ASIA.</t>
  </si>
  <si>
    <t>Global AML Investigator ANZ-ASIA</t>
  </si>
  <si>
    <t>CN=Global AML Investigator ANZ-ASIA,OU=AML,OU=Application Security,OU=ANZ Global Security,DC=global,DC=anz,DC=com</t>
  </si>
  <si>
    <t>Investigator access to AU</t>
  </si>
  <si>
    <t>Global AML Investigator ANZ-AU</t>
  </si>
  <si>
    <t>CN=Global AML Investigator ANZ-AU,OU=AML,OU=Application Security,OU=ANZ Global Security,DC=global,DC=anz,DC=com</t>
  </si>
  <si>
    <t>Investigator access to China</t>
  </si>
  <si>
    <t>Global AML Investigator ANZ-CN</t>
  </si>
  <si>
    <t>CN=Global AML Investigator ANZ-CN,OU=AML,OU=Application Security,OU=ANZ Global Security,DC=global,DC=anz,DC=com</t>
  </si>
  <si>
    <t>Investigator EA accesses both regions ANZ-EU and ANZ-AME including all child org units (country level) below these regions.</t>
  </si>
  <si>
    <t>Global AML Investigator ANZ-EA</t>
  </si>
  <si>
    <t>CN=Global AML Investigator ANZ-EA,OU=AML,OU=Application Security,OU=ANZ Global Security,DC=global,DC=anz,DC=com</t>
  </si>
  <si>
    <t>Investigator access to NZ</t>
  </si>
  <si>
    <t>Global AML Investigator ANZ-NZ</t>
  </si>
  <si>
    <t>CN=Global AML Investigator ANZ-NZ,OU=AML,OU=Application Security,OU=ANZ Global Security,DC=global,DC=anz,DC=com</t>
  </si>
  <si>
    <t>Investigator access to region ANZ PACIFIC and all child org units (country level) below ANZ PACIFIC.</t>
  </si>
  <si>
    <t>Global AML Investigator ANZ-PAC</t>
  </si>
  <si>
    <t>CN=Global AML Investigator ANZ-PAC,OU=AML,OU=Application Security,OU=ANZ Global Security,DC=global,DC=anz,DC=com</t>
  </si>
  <si>
    <t>MLRO access to all regions and org units below.</t>
  </si>
  <si>
    <t>Global AML MLRO ANZ</t>
  </si>
  <si>
    <t>CN=Global AML MLRO ANZ,OU=AML,OU=Application Security,OU=ANZ Global Security,DC=global,DC=anz,DC=com</t>
  </si>
  <si>
    <t>MLRO access to region ANZ-AME and all child org units below (i.e. ANZ-AME).</t>
  </si>
  <si>
    <t>Global AML MLRO ANZ-AME</t>
  </si>
  <si>
    <t>CN=Global AML MLRO ANZ-AME,OU=AML,OU=Application Security,OU=ANZ Global Security,DC=global,DC=anz,DC=com</t>
  </si>
  <si>
    <t>MLRO APAC accesses both regions ANZ-ASIA and ANZ-PACIFIC including all child org units (country level) below these regions.</t>
  </si>
  <si>
    <t>Global AML MLRO ANZ-APAC</t>
  </si>
  <si>
    <t>CN=Global AML MLRO ANZ-APAC,OU=AML,OU=Application Security,OU=ANZ Global Security,DC=global,DC=anz,DC=com</t>
  </si>
  <si>
    <t>MLRO access to American Samoa</t>
  </si>
  <si>
    <t>Global AML MLRO ANZ-AS</t>
  </si>
  <si>
    <t>CN=Global AML MLRO ANZ-AS,OU=AML,OU=Application Security,OU=ANZ Global Security,DC=global,DC=anz,DC=com</t>
  </si>
  <si>
    <t>MLRO Access to region ANZ-ASIA and all child org units (country level) below ANZ-ASIA.</t>
  </si>
  <si>
    <t>Global AML MLRO ANZ-ASIA</t>
  </si>
  <si>
    <t>CN=Global AML MLRO ANZ-ASIA,OU=AML,OU=Application Security,OU=ANZ Global Security,DC=global,DC=anz,DC=com</t>
  </si>
  <si>
    <t>MLRO access to AU</t>
  </si>
  <si>
    <t>Global AML MLRO ANZ-AU</t>
  </si>
  <si>
    <t>CN=Global AML MLRO ANZ-AU,OU=AML,OU=Application Security,OU=ANZ Global Security,DC=global,DC=anz,DC=com</t>
  </si>
  <si>
    <t>MLRO access to Cook Islands</t>
  </si>
  <si>
    <t>Global AML MLRO ANZ-CK</t>
  </si>
  <si>
    <t>CN=Global AML MLRO ANZ-CK,OU=AML,OU=Application Security,OU=ANZ Global Security,DC=global,DC=anz,DC=com</t>
  </si>
  <si>
    <t>MLRO access to China</t>
  </si>
  <si>
    <t>Global AML MLRO ANZ-CN</t>
  </si>
  <si>
    <t>CN=Global AML MLRO ANZ-CN,OU=AML,OU=Application Security,OU=ANZ Global Security,DC=global,DC=anz,DC=com</t>
  </si>
  <si>
    <t>MLRO access to Germany</t>
  </si>
  <si>
    <t>Global AML MLRO ANZ-DE</t>
  </si>
  <si>
    <t>CN=Global AML MLRO ANZ-DE,OU=AML,OU=Application Security,OU=ANZ Global Security,DC=global,DC=anz,DC=com</t>
  </si>
  <si>
    <t>MLRO Access to region ANZ-EA, child regions ANZ-EUR and ANZ-AME with all child org units below them.</t>
  </si>
  <si>
    <t>Global AML MLRO ANZ-EA</t>
  </si>
  <si>
    <t>CN=Global AML MLRO ANZ-EA,OU=AML,OU=Application Security,OU=ANZ Global Security,DC=global,DC=anz,DC=com</t>
  </si>
  <si>
    <t>MLRO access to region ANZ-EUR and all child org units below (i.e. ANZ-DE and ANZ-GB).</t>
  </si>
  <si>
    <t>Global AML MLRO ANZ-EUR</t>
  </si>
  <si>
    <t>CN=Global AML MLRO ANZ-EUR,OU=AML,OU=Application Security,OU=ANZ Global Security,DC=global,DC=anz,DC=com</t>
  </si>
  <si>
    <t>MLRO access to Fiji</t>
  </si>
  <si>
    <t>Global AML MLRO ANZ-FJ</t>
  </si>
  <si>
    <t>CN=Global AML MLRO ANZ-FJ,OU=AML,OU=Application Security,OU=ANZ Global Security,DC=global,DC=anz,DC=com</t>
  </si>
  <si>
    <t>MLRO access to France</t>
  </si>
  <si>
    <t>Global AML MLRO ANZ-FR</t>
  </si>
  <si>
    <t>CN=Global AML MLRO ANZ-FR,OU=AML,OU=Application Security,OU=ANZ Global Security,DC=global,DC=anz,DC=com</t>
  </si>
  <si>
    <t>MLRO access to GB</t>
  </si>
  <si>
    <t>Global AML MLRO ANZ-GB</t>
  </si>
  <si>
    <t>CN=Global AML MLRO ANZ-GB,OU=AML,OU=Application Security,OU=ANZ Global Security,DC=global,DC=anz,DC=com</t>
  </si>
  <si>
    <t>MLRO access to Guam</t>
  </si>
  <si>
    <t>Global AML MLRO ANZ-GU</t>
  </si>
  <si>
    <t>CN=Global AML MLRO ANZ-GU,OU=AML,OU=Application Security,OU=ANZ Global Security,DC=global,DC=anz,DC=com</t>
  </si>
  <si>
    <t>MLRO access to Hong Kong</t>
  </si>
  <si>
    <t>Global AML MLRO ANZ-HK</t>
  </si>
  <si>
    <t>CN=Global AML MLRO ANZ-HK,OU=AML,OU=Application Security,OU=ANZ Global Security,DC=global,DC=anz,DC=com</t>
  </si>
  <si>
    <t>MLRO access to India</t>
  </si>
  <si>
    <t>Global AML MLRO ANZ-IN</t>
  </si>
  <si>
    <t>CN=Global AML MLRO ANZ-IN,OU=AML,OU=Application Security,OU=ANZ Global Security,DC=global,DC=anz,DC=com</t>
  </si>
  <si>
    <t>MLRO access to Japan</t>
  </si>
  <si>
    <t>Global AML MLRO ANZ-JP</t>
  </si>
  <si>
    <t>CN=Global AML MLRO ANZ-JP,OU=AML,OU=Application Security,OU=ANZ Global Security,DC=global,DC=anz,DC=com</t>
  </si>
  <si>
    <t>MLRO access to Cambodia</t>
  </si>
  <si>
    <t>Global AML MLRO ANZ-KH</t>
  </si>
  <si>
    <t>CN=Global AML MLRO ANZ-KH,OU=AML,OU=Application Security,OU=ANZ Global Security,DC=global,DC=anz,DC=com</t>
  </si>
  <si>
    <t>MLRO access to Kiribati</t>
  </si>
  <si>
    <t>Global AML MLRO ANZ-KI</t>
  </si>
  <si>
    <t>CN=Global AML MLRO ANZ-KI,OU=AML,OU=Application Security,OU=ANZ Global Security,DC=global,DC=anz,DC=com</t>
  </si>
  <si>
    <t>MLRO access to South Korea</t>
  </si>
  <si>
    <t>Global AML MLRO ANZ-KR</t>
  </si>
  <si>
    <t>CN=Global AML MLRO ANZ-KR,OU=AML,OU=Application Security,OU=ANZ Global Security,DC=global,DC=anz,DC=com</t>
  </si>
  <si>
    <t>MLRO access to Laos</t>
  </si>
  <si>
    <t>Global AML MLRO ANZ-LA</t>
  </si>
  <si>
    <t>CN=Global AML MLRO ANZ-LA,OU=AML,OU=Application Security,OU=ANZ Global Security,DC=global,DC=anz,DC=com</t>
  </si>
  <si>
    <t>MLRO access to Myanmar</t>
  </si>
  <si>
    <t>Global AML MLRO ANZ-MM</t>
  </si>
  <si>
    <t>CN=Global AML MLRO ANZ-MM,OU=AML,OU=Application Security,OU=ANZ Global Security,DC=global,DC=anz,DC=com</t>
  </si>
  <si>
    <t>MLRO access to NZ</t>
  </si>
  <si>
    <t>Global AML MLRO ANZ-NZ</t>
  </si>
  <si>
    <t>CN=Global AML MLRO ANZ-NZ,OU=AML,OU=Application Security,OU=ANZ Global Security,DC=global,DC=anz,DC=com</t>
  </si>
  <si>
    <t>MLRO access to PAC countries</t>
  </si>
  <si>
    <t>Global AML MLRO ANZ-PAC</t>
  </si>
  <si>
    <t>CN=Global AML MLRO ANZ-PAC,OU=AML,OU=Application Security,OU=ANZ Global Security,DC=global,DC=anz,DC=com</t>
  </si>
  <si>
    <t>MLRO access to Papua new guinea</t>
  </si>
  <si>
    <t>Global AML MLRO ANZ-PG</t>
  </si>
  <si>
    <t>CN=Global AML MLRO ANZ-PG,OU=AML,OU=Application Security,OU=ANZ Global Security,DC=global,DC=anz,DC=com</t>
  </si>
  <si>
    <t>MLRO access to Philippines</t>
  </si>
  <si>
    <t>Global AML MLRO ANZ-PH</t>
  </si>
  <si>
    <t>CN=Global AML MLRO ANZ-PH,OU=AML,OU=Application Security,OU=ANZ Global Security,DC=global,DC=anz,DC=com</t>
  </si>
  <si>
    <t>MLRO access to Solomon Islands</t>
  </si>
  <si>
    <t>Global AML MLRO ANZ-SB</t>
  </si>
  <si>
    <t>CN=Global AML MLRO ANZ-SB,OU=AML,OU=Application Security,OU=ANZ Global Security,DC=global,DC=anz,DC=com</t>
  </si>
  <si>
    <t>MLRO access to Singapore</t>
  </si>
  <si>
    <t>Global AML MLRO ANZ-SG</t>
  </si>
  <si>
    <t>CN=Global AML MLRO ANZ-SG,OU=AML,OU=Application Security,OU=ANZ Global Security,DC=global,DC=anz,DC=com</t>
  </si>
  <si>
    <t>MLRO access to Thailand</t>
  </si>
  <si>
    <t>Global AML MLRO ANZ-TH</t>
  </si>
  <si>
    <t>CN=Global AML MLRO ANZ-TH,OU=AML,OU=Application Security,OU=ANZ Global Security,DC=global,DC=anz,DC=com</t>
  </si>
  <si>
    <t>MLRO access to Timor Leste</t>
  </si>
  <si>
    <t>Global AML MLRO ANZ-TL</t>
  </si>
  <si>
    <t>CN=Global AML MLRO ANZ-TL,OU=AML,OU=Application Security,OU=ANZ Global Security,DC=global,DC=anz,DC=com</t>
  </si>
  <si>
    <t>MLRO access to Tonga</t>
  </si>
  <si>
    <t>Global AML MLRO ANZ-TO</t>
  </si>
  <si>
    <t>CN=Global AML MLRO ANZ-TO,OU=AML,OU=Application Security,OU=ANZ Global Security,DC=global,DC=anz,DC=com</t>
  </si>
  <si>
    <t>MLRO access toTaiwan</t>
  </si>
  <si>
    <t>Global AML MLRO ANZ-TW</t>
  </si>
  <si>
    <t>CN=Global AML MLRO ANZ-TW,OU=AML,OU=Application Security,OU=ANZ Global Security,DC=global,DC=anz,DC=com</t>
  </si>
  <si>
    <t>MLRO access to USA</t>
  </si>
  <si>
    <t>Global AML MLRO ANZ-US</t>
  </si>
  <si>
    <t>CN=Global AML MLRO ANZ-US,OU=AML,OU=Application Security,OU=ANZ Global Security,DC=global,DC=anz,DC=com</t>
  </si>
  <si>
    <t>MLRO access to Vietnam</t>
  </si>
  <si>
    <t>Global AML MLRO ANZ-VN</t>
  </si>
  <si>
    <t>CN=Global AML MLRO ANZ-VN,OU=AML,OU=Application Security,OU=ANZ Global Security,DC=global,DC=anz,DC=com</t>
  </si>
  <si>
    <t>MLRO access to Vanuatu</t>
  </si>
  <si>
    <t>Global AML MLRO ANZ-VU</t>
  </si>
  <si>
    <t>CN=Global AML MLRO ANZ-VU,OU=AML,OU=Application Security,OU=ANZ Global Security,DC=global,DC=anz,DC=com</t>
  </si>
  <si>
    <t>MLRO access to Samoa</t>
  </si>
  <si>
    <t>Global AML MLRO ANZ-WS</t>
  </si>
  <si>
    <t>CN=Global AML MLRO ANZ-WS,OU=AML,OU=Application Security,OU=ANZ Global Security,DC=global,DC=anz,DC=com</t>
  </si>
  <si>
    <t>The AML Viewer role covers the access required to view (read and search) all NetReveal records.</t>
  </si>
  <si>
    <t>Global AML Quality Assurance ANZ</t>
  </si>
  <si>
    <t>CN=Global AML Quality Assurance ANZ,OU=AML,OU=Application Security,OU=ANZ Global Security,DC=global,DC=anz,DC=com</t>
  </si>
  <si>
    <t>Quality Access to region ANZ-AME and all child org units below.</t>
  </si>
  <si>
    <t>Global AML Quality Assurance ANZ-AME</t>
  </si>
  <si>
    <t>CN=Global AML Quality Assurance ANZ-AME,OU=AML,OU=Application Security,OU=ANZ Global Security,DC=global,DC=anz,DC=com</t>
  </si>
  <si>
    <t>Quality Assurance access to region ANZ-APAC and all child org units below.</t>
  </si>
  <si>
    <t>Global AML Quality Assurance ANZ-APAC</t>
  </si>
  <si>
    <t>CN=Global AML Quality Assurance ANZ-APAC,OU=AML,OU=Application Security,OU=ANZ Global Security,DC=global,DC=anz,DC=com</t>
  </si>
  <si>
    <t>Quality Assurance access to American Samoa</t>
  </si>
  <si>
    <t>Global AML Quality Assurance ANZ-AS</t>
  </si>
  <si>
    <t>CN=Global AML Quality Assurance ANZ-AS,OU=AML,OU=Application Security,OU=ANZ Global Security,DC=global,DC=anz,DC=com</t>
  </si>
  <si>
    <t>Quality Assurance Access to region ANZ-ASIA and all child org units below.</t>
  </si>
  <si>
    <t>Global AML Quality Assurance ANZ-ASIA</t>
  </si>
  <si>
    <t>CN=Global AML Quality Assurance ANZ-ASIA,OU=AML,OU=Application Security,OU=ANZ Global Security,DC=global,DC=anz,DC=com</t>
  </si>
  <si>
    <t>Quality Assurance access to Australia</t>
  </si>
  <si>
    <t>Global AML Quality Assurance ANZ-AU</t>
  </si>
  <si>
    <t>CN=Global AML Quality Assurance ANZ-AU,OU=AML,OU=Application Security,OU=ANZ Global Security,DC=global,DC=anz,DC=com</t>
  </si>
  <si>
    <t>Quality Assurance access to Cook Islands</t>
  </si>
  <si>
    <t>Global AML Quality Assurance ANZ-CK</t>
  </si>
  <si>
    <t>CN=Global AML Quality Assurance ANZ-CK,OU=AML,OU=Application Security,OU=ANZ Global Security,DC=global,DC=anz,DC=com</t>
  </si>
  <si>
    <t>Quality Assurance access to China.</t>
  </si>
  <si>
    <t>Global AML Quality Assurance ANZ-CN</t>
  </si>
  <si>
    <t>CN=Global AML Quality Assurance ANZ-CN,OU=AML,OU=Application Security,OU=ANZ Global Security,DC=global,DC=anz,DC=com</t>
  </si>
  <si>
    <t>Quality Assurance access to Germany</t>
  </si>
  <si>
    <t>Global AML Quality Assurance ANZ-DE</t>
  </si>
  <si>
    <t>CN=Global AML Quality Assurance ANZ-DE,OU=AML,OU=Application Security,OU=ANZ Global Security,DC=global,DC=anz,DC=com</t>
  </si>
  <si>
    <t>Quality Assurance access to region ANZ-EA and all child org units below.</t>
  </si>
  <si>
    <t>Global AML Quality Assurance ANZ-EA</t>
  </si>
  <si>
    <t>CN=Global AML Quality Assurance ANZ-EA,OU=AML,OU=Application Security,OU=ANZ Global Security,DC=global,DC=anz,DC=com</t>
  </si>
  <si>
    <t>Quality Assurance access to region ANZ-EUR and all child org units below.</t>
  </si>
  <si>
    <t>Global AML Quality Assurance ANZ-EUR</t>
  </si>
  <si>
    <t>CN=Global AML Quality Assurance ANZ-EUR,OU=AML,OU=Application Security,OU=ANZ Global Security,DC=global,DC=anz,DC=com</t>
  </si>
  <si>
    <t>Quality Assurance access to Fiji</t>
  </si>
  <si>
    <t>Global AML Quality Assurance ANZ-FJ</t>
  </si>
  <si>
    <t>CN=Global AML Quality Assurance ANZ-FJ,OU=AML,OU=Application Security,OU=ANZ Global Security,DC=global,DC=anz,DC=com</t>
  </si>
  <si>
    <t>Quality Assurance access to France.</t>
  </si>
  <si>
    <t>Global AML Quality Assurance ANZ-FR</t>
  </si>
  <si>
    <t>CN=Global AML Quality Assurance ANZ-FR,OU=AML,OU=Application Security,OU=ANZ Global Security,DC=global,DC=anz,DC=com</t>
  </si>
  <si>
    <t>Quality Assurance access to GB</t>
  </si>
  <si>
    <t>Global AML Quality Assurance ANZ-GB</t>
  </si>
  <si>
    <t>CN=Global AML Quality Assurance ANZ-GB,OU=AML,OU=Application Security,OU=ANZ Global Security,DC=global,DC=anz,DC=com</t>
  </si>
  <si>
    <t>Quality Assurance access to Guam</t>
  </si>
  <si>
    <t>Global AML Quality Assurance ANZ-GU</t>
  </si>
  <si>
    <t>CN=Global AML Quality Assurance ANZ-GU,OU=AML,OU=Application Security,OU=ANZ Global Security,DC=global,DC=anz,DC=com</t>
  </si>
  <si>
    <t>Quality Assurance access to Hong Kong</t>
  </si>
  <si>
    <t>Global AML Quality Assurance ANZ-HK</t>
  </si>
  <si>
    <t>CN=Global AML Quality Assurance ANZ-HK,OU=AML,OU=Application Security,OU=ANZ Global Security,DC=global,DC=anz,DC=com</t>
  </si>
  <si>
    <t>Quality Assurance access to India</t>
  </si>
  <si>
    <t>Global AML Quality Assurance ANZ-IN</t>
  </si>
  <si>
    <t>CN=Global AML Quality Assurance ANZ-IN,OU=AML,OU=Application Security,OU=ANZ Global Security,DC=global,DC=anz,DC=com</t>
  </si>
  <si>
    <t>Quality Assurance access to Japan</t>
  </si>
  <si>
    <t>Global AML Quality Assurance ANZ-JP</t>
  </si>
  <si>
    <t>CN=Global AML Quality Assurance ANZ-JP,OU=AML,OU=Application Security,OU=ANZ Global Security,DC=global,DC=anz,DC=com</t>
  </si>
  <si>
    <t>Quality Assurance access to Cambodia</t>
  </si>
  <si>
    <t>Global AML Quality Assurance ANZ-KH</t>
  </si>
  <si>
    <t>CN=Global AML Quality Assurance ANZ-KH,OU=AML,OU=Application Security,OU=ANZ Global Security,DC=global,DC=anz,DC=com</t>
  </si>
  <si>
    <t>Quality Assurance access to Kiribati</t>
  </si>
  <si>
    <t>Global AML Quality Assurance ANZ-KI</t>
  </si>
  <si>
    <t>CN=Global AML Quality Assurance ANZ-KI,OU=AML,OU=Application Security,OU=ANZ Global Security,DC=global,DC=anz,DC=com</t>
  </si>
  <si>
    <t>Quality Assurance access to South Korea</t>
  </si>
  <si>
    <t>Global AML Quality Assurance ANZ-KR</t>
  </si>
  <si>
    <t>CN=Global AML Quality Assurance ANZ-KR,OU=AML,OU=Application Security,OU=ANZ Global Security,DC=global,DC=anz,DC=com</t>
  </si>
  <si>
    <t>Quality Assurance access to Laos.</t>
  </si>
  <si>
    <t>Global AML Quality Assurance ANZ-LA</t>
  </si>
  <si>
    <t>CN=Global AML Quality Assurance ANZ-LA,OU=AML,OU=Application Security,OU=ANZ Global Security,DC=global,DC=anz,DC=com</t>
  </si>
  <si>
    <t>Quality Assurance access to Myanmar.</t>
  </si>
  <si>
    <t>Global AML Quality Assurance ANZ-MM</t>
  </si>
  <si>
    <t>CN=Global AML Quality Assurance ANZ-MM,OU=AML,OU=Application Security,OU=ANZ Global Security,DC=global,DC=anz,DC=com</t>
  </si>
  <si>
    <t>Quality Assurance access to New Zealand</t>
  </si>
  <si>
    <t>Global AML Quality Assurance ANZ-NZ</t>
  </si>
  <si>
    <t>CN=Global AML Quality Assurance ANZ-NZ,OU=AML,OU=Application Security,OU=ANZ Global Security,DC=global,DC=anz,DC=com</t>
  </si>
  <si>
    <t>Quality Assurance access to region ANZ-PAC and all child org units below.</t>
  </si>
  <si>
    <t>Global AML Quality Assurance ANZ-PAC</t>
  </si>
  <si>
    <t>CN=Global AML Quality Assurance ANZ-PAC,OU=AML,OU=Application Security,OU=ANZ Global Security,DC=global,DC=anz,DC=com</t>
  </si>
  <si>
    <t>Quality Assurance access to Papua New Guinea</t>
  </si>
  <si>
    <t>Global AML Quality Assurance ANZ-PG</t>
  </si>
  <si>
    <t>CN=Global AML Quality Assurance ANZ-PG,OU=AML,OU=Application Security,OU=ANZ Global Security,DC=global,DC=anz,DC=com</t>
  </si>
  <si>
    <t>Quality Assurance access to Philippines</t>
  </si>
  <si>
    <t>Global AML Quality Assurance ANZ-PH</t>
  </si>
  <si>
    <t>CN=Global AML Quality Assurance ANZ-PH,OU=AML,OU=Application Security,OU=ANZ Global Security,DC=global,DC=anz,DC=com</t>
  </si>
  <si>
    <t>Quality Assurance access to Solomon Islands</t>
  </si>
  <si>
    <t>Global AML Quality Assurance ANZ-SB</t>
  </si>
  <si>
    <t>CN=Global AML Quality Assurance ANZ-SB,OU=AML,OU=Application Security,OU=ANZ Global Security,DC=global,DC=anz,DC=com</t>
  </si>
  <si>
    <t>Quality Assurance access to Singapore</t>
  </si>
  <si>
    <t>Global AML Quality Assurance ANZ-SG</t>
  </si>
  <si>
    <t>CN=Global AML Quality Assurance ANZ-SG,OU=AML,OU=Application Security,OU=ANZ Global Security,DC=global,DC=anz,DC=com</t>
  </si>
  <si>
    <t>Quality Assurance access to Thailand</t>
  </si>
  <si>
    <t>Global AML Quality Assurance ANZ-TH</t>
  </si>
  <si>
    <t>CN=Global AML Quality Assurance ANZ-TH,OU=AML,OU=Application Security,OU=ANZ Global Security,DC=global,DC=anz,DC=com</t>
  </si>
  <si>
    <t>Quality Assurance access to Timor Leste</t>
  </si>
  <si>
    <t>Global AML Quality Assurance ANZ-TL</t>
  </si>
  <si>
    <t>CN=Global AML Quality Assurance ANZ-TL,OU=AML,OU=Application Security,OU=ANZ Global Security,DC=global,DC=anz,DC=com</t>
  </si>
  <si>
    <t>Quality Assurance access to Tonga</t>
  </si>
  <si>
    <t>Global AML Quality Assurance ANZ-TO</t>
  </si>
  <si>
    <t>CN=Global AML Quality Assurance ANZ-TO,OU=AML,OU=Application Security,OU=ANZ Global Security,DC=global,DC=anz,DC=com</t>
  </si>
  <si>
    <t>Quality Assurance access to Taiwan</t>
  </si>
  <si>
    <t>Global AML Quality Assurance ANZ-TW</t>
  </si>
  <si>
    <t>CN=Global AML Quality Assurance ANZ-TW,OU=AML,OU=Application Security,OU=ANZ Global Security,DC=global,DC=anz,DC=com</t>
  </si>
  <si>
    <t>Quality Assurance access to USA</t>
  </si>
  <si>
    <t>Global AML Quality Assurance ANZ-US</t>
  </si>
  <si>
    <t>CN=Global AML Quality Assurance ANZ-US,OU=AML,OU=Application Security,OU=ANZ Global Security,DC=global,DC=anz,DC=com</t>
  </si>
  <si>
    <t>Quality Assurance access to Vietnam</t>
  </si>
  <si>
    <t>Global AML Quality Assurance ANZ-VN</t>
  </si>
  <si>
    <t>CN=Global AML Quality Assurance ANZ-VN,OU=AML,OU=Application Security,OU=ANZ Global Security,DC=global,DC=anz,DC=com</t>
  </si>
  <si>
    <t>Quality Assurance access to Vanuatu</t>
  </si>
  <si>
    <t>Global AML Quality Assurance ANZ-VU</t>
  </si>
  <si>
    <t>CN=Global AML Quality Assurance ANZ-VU,OU=AML,OU=Application Security,OU=ANZ Global Security,DC=global,DC=anz,DC=com</t>
  </si>
  <si>
    <t>Quality Assurance access to West Samoa</t>
  </si>
  <si>
    <t>Global AML Quality Assurance ANZ-WS</t>
  </si>
  <si>
    <t>CN=Global AML Quality Assurance ANZ-WS,OU=AML,OU=Application Security,OU=ANZ Global Security,DC=global,DC=anz,DC=com</t>
  </si>
  <si>
    <t>Supervisor access to all regions. The AML Subscription Manager will be given Global access to Manage Subscribers (add or remove subscribers) against Queues to balance the distribution of TMS, Manual, WLM and CDD Alerts.</t>
  </si>
  <si>
    <t>Global AML Supervisor ANZ</t>
  </si>
  <si>
    <t>CN=Global AML Supervisor ANZ,OU=AML,OU=Application Security,OU=ANZ Global Security,DC=global,DC=anz,DC=com</t>
  </si>
  <si>
    <t>Supervisor role for APAC. The AML Subscription Manager will be given APAC access to Manage Subscribers (add or remove subscribers) against Queues to balance the distribution of TMS, Manual, WLM and CDD Alerts.</t>
  </si>
  <si>
    <t>Global AML Supervisor ANZ-APAC</t>
  </si>
  <si>
    <t>CN=Global AML Supervisor ANZ-APAC,OU=AML,OU=Application Security,OU=ANZ Global Security,DC=global,DC=anz,DC=com</t>
  </si>
  <si>
    <t>Supervisor role for ASIA. The AML Subscription Manager will be given ASIA access to Manage Subscribers (add or remove subscribers) against Queues to balance the distribution of TMS, Manual, WLM and CDD Alerts.</t>
  </si>
  <si>
    <t>Global AML Supervisor ANZ-ASIA</t>
  </si>
  <si>
    <t>CN=Global AML Supervisor ANZ-ASIA,OU=AML,OU=Application Security,OU=ANZ Global Security,DC=global,DC=anz,DC=com</t>
  </si>
  <si>
    <t>Supervisor role for AU. The AML Subscription Manager will be given ANZ-AU access to Manage Subscribers (add or remove subscribers) against Queues to balance the distribution of TMS, Manual, WLM and CDD Alerts.</t>
  </si>
  <si>
    <t>Global AML Supervisor ANZ-AU</t>
  </si>
  <si>
    <t>CN=Global AML Supervisor ANZ-AU,OU=AML,OU=Application Security,OU=ANZ Global Security,DC=global,DC=anz,DC=com</t>
  </si>
  <si>
    <t>Supervisor access to China. The AML Subscription Manager will be given access to Manage Subscribers (add or remove subscribers) against Queues to balance the distribution of TMS, Manual, WLM and CDD Alerts.</t>
  </si>
  <si>
    <t>Global AML Supervisor ANZ-CN</t>
  </si>
  <si>
    <t>CN=Global AML Supervisor ANZ-CN,OU=AML,OU=Application Security,OU=ANZ Global Security,DC=global,DC=anz,DC=com</t>
  </si>
  <si>
    <t>Supervisor role for EA. The AML Subscription Manager will be given EA access to Manage Subscribers (add or remove subscribers) against Queues to balance the distribution of TMS, Manual, WLM and CDD Alerts.</t>
  </si>
  <si>
    <t>Global AML Supervisor ANZ-EA</t>
  </si>
  <si>
    <t>CN=Global AML Supervisor ANZ-EA,OU=AML,OU=Application Security,OU=ANZ Global Security,DC=global,DC=anz,DC=com</t>
  </si>
  <si>
    <t>Supervisor role for NZ. The AML Subscription Manager will be given ANZ-NZ access to Manage Subscribers (add or remove subscribers) against Queues to balance the distribution of TMS, Manual, WLM and CDD Alerts.</t>
  </si>
  <si>
    <t>Global AML Supervisor ANZ-NZ</t>
  </si>
  <si>
    <t>CN=Global AML Supervisor ANZ-NZ,OU=AML,OU=Application Security,OU=ANZ Global Security,DC=global,DC=anz,DC=com</t>
  </si>
  <si>
    <t>Supervisor role for PAC. The AML Subscription Manager will be given PAC access to Manage Subscribers (add or remove subscribers) against Queues to balance the distribution of TMS, Manual, WLM and CDD Alerts.</t>
  </si>
  <si>
    <t>Global AML Supervisor ANZ-PAC</t>
  </si>
  <si>
    <t>CN=Global AML Supervisor ANZ-PAC,OU=AML,OU=Application Security,OU=ANZ Global Security,DC=global,DC=anz,DC=com</t>
  </si>
  <si>
    <t>The AML Access Administrator role covers the access required to process NetReveal user access requests for: &amp;lt;br&amp;gt;Add/Delete/Modify Users. &amp;lt;br&amp;gt;Can Assign/Un-assign Users to Groups</t>
  </si>
  <si>
    <t>Global AML Technical Administrator ANZ</t>
  </si>
  <si>
    <t>CN=Global AML Technical Administrator ANZ,OU=AML,OU=Application Security,OU=ANZ Global Security,DC=global,DC=anz,DC=com</t>
  </si>
  <si>
    <t>This group allows users access to the APX website and APX shares and access to Back Office Utilities and Dataport (these are APX products)</t>
  </si>
  <si>
    <t>NZ APX Backend Users</t>
  </si>
  <si>
    <t>CN=NZ APX Backend Users,OU=Common,OU=Groups,OU=NZ,DC=global,DC=anz,DC=com</t>
  </si>
  <si>
    <t>APX</t>
  </si>
  <si>
    <t>This group allows users access to the APX website and APX shares</t>
  </si>
  <si>
    <t>NZ APX Web Users</t>
  </si>
  <si>
    <t>CN=NZ APX Web Users,OU=Common,OU=Groups,OU=NZ,DC=global,DC=anz,DC=com</t>
  </si>
  <si>
    <t>Admin level of access to SAS application</t>
  </si>
  <si>
    <t>NZ SAS Admin Access</t>
  </si>
  <si>
    <t>CN=NZ SAS Admin Access,OU=Common,OU=Groups,OU=NZ,DC=global,DC=anz,DC=com</t>
  </si>
  <si>
    <t>BASE NZ</t>
  </si>
  <si>
    <t>Analyst level access to SAS application</t>
  </si>
  <si>
    <t>NZ SAS Analyst Access</t>
  </si>
  <si>
    <t>CN=NZ SAS Analyst Access,OU=Common,OU=Groups,OU=NZ,DC=global,DC=anz,DC=com</t>
  </si>
  <si>
    <t>Base representative level access to SAS application</t>
  </si>
  <si>
    <t>NZ SAS Base Rep Access</t>
  </si>
  <si>
    <t>CN=NZ SAS Base Rep Access,OU=Common,OU=Groups,OU=NZ,DC=global,DC=anz,DC=com</t>
  </si>
  <si>
    <t>Consumer level access to SAS application</t>
  </si>
  <si>
    <t>NZ SAS Consumer Access</t>
  </si>
  <si>
    <t>CN=NZ SAS Consumer Access,OU=Common,OU=Groups,OU=NZ,DC=global,DC=anz,DC=com</t>
  </si>
  <si>
    <t>Developer level access to SAS application</t>
  </si>
  <si>
    <t>NZ SAS Developer Access</t>
  </si>
  <si>
    <t>CN=NZ SAS Developer Access,OU=Common,OU=Groups,OU=NZ,DC=global,DC=anz,DC=com</t>
  </si>
  <si>
    <t>Folder level access to the Business Unit Finance data location on BASE</t>
  </si>
  <si>
    <t>NZ SAS Finance Access</t>
  </si>
  <si>
    <t>CN=NZ SAS Finance Access,OU=Common,OU=Groups,OU=NZ,DC=global,DC=anz,DC=com</t>
  </si>
  <si>
    <t>Folder level access to the Business Unit Other data location on BASE</t>
  </si>
  <si>
    <t>NZ SAS Other Access</t>
  </si>
  <si>
    <t>CN=NZ SAS Other Access,OU=Common,OU=Groups,OU=NZ,DC=global,DC=anz,DC=com</t>
  </si>
  <si>
    <t>Folder level access to the Business Unit Products data location on BASE</t>
  </si>
  <si>
    <t>NZ SAS Products Access</t>
  </si>
  <si>
    <t>CN=NZ SAS Products Access,OU=Common,OU=Groups,OU=NZ,DC=global,DC=anz,DC=com</t>
  </si>
  <si>
    <t>Folder level access to the Business Unit Retail Risk data location on BASE</t>
  </si>
  <si>
    <t>NZ SAS Retail Risk Access</t>
  </si>
  <si>
    <t>CN=NZ SAS Retail Risk Access,OU=Common,OU=Groups,OU=NZ,DC=global,DC=anz,DC=com</t>
  </si>
  <si>
    <t>Folder level access to the Business Unit Retail Risk Models data location on BASE</t>
  </si>
  <si>
    <t>NZ SAS Retail Risk Model Access</t>
  </si>
  <si>
    <t>CN=NZ SAS Retail Risk Model Access,OU=Common,OU=Groups,OU=NZ,DC=global,DC=anz,DC=com</t>
  </si>
  <si>
    <t>Folder level access to the Business Unit Risk CPPR data location on BASE</t>
  </si>
  <si>
    <t>NZ SAS Risk CPPR Access</t>
  </si>
  <si>
    <t>CN=NZ SAS Risk CPPR Access,OU=Common,OU=Groups,OU=NZ,DC=global,DC=anz,DC=com</t>
  </si>
  <si>
    <t>Folder level access SAS User location on BASE</t>
  </si>
  <si>
    <t>NZ SAS User Access</t>
  </si>
  <si>
    <t>CN=NZ SAS User Access,OU=Common,OU=Groups,OU=NZ,DC=global,DC=anz,DC=com</t>
  </si>
  <si>
    <t>Folder level access to the Business Unit Wholesale Risk data location on BASE</t>
  </si>
  <si>
    <t>NZ SAS Wholesale Risk Access</t>
  </si>
  <si>
    <t>CN=NZ SAS Wholesale Risk Access,OU=Common,OU=Groups,OU=NZ,DC=global,DC=anz,DC=com</t>
  </si>
  <si>
    <t>BIH DataStage administrator</t>
  </si>
  <si>
    <t>AU LDAP BIH Administrator</t>
  </si>
  <si>
    <t>CN=AU LDAP BIH Administrator,OU=Unix,OU=AU,OU=Application Security Groups,OU=ANZ Security Objects,DC=oceania,DC=corp,DC=anz,DC=com</t>
  </si>
  <si>
    <t>Batch Integration Hub (BIH)</t>
  </si>
  <si>
    <t>BIH DataStage business analyst</t>
  </si>
  <si>
    <t>AU LDAP BIH Business Analyst</t>
  </si>
  <si>
    <t>CN=AU LDAP BIH Business Analyst,OU=Unix,OU=AU,OU=Application Security Groups,OU=ANZ Security Objects,DC=oceania,DC=corp,DC=anz,DC=com</t>
  </si>
  <si>
    <t>BIH DataStage data analyst</t>
  </si>
  <si>
    <t>AU LDAP BIH Data Analyst</t>
  </si>
  <si>
    <t>CN=AU LDAP BIH Data Analyst,OU=Unix,OU=AU,OU=Application Security Groups,OU=ANZ Security Objects,DC=oceania,DC=corp,DC=anz,DC=com</t>
  </si>
  <si>
    <t>BIH DataStage data modeler</t>
  </si>
  <si>
    <t>AU LDAP BIH Data Modeler</t>
  </si>
  <si>
    <t>CN=AU LDAP BIH Data Modeler,OU=Unix,OU=AU,OU=Application Security Groups,OU=ANZ Security Objects,DC=oceania,DC=corp,DC=anz,DC=com</t>
  </si>
  <si>
    <t>BIH DataStage support staff</t>
  </si>
  <si>
    <t>AU LDAP BIH Support Staff</t>
  </si>
  <si>
    <t>CN=AU LDAP BIH Support Staff,OU=Unix,OU=AU,OU=Application Security Groups,OU=ANZ Security Objects,DC=oceania,DC=corp,DC=anz,DC=com</t>
  </si>
  <si>
    <t>BIH Support Staff</t>
  </si>
  <si>
    <t>AU NX AIX BIH Support Staff</t>
  </si>
  <si>
    <t>CN=AU NX AIX BIH Support Staff,OU=Unix,OU=AU,OU=Application Security Groups,OU=ANZ Security Objects,DC=oceania,DC=corp,DC=anz,DC=com</t>
  </si>
  <si>
    <t>A group of users that can access the systems (in read-only mode) for the purposes of defect diagnosis and resolution.</t>
  </si>
  <si>
    <t>BizCAT Administrators</t>
  </si>
  <si>
    <t>CN=NZ BizCAT Administrator Access,OU=Common,OU=Groups,OU=NZ,DC=global,DC=anz,DC=com</t>
  </si>
  <si>
    <t>BizCAT (Business Credit Assessment Tool)</t>
  </si>
  <si>
    <t>Back office staff who will perform detailed financial assessment should a decision be referred</t>
  </si>
  <si>
    <t>Credit Referral</t>
  </si>
  <si>
    <t>CN=NZ BizCAT Credit Referral Access,OU=Common,OU=Groups,OU=NZ,DC=global,DC=anz,DC=com</t>
  </si>
  <si>
    <t>A group of users who will periodically browse through applications (in read-only mode).</t>
  </si>
  <si>
    <t>Read Only</t>
  </si>
  <si>
    <t>CN=NZ BizCAT Read Only User Access,OU=Common,OU=Groups,OU=NZ,DC=global,DC=anz,DC=com</t>
  </si>
  <si>
    <t>Frontline staff who will be the main group of users of the system. These users will be interfacing directly with the Customer to obtain data.</t>
  </si>
  <si>
    <t>User</t>
  </si>
  <si>
    <t>CN=NZ BizCAT User Access,OU=Common,OU=Groups,OU=NZ,DC=global,DC=anz,DC=com</t>
  </si>
  <si>
    <t>An operational role with the ability to generate and view Audit Reports for specified CAAS-protected applications only.</t>
  </si>
  <si>
    <t>CAAS Application Reporting Officers (Wg)</t>
  </si>
  <si>
    <t>CN=AU GrpAU – CAAS Application Reporting Officers (Wg),OU=GrpAu,OU=AU,DC=oceania,DC=corp,DC=anz,DC=com</t>
  </si>
  <si>
    <t>CAAS Audit Reporting</t>
  </si>
  <si>
    <t>An operational role with the most permissions; has the ability to generate and view Audit Reports, and create, edit and delete Ad Hoc Reports.</t>
  </si>
  <si>
    <t>CAAS Supervisor Reporting Officers (Wg)</t>
  </si>
  <si>
    <t>CN=AU GrpAU – CAAS Supervisor Reporting Officers (Wg),OU=GrpAu,OU=AU,DC=oceania,DC=corp,DC=anz,DC=com</t>
  </si>
  <si>
    <t>An operational role with the ability to generate and view Audit Reports for all CAAS-protected applications.</t>
  </si>
  <si>
    <t>CAAS Support Reporting Officers (Wg)</t>
  </si>
  <si>
    <t>CN=AU GrpAU – CAAS Support Reporting Officers (Wg),OU=GrpAu,OU=AU,DC=oceania,DC=corp,DC=anz,DC=com</t>
  </si>
  <si>
    <t>IN TEPSS - CDP BLR ORCA Personal Loans (Wg)</t>
  </si>
  <si>
    <t>CN=IN TEPSS - CDP BLR ORCA Personal Loans (Wg),OU=IntIN,OU=IN,DC=asia,DC=corp,DC=anz,DC=com</t>
  </si>
  <si>
    <t>IN TEPSS - CDP BLR ORCA SBB-A (Wg)</t>
  </si>
  <si>
    <t>CN=IN TEPSS - CDP BLR ORCA SBB-A (Wg),OU=IntIN,OU=IN,DC=asia,DC=corp,DC=anz,DC=com</t>
  </si>
  <si>
    <t>IN TEPSS - CDP BLR ORCA SBB-MO (Wg)</t>
  </si>
  <si>
    <t>CN=IN TEPSS - CDP BLR ORCA SBB-MO (Wg),OU=IntIN,OU=IN,DC=asia,DC=corp,DC=anz,DC=com</t>
  </si>
  <si>
    <t>IN TEPSS - CDP BLR ORCARBB (Wg)</t>
  </si>
  <si>
    <t>CN=IN TEPSS - CDP BLR ORCARBB (Wg),OU=IntIN,OU=IN,DC=asia,DC=corp,DC=anz,DC=com</t>
  </si>
  <si>
    <t>AU TEPSS - CDP ORCA ANZ Direct–ULS (Wg)</t>
  </si>
  <si>
    <t>CN= AU TEPSS - CDP ORCA ANZ Direct–ULS (Wg),OU=TEPSS,OU=AU,DC=oceania,DC=corp,DC=anz,DC=com</t>
  </si>
  <si>
    <t>AU TEPSS - CDP ORCA Private Bank–BO (Wg)</t>
  </si>
  <si>
    <t>CN=AU TEPSS - CDP ORCA Private Bank–BO (Wg),OU=TEPSS,OU=AU,DC=oceania,DC=corp,DC=anz,DC=com</t>
  </si>
  <si>
    <t>AU TEPSS - CDP ORCA Private Bank–CM (Wg)</t>
  </si>
  <si>
    <t>CN=AU TEPSS - CDP ORCA Private Bank–CM (Wg),OU=TEPSS,OU=AU,DC=oceania,DC=corp,DC=anz,DC=com</t>
  </si>
  <si>
    <t>AU TEPSS - CDP ORCA Private Bank–PWM (Wg)</t>
  </si>
  <si>
    <t>CN=AU TEPSS - CDP ORCA Private Bank–PWM (Wg),OU=TEPSS,OU=AU,DC=oceania,DC=corp,DC=anz,DC=com</t>
  </si>
  <si>
    <t>AU TEPSS - CDP ORCA SBB–MO (Wg)</t>
  </si>
  <si>
    <t>CN=AU TEPSS - CDP ORCA SBB–MO (Wg),OU=TEPSS,OU=AU,DC=oceania,DC=corp,DC=anz,DC=com</t>
  </si>
  <si>
    <t>PH TEPSS - CDP MNL ORCA Business Banking (Wg)</t>
  </si>
  <si>
    <t>CN=PH TEPSS - CDP MNL ORCA Business Banking (Wg),OU=TEPSS,OU=PH,DC=asia,DC=corp,DC=anz,DC=com</t>
  </si>
  <si>
    <t>Required access for user with  Support Administrator Role</t>
  </si>
  <si>
    <t>IN OTSSD - AML KYC Admin Support (Wg)</t>
  </si>
  <si>
    <t>CN=IN OTSSD - AML KYC Admin Support (Wg),OU=OTSSD,OU=IN,DC=asia,DC=corp,DC=anz,DC=com</t>
  </si>
  <si>
    <t>CIP Norkom</t>
  </si>
  <si>
    <t>Required access for user with  View Only Role</t>
  </si>
  <si>
    <t>IN OTSSD - AML KYC View Only (Wg)</t>
  </si>
  <si>
    <t>CN=IN OTSSD - AML KYC View Only (Wg),OU=OTSSD,OU=IN,DC=asia,DC=corp,DC=anz,DC=com</t>
  </si>
  <si>
    <t>AU TEPSD - AML KYC Admin Support (Wg)</t>
  </si>
  <si>
    <t>CN=AU TEPSD - AML KYC Admin Support (Wg),OU=TEPSD,OU=AU,DC=oceania,DC=corp,DC=anz,DC=com</t>
  </si>
  <si>
    <t>AU TEPSD - AML KYC View Only (Wg)</t>
  </si>
  <si>
    <t>CN=AU TEPSD - AML KYC View Only (Wg),OU=TEPSD,OU=AU,DC=oceania,DC=corp,DC=anz,DC=com</t>
  </si>
  <si>
    <t>Role group used by GPM Compliance team to perform compliance queries.</t>
  </si>
  <si>
    <t>Global AVC XenApp Compliance</t>
  </si>
  <si>
    <t>CN=Global AVC XenApp Compliance,OU=_Tech Roles,OU=Role Groups,OU=ANZ Global Security,DC=global,DC=anz,DC=com</t>
  </si>
  <si>
    <t>Citrix XenApp Infrastructure</t>
  </si>
  <si>
    <t>Role Group used by CS Desktop Server team (2nd level Support) and Global Service Desk teams only.  This group is used to provide support for application published on Citrix.</t>
  </si>
  <si>
    <t>Global AVC XenApp Farm Administrators</t>
  </si>
  <si>
    <t>CN=Global AVC XenApp Farm Administrators,OU=_Tech Roles,OU=Role Groups,OU=ANZ Global Security,DC=global,DC=anz,DC=com</t>
  </si>
  <si>
    <t>Role Group used to provide Full administrative access for members of Global platform management Windows System Administration team and Global platform management Engineering team.</t>
  </si>
  <si>
    <t>Global AVC XenApp Full Administrators</t>
  </si>
  <si>
    <t>CN=Global AVC XenApp Full Administrators,OU=_Tech Roles,OU=Role Groups,OU=ANZ Global Security,DC=global,DC=anz,DC=com</t>
  </si>
  <si>
    <t>Full access to Control-M scheduling tables and configuration of the Control-M.</t>
  </si>
  <si>
    <t>NZ Control-M Admins</t>
  </si>
  <si>
    <t>CN=NZ Control-M Admins,OU=Role Groups,OU=Security,OU=NZ,DC=global,DC=anz,DC=com</t>
  </si>
  <si>
    <t>Control-M (NZ)</t>
  </si>
  <si>
    <t>Browse access to Control-M scheduling tables, conditions, calendars for all Applications.</t>
  </si>
  <si>
    <t>NZ Control-M Browse</t>
  </si>
  <si>
    <t>CN=NZ Control-M Browse,OU=Security Groups,OU=Oceania,OU=Migrated Objects,OU=ANZ Global Security,DC=global,DC=anz,DC=com</t>
  </si>
  <si>
    <t>Create, update, delete access to Control-M scheduling tables, conditions, calendars for assigned Application/s. Operational commands on AJF and tables for all Applications except bypass control.</t>
  </si>
  <si>
    <t>NZ Control-M Opsadm</t>
  </si>
  <si>
    <t>CN=NZ Control-M Opsadm,OU=Security Groups,OU=Oceania,OU=Migrated Objects,OU=ANZ Global Security,DC=global,DC=anz,DC=com</t>
  </si>
  <si>
    <t>Update access to conditions for all Applications. Browse access to Control-M scheduling tables &amp; calendars for all Applications. Operational commands on AJF and browse tables for all Applications.</t>
  </si>
  <si>
    <t>NZ Control-M Update</t>
  </si>
  <si>
    <t>CN=NZ Control-M Update,OU=Security Groups,OU=Oceania,OU=Migrated Objects,OU=ANZ Global Security,DC=global,DC=anz,DC=com</t>
  </si>
  <si>
    <t>Provides access to service and support activities on ESX Safes</t>
  </si>
  <si>
    <t>Asia CyberArk ESX - Administrators (Wg)</t>
  </si>
  <si>
    <t>CN=Asia CyberArk ESX - Administrators (Wg),OU=Admin Groups,OU=Project Implementation,OU=ANZ Security Objects,DC=asia,DC=corp,DC=anz,DC=com</t>
  </si>
  <si>
    <t>CyberArk</t>
  </si>
  <si>
    <t>Provides access to service and support activities provided on ESX Safes</t>
  </si>
  <si>
    <t>Asia CyberArk ESX - Approvers (Wg)</t>
  </si>
  <si>
    <t>CN=Asia CyberArk ESX - Approvers (Wg),OU=Admin Groups,OU=Project Implementation,OU=ANZ Security Objects,DC=asia,DC=corp,DC=anz,DC=com</t>
  </si>
  <si>
    <t>Provides access to Use account,List accounts and view audit Logs on Safes</t>
  </si>
  <si>
    <t>Asia CyberArk McAfee DLP Administrators</t>
  </si>
  <si>
    <t>CN=Asia CyberArk McAfee DLP Administrators,OU=Application,OU=Groups,OU=IN,DC=asia,DC=corp,DC=anz,DC=com</t>
  </si>
  <si>
    <t>Provides access to Use account, Retrieve accounts,List accounts,Update Password values,initiate CPM password management,View safe members, authorize passwords and audit Logs on the Safe</t>
  </si>
  <si>
    <t>Asia CyberArk McAfee DLP Approvers</t>
  </si>
  <si>
    <t>CN=Asia CyberArk McAfee DLP Approvers,OU=Application,OU=Groups,OU=IN,DC=asia,DC=corp,DC=anz,DC=com</t>
  </si>
  <si>
    <t>Provides access to List accounts, view members and Authorize password request on the safes</t>
  </si>
  <si>
    <t>CN IntCN - CyberArk</t>
  </si>
  <si>
    <t>CN=CN IntCN - CyberArk,OU=IntCN,OU=CN,DC=asia,DC=corp,DC=anz,DC=com</t>
  </si>
  <si>
    <t>Provides access to List accounts, Retrieve accounts and view safe members</t>
  </si>
  <si>
    <t>CN IntCN – CyberArk Requestor</t>
  </si>
  <si>
    <t>CN=CN IntCN – CyberArk Requestor,OU=IntCN,OU=CN,DC=asia,DC=corp,DC=anz,DC=com</t>
  </si>
  <si>
    <t>Provides access to service and support activities on Safes</t>
  </si>
  <si>
    <t>IN TEPSD - SSL Password Group (AD)</t>
  </si>
  <si>
    <t>CN=IN TEPSD - SSL Password Group (Ad),OU=Groups,OU=IN,DC=asia,DC=corp,DC=anz,DC=com</t>
  </si>
  <si>
    <t>SG ASIA CyberArk RCE Application Support (Wg)</t>
  </si>
  <si>
    <t>CN=SG ASIA CyberArk RCE Application Support (Wg),OU=Groups,OU=SG,DC=asia,DC=corp,DC=anz,DC=com</t>
  </si>
  <si>
    <t>Provides access to Use Accounts, Retrieve accounts,List accounts,View safe members and audit Logs on the Safe</t>
  </si>
  <si>
    <t>SG CyberArk Apps (Wg)</t>
  </si>
  <si>
    <t>CN=SG CyberArk Apps (Wg),OU=IntSG,OU=SG,DC=asia,DC=corp,DC=anz,DC=com</t>
  </si>
  <si>
    <t>Provides access to List accounts, View Audit logs and safe members,authorize passwords on the Safe</t>
  </si>
  <si>
    <t>SG CyberArk AppsConfirmer (Wg)</t>
  </si>
  <si>
    <t>CN=SG CyberArk AppsConfirmer (Wg),OU=IntSG,OU=SG,DC=asia,DC=corp,DC=anz,DC=com</t>
  </si>
  <si>
    <t>Provides access to List accounts,View safe members,View audit Logs and autorize password request on the Safe</t>
  </si>
  <si>
    <t>SG CyberArk BLRConfirmer (Wg)</t>
  </si>
  <si>
    <t>CN=SG CyberArk BLRConfirmer (Wg),OU=IntSG,OU=SG,DC=asia,DC=corp,DC=anz,DC=com</t>
  </si>
  <si>
    <t>Provides access to list accounts,View Audit logs,View Safe members and Authorize Password on the safe</t>
  </si>
  <si>
    <t>SG CyberArk BLRHKNinFinacleConfirm (Wg)</t>
  </si>
  <si>
    <t>CN=SG CyberArk BLRHKNinFinacleConfirm (Wg),OU=IntSG,OU=SG,DC=asia,DC=corp,DC=anz,DC=com</t>
  </si>
  <si>
    <t>Provides access to List accounts,View audit Logs and safe members on the Safe</t>
  </si>
  <si>
    <t>SG CyberArk BLRQA (Wg)</t>
  </si>
  <si>
    <t>CN=SG CyberArk BLRQA (Wg),OU=IntSG,OU=SG,DC=asia,DC=corp,DC=anz,DC=com</t>
  </si>
  <si>
    <t>SG CyberArk BLRRequestor (Wg)</t>
  </si>
  <si>
    <t>CN=SG CyberArk BLRRequestor (Wg),OU=IntSG,OU=SG,DC=asia,DC=corp,DC=anz,DC=com</t>
  </si>
  <si>
    <t>Provides access to Use Accounts, Retrieve accounts, List accounts,Update password values, View Audit logs and safe members,authorize passwords on the Safe</t>
  </si>
  <si>
    <t>SG CyberArk BLRSQ (Wg)</t>
  </si>
  <si>
    <t>CN=SG CyberArk BLRSQ (Wg),OU=IntSG,OU=SG,DC=asia,DC=corp,DC=anz,DC=com</t>
  </si>
  <si>
    <t>Provides access to Use accounts,Retrieve accounts,list accounts,View Audit logs,View Safe members on the safe.</t>
  </si>
  <si>
    <t>SG CyberArk Midrange (Wg)</t>
  </si>
  <si>
    <t>CN=SG CyberArk Midrange (Wg),OU=IntSG,OU=SG,DC=asia,DC=corp,DC=anz,DC=com</t>
  </si>
  <si>
    <t>Provides access to list accounts,View Audit logs,View Safe members and Authorize Password on the safe.</t>
  </si>
  <si>
    <t>SG CyberArk MidrangeConfirmer (Wg)</t>
  </si>
  <si>
    <t>CN=SG CyberArk MidrangeConfirmer (Wg),OU=IntSG,OU=SG,DC=asia,DC=corp,DC=anz,DC=com</t>
  </si>
  <si>
    <t>SG CyberArk SafeAdmin (Wg)</t>
  </si>
  <si>
    <t>CN=SG CyberArk SafeAdmin (Wg),OU=IntSG,OU=SG,DC=asia,DC=corp,DC=anz,DC=com</t>
  </si>
  <si>
    <t>Provides access to Use Account,Retrieve Accounts,List Accounts,View audit log and safe members on Safe</t>
  </si>
  <si>
    <t>SG CyberArk SGWintel (Wg)</t>
  </si>
  <si>
    <t>CN=SG CyberArk SGWintel (Wg),OU=IntSG,OU=SG,DC=asia,DC=corp,DC=anz,DC=com</t>
  </si>
  <si>
    <t>SG CyberArk TWSafeAdmin (Wg)</t>
  </si>
  <si>
    <t>CN=SG CyberArk TWSafeAdmin (Wg),OU=IntSG,OU=SG,DC=asia,DC=corp,DC=anz,DC=com</t>
  </si>
  <si>
    <t>Provides access to List Accounts,View audit log,safe members and authorize passwords on Safe</t>
  </si>
  <si>
    <t>SG CyberArk WintelConfirmer (Wg)</t>
  </si>
  <si>
    <t>CN=SG CyberArk WintelConfirmer (Wg),OU=IntSG,OU=SG,DC=asia,DC=corp,DC=anz,DC=com</t>
  </si>
  <si>
    <t>Provides access to view recorded sessions and run relevant reports</t>
  </si>
  <si>
    <t>SG TEPSD - PAM PV Auditors (Wg)</t>
  </si>
  <si>
    <t>CN=SG TEPSD - PAM PV Auditors (Wg),OU=TEPSD,OU=SG,DC=asia,DC=corp,DC=anz,DC=com</t>
  </si>
  <si>
    <t>Provides access to Confirm Requests, List the accounts and View Safe Membership on the safe</t>
  </si>
  <si>
    <t>SG TEPSD - PAM Unix Line Manager (Wg)</t>
  </si>
  <si>
    <t>CN=SG TEPSD - PAM Unix Line Manager (Wg),OU=TEPSD,OU=SG,DC=asia,DC=corp,DC=anz,DC=com</t>
  </si>
  <si>
    <t>Provides access to Retrieve accounts and list accounts on the safe</t>
  </si>
  <si>
    <t>SG TEPSD - PAM Unix Privileged Users (Wg)</t>
  </si>
  <si>
    <t>CN=SG TEPSD - PAM Unix Privileged Users (Wg),OU=TEPSD,OU=SG,DC=asia,DC=corp,DC=anz,DC=com</t>
  </si>
  <si>
    <t>Provides access for line managers to approve requests allowing requestors to connect to Window servers using the selected windows local admin account</t>
  </si>
  <si>
    <t>SG TEPSD - PAM Windows Line Manager (Wg)</t>
  </si>
  <si>
    <t>CN=SG TEPSD - PAM Windows Line Manager (Wg),OU=TEPSD,OU=SG,DC=asia,DC=corp,DC=anz,DC=com</t>
  </si>
  <si>
    <t>AD group enabling WINDOWS Privilege users to request and access local windows admin account password</t>
  </si>
  <si>
    <t>SG TEPSD - PAM Windows Privileged Users (Wg)</t>
  </si>
  <si>
    <t>CN=SG TEPSD - PAM Windows Privileged Users (Wg),OU=TEPSD,OU=SG,DC=asia,DC=corp,DC=anz,DC=com</t>
  </si>
  <si>
    <t>Access to Use, List and access Accounts on Target Windows Server without Dual Authorisation i.e. Line manager's Approval</t>
  </si>
  <si>
    <t>SG TEPSD - PAM Windows Trusted Privileged Users (Wg)</t>
  </si>
  <si>
    <t>CN=SG TEPSD - PAM Windows Trusted Privileged Users (Wg),OU=TEPSD,OU=SG,DC=asia,DC=corp,DC=anz,DC=com</t>
  </si>
  <si>
    <t>CN=Asia CyberArk ESX - Administrators (Wg),OU=Security Groups,OU=Asia,OU=Migrated Objects,OU=ANZ Global Security,DC=global,DC=anz,DC=com</t>
  </si>
  <si>
    <t>CN=Asia CyberArk ESX - Approvers (Wg),OU=Security Groups,OU=Asia,OU=Migrated Objects,OU=ANZ Global Security,DC=global,DC=anz,DC=com</t>
  </si>
  <si>
    <t>CN=Asia CyberArk McAfee DLP Administrators,OU=Security Groups,OU=Asia,OU=Migrated Objects,OU=ANZ Global Security,DC=global,DC=anz,DC=com</t>
  </si>
  <si>
    <t>CN=Asia CyberArk McAfee DLP Approvers,OU=Security Groups,OU=Asia,OU=Migrated Objects,OU=ANZ Global Security,DC=global,DC=anz,DC=com</t>
  </si>
  <si>
    <t>AU NonStop CyberArk Approver</t>
  </si>
  <si>
    <t>CN=AU NonStop CyberArk Approver,OU=CyberArk,OU=Application Security,OU=ANZ Global Security,DC=global,DC=anz,DC=com</t>
  </si>
  <si>
    <t>Provides access to Use Accounts, Retrieve accounts, List accounts on the Safes</t>
  </si>
  <si>
    <t>AU NonStop CyberArk Requestor</t>
  </si>
  <si>
    <t>CN=AU NonStop CyberArk Requestor,OU=CyberArk,OU=Application Security,OU=ANZ Global Security,DC=global,DC=anz,DC=com</t>
  </si>
  <si>
    <t>AU TEPSD - PAM PV Auditors (Wg)</t>
  </si>
  <si>
    <t>CN=AU TEPSD - PAM PV Auditors (Wg),OU=Security Groups,OU=Oceania,OU=Migrated Objects,OU=ANZ Global Security,DC=global,DC=anz,DC=com</t>
  </si>
  <si>
    <t>Provides access to View safe members, Audit logs and also to Authorize Password request on the safe</t>
  </si>
  <si>
    <t>AU TEPSD - PAM Unix Line Manager (Wg)</t>
  </si>
  <si>
    <t>CN=AU TEPSD - PAM Unix Line Manager (Wg),OU=Security Groups,OU=Oceania,OU=Migrated Objects,OU=ANZ Global Security,DC=global,DC=anz,DC=com</t>
  </si>
  <si>
    <t>AU TEPSD - PAM Unix Privileged Users (Wg)</t>
  </si>
  <si>
    <t>CN=AU TEPSD - PAM Unix Privileged Users (Wg),OU=Security Groups,OU=Oceania,OU=Migrated Objects,OU=ANZ Global Security,DC=global,DC=anz,DC=com</t>
  </si>
  <si>
    <t>AU TEPSD - PAM Windows Line Manager (Wg)</t>
  </si>
  <si>
    <t>CN=AU TEPSD - PAM Windows Line Manager (Wg),OU=Security Groups,OU=Oceania,OU=Migrated Objects,OU=ANZ Global Security,DC=global,DC=anz,DC=com</t>
  </si>
  <si>
    <t>AU TEPSD - PAM Windows Privileged Users (Wg)</t>
  </si>
  <si>
    <t>CN=AU TEPSD - PAM Windows Privileged Users (Wg),OU=Security Groups,OU=Oceania,OU=Migrated Objects,OU=ANZ Global Security,DC=global,DC=anz,DC=com</t>
  </si>
  <si>
    <t>Provides access to Use, List and access Accounts on Target Windows Server without Dual Authorisation i.e. Line manager's Approval</t>
  </si>
  <si>
    <t>AU TEPSD - PAM Windows Trusted Privileged Users (Wg)</t>
  </si>
  <si>
    <t>CN=AU TEPSD - PAM Windows Trusted Privileged Users (Wg),OU=Security Groups,OU=Oceania,OU=Migrated Objects,OU=ANZ Global Security,DC=global,DC=anz,DC=com</t>
  </si>
  <si>
    <t>Provides access to List and Retrieve the accounts form the safe on the safe</t>
  </si>
  <si>
    <t>AU W2K3 Privileged Access Management PIM Support (Ad)</t>
  </si>
  <si>
    <t>CN=AU W2K3 Privileged Access Management PIM Support (Ad),OU=Security Groups,OU=Oceania,OU=Migrated Objects,OU=ANZ Global Security,DC=global,DC=anz,DC=com</t>
  </si>
  <si>
    <t>CN=CN IntCN – CyberArk Requestor,OU=Security Groups,OU=Asia,OU=Migrated Objects,OU=ANZ Global Security,DC=global,DC=anz,DC=com</t>
  </si>
  <si>
    <t>Provides access to Use Accounts, Retrieve accounts, List accounts, view Audit log, View safe member on Network related Safes</t>
  </si>
  <si>
    <t>Global AWS Digital Prod Support</t>
  </si>
  <si>
    <t>CN=Global AWS Digital Prod Support,OU=CyberArk,OU=Application Security,OU=ANZ Global Security,DC=global,DC=anz,DC=com</t>
  </si>
  <si>
    <t>Global AWS Digital Prod</t>
  </si>
  <si>
    <t>CN=Global AWS Digital Prod,OU=CyberArk,OU=Application Security,OU=ANZ Global Security,DC=global,DC=anz,DC=com</t>
  </si>
  <si>
    <t>Provides access to Use Accounts, Retrieve accounts, List accounts, view Audit log, View safe member on the Safe</t>
  </si>
  <si>
    <t>Global AWS Management Prod Support</t>
  </si>
  <si>
    <t>CN=Global AWS Management Prod Support,OU=CyberArk,OU=Application Security,OU=ANZ Global Security,DC=global,DC=anz,DC=com</t>
  </si>
  <si>
    <t>Global AWS Management Prod</t>
  </si>
  <si>
    <t>CN=Global AWS Management Prod,OU=CyberArk,OU=Application Security,OU=ANZ Global Security,DC=global,DC=anz,DC=com</t>
  </si>
  <si>
    <t>Provides access to service and support activities provided for ACCESS CONTROL Team</t>
  </si>
  <si>
    <t>Global CyberArk ACCESS CONTROL Support Administrators</t>
  </si>
  <si>
    <t>CN=Global CyberArk ACCESS CONTROL Support Administrators,OU=CyberArk,OU=Application Security,OU=ANZ Global Security,DC=global,DC=anz,DC=com</t>
  </si>
  <si>
    <t>Provides access to CyberArk Application(or PVWA)</t>
  </si>
  <si>
    <t>Global CyberArk ALL Privileged Users</t>
  </si>
  <si>
    <t>CN=Global CyberArk ALL Privileged Users,OU=CyberArk,OU=Application Security,OU=ANZ Global Security,DC=global,DC=anz,DC=com</t>
  </si>
  <si>
    <t>Provides access to service and support activities provided for Automation team</t>
  </si>
  <si>
    <t>Global CyberArk Automation Approver</t>
  </si>
  <si>
    <t>CN=Global CyberArk Automation Approver,OU=CyberArk,OU=Application Security,OU=ANZ Global Security,DC=global,DC=anz,DC=com</t>
  </si>
  <si>
    <t>Provides access to use, retrieve, list account on the safe</t>
  </si>
  <si>
    <t>Global CyberArk Automation requestor</t>
  </si>
  <si>
    <t>CN=Global CyberArk Automation requestor,OU=CyberArk,OU=Application Security,OU=ANZ Global Security,DC=global,DC=anz,DC=com</t>
  </si>
  <si>
    <t>Provides access to list accounts,View Audit logs,View Safe members and Authorize on the safe.</t>
  </si>
  <si>
    <t>Global CyberArk BLR HK Non Finacle Confirm</t>
  </si>
  <si>
    <t>CN=Global CyberArk BLR HK Non Finacle Confirm,OU=CyberArk,OU=Application Security,OU=ANZ Global Security,DC=global,DC=anz,DC=com</t>
  </si>
  <si>
    <t>Global CyberArk BLR HK Non Finacle Request</t>
  </si>
  <si>
    <t>CN=Global CyberArk BLR HK Non Finacle Request,OU=CyberArk,OU=Application Security,OU=ANZ Global Security,DC=global,DC=anz,DC=com</t>
  </si>
  <si>
    <t>Global CyberArk BLR SG Confirmer</t>
  </si>
  <si>
    <t>CN=Global CyberArk BLR SG Confirmer,OU=CyberArk,OU=Application Security,OU=ANZ Global Security,DC=global,DC=anz,DC=com</t>
  </si>
  <si>
    <t>Global CyberArk BLR SG QA</t>
  </si>
  <si>
    <t>CN=Global CyberArk BLR SG QA,OU=CyberArk,OU=Application Security,OU=ANZ Global Security,DC=global,DC=anz,DC=com</t>
  </si>
  <si>
    <t>Global CyberArk BLR SG Requester</t>
  </si>
  <si>
    <t>CN=Global CyberArk BLR SG Requester,OU=CyberArk,OU=Application Security,OU=ANZ Global Security,DC=global,DC=anz,DC=com</t>
  </si>
  <si>
    <t>Global CyberArk BLR SG SA</t>
  </si>
  <si>
    <t>CN=Global CyberArk BLR SG SA,OU=CyberArk,OU=Application Security,OU=ANZ Global Security,DC=global,DC=anz,DC=com</t>
  </si>
  <si>
    <t>Global CyberArk CSIO AMA Admin</t>
  </si>
  <si>
    <t>CN=Global CyberArk CSIO AMA Admin,OU=CyberArk,OU=Application Security,OU=ANZ Global Security,DC=global,DC=anz,DC=com</t>
  </si>
  <si>
    <t>Provides access to Use Accounts,Retrieve accounts,List accounts on the Safe</t>
  </si>
  <si>
    <t>Global CyberArk CSIO AMA View</t>
  </si>
  <si>
    <t>CN=Global CyberArk CSIO AMA View,OU=CyberArk,OU=Application Security,OU=ANZ Global Security,DC=global,DC=anz,DC=com</t>
  </si>
  <si>
    <t>Global CyberArk CSIO CSIRTTools Admin</t>
  </si>
  <si>
    <t>CN=Global CyberArk CSIO CSIRTTools Admin,OU=CyberArk,OU=Application Security,OU=ANZ Global Security,DC=global,DC=anz,DC=com</t>
  </si>
  <si>
    <t>Global CyberArk CSIO CSIRTTools View</t>
  </si>
  <si>
    <t>CN=Global CyberArk CSIO CSIRTTools View,OU=CyberArk,OU=Application Security,OU=ANZ Global Security,DC=global,DC=anz,DC=com</t>
  </si>
  <si>
    <t>Global CyberArk CSIO Elastic Admin</t>
  </si>
  <si>
    <t>CN=Global CyberArk CSIO Elastic Admin,OU=CyberArk,OU=Application Security,OU=ANZ Global Security,DC=global,DC=anz,DC=com</t>
  </si>
  <si>
    <t>Global CyberArk CSIO Elastic View</t>
  </si>
  <si>
    <t>CN=Global CyberArk CSIO Elastic View,OU=CyberArk,OU=Application Security,OU=ANZ Global Security,DC=global,DC=anz,DC=com</t>
  </si>
  <si>
    <t>Global CyberArk CSIO Engineering Admin</t>
  </si>
  <si>
    <t>CN=Global CyberArk CSIO Engineering Admin,OU=CyberArk,OU=Application Security,OU=ANZ Global Security,DC=global,DC=anz,DC=com</t>
  </si>
  <si>
    <t>Global CyberArk CSIO Engineering View</t>
  </si>
  <si>
    <t>CN=Global CyberArk CSIO Engineering View,OU=CyberArk,OU=Application Security,OU=ANZ Global Security,DC=global,DC=anz,DC=com</t>
  </si>
  <si>
    <t>Global CyberArk CSIO GTIR Admin</t>
  </si>
  <si>
    <t>CN=Global CyberArk CSIO GTIR Admin,OU=CyberArk,OU=Application Security,OU=ANZ Global Security,DC=global,DC=anz,DC=com</t>
  </si>
  <si>
    <t>Global CyberArk CSIO GTIR View</t>
  </si>
  <si>
    <t>CN=Global CyberArk CSIO GTIR View,OU=CyberArk,OU=Application Security,OU=ANZ Global Security,DC=global,DC=anz,DC=com</t>
  </si>
  <si>
    <t>Global CyberArk CSIO Nightwatch Admin</t>
  </si>
  <si>
    <t>CN=Global CyberArk CSIO Nightwatch Admin,OU=CyberArk,OU=Application Security,OU=ANZ Global Security,DC=global,DC=anz,DC=com</t>
  </si>
  <si>
    <t>Global CyberArk CSIO Nightwatch View</t>
  </si>
  <si>
    <t>CN=Global CyberArk CSIO Nightwatch View,OU=CyberArk,OU=Application Security,OU=ANZ Global Security,DC=global,DC=anz,DC=com</t>
  </si>
  <si>
    <t>Global CyberArk CSIO Tools Admin</t>
  </si>
  <si>
    <t>CN=Global CyberArk CSIO Tools Admin,OU=CyberArk,OU=Application Security,OU=ANZ Global Security,DC=global,DC=anz,DC=com</t>
  </si>
  <si>
    <t>Global CyberArk CSIO Tools View</t>
  </si>
  <si>
    <t>CN=Global CyberArk CSIO Tools View,OU=CyberArk,OU=Application Security,OU=ANZ Global Security,DC=global,DC=anz,DC=com</t>
  </si>
  <si>
    <t>Provides access to Use Accounts, List accounts, view Audit logs on the Safe</t>
  </si>
  <si>
    <t>Global CyberArk EPO System Administrators</t>
  </si>
  <si>
    <t>CN=Global CyberArk EPO System Administrators,OU=CyberArk,OU=Application Security,OU=ANZ Global Security,DC=global,DC=anz,DC=com</t>
  </si>
  <si>
    <t>Global CyberArk ESX - Administrators</t>
  </si>
  <si>
    <t>CN=Global CyberArk ESX - Administrators,OU=CyberArk,OU=Application Security,OU=ANZ Global Security,DC=global,DC=anz,DC=com</t>
  </si>
  <si>
    <t>Global CyberArk ESX - Approvers</t>
  </si>
  <si>
    <t>CN=Global CyberArk ESX - Approvers,OU=CyberArk,OU=Application Security,OU=ANZ Global Security,DC=global,DC=anz,DC=com</t>
  </si>
  <si>
    <t>Provides access to Retrieve accounts, List accounts, view Audit log, View safe members and Authorize password on the Safe</t>
  </si>
  <si>
    <t>Global CyberArk Fireeye Security Tools Managers</t>
  </si>
  <si>
    <t>CN=Global CyberArk Fireeye Security Tools Managers,OU=CyberArk,OU=Application Security,OU=ANZ Global Security,DC=global,DC=anz,DC=com</t>
  </si>
  <si>
    <t>Provides access to Use Accounts,Retrieve accounts, List accounts, Update password values and properties, view Audit logs and members on the Safe</t>
  </si>
  <si>
    <t>Global CyberArk FireEye System Administrators</t>
  </si>
  <si>
    <t>CN=Global CyberArk FireEye System Administrators,OU=CyberArk,OU=Application Security,OU=ANZ Global Security,DC=global,DC=anz,DC=com</t>
  </si>
  <si>
    <t>Provides access to service and support activities provided for GAMS</t>
  </si>
  <si>
    <t>Global Cyberark GAMS Admin</t>
  </si>
  <si>
    <t>CN=Global CyberArk GAMS Admin,OU=CyberArk,OU=Application Security,OU=ANZ Global Security,DC=global,DC=anz,DC=com</t>
  </si>
  <si>
    <t>Global CyberArk GAMS Support Administrators</t>
  </si>
  <si>
    <t>CN=Global CyberArk GAMS Support Administrators,OU=CyberArk,OU=Application Security,OU=ANZ Global Security,DC=global,DC=anz,DC=com</t>
  </si>
  <si>
    <t>Global CyberArk GAMS Support</t>
  </si>
  <si>
    <t>CN=Global Cyberark GAMS Support,OU=CyberArk,OU=Application Security,OU=ANZ Global Security,DC=global,DC=anz,DC=com</t>
  </si>
  <si>
    <t>Global CyberArk HK Call-Centre Admin</t>
  </si>
  <si>
    <t>CN=Global CyberArk HK Call-Centre Admin,OU=CyberArk,OU=Application Security,OU=ANZ Global Security,DC=global,DC=anz,DC=com</t>
  </si>
  <si>
    <t>Provides access to List accounts,View safe members and autorize password request on the Safe</t>
  </si>
  <si>
    <t>Global CyberArk HK Call-Centre Approver</t>
  </si>
  <si>
    <t>CN=Global CyberArk HK Call-Centre Approver,OU=CyberArk,OU=Application Security,OU=ANZ Global Security,DC=global,DC=anz,DC=com</t>
  </si>
  <si>
    <t>Provides access to Retrieve accounts,List accounts and View safe members on the Safe</t>
  </si>
  <si>
    <t>Global CyberArk HK Call-Centre Requester</t>
  </si>
  <si>
    <t>CN=Global CyberArk HK Call-Centre Requester,OU=CyberArk,OU=Application Security,OU=ANZ Global Security,DC=global,DC=anz,DC=com</t>
  </si>
  <si>
    <t>Global CyberArk HK ClearStream Admin</t>
  </si>
  <si>
    <t>CN=Global CyberArk HK ClearStream Admin,OU=CyberArk,OU=Application Security,OU=ANZ Global Security,DC=global,DC=anz,DC=com</t>
  </si>
  <si>
    <t>Global CyberArk HK ClearStream Approver</t>
  </si>
  <si>
    <t>CN=Global CyberArk HK ClearStream Approver,OU=CyberArk,OU=Application Security,OU=ANZ Global Security,DC=global,DC=anz,DC=com</t>
  </si>
  <si>
    <t>Global CyberArk HK ClearStream Requester</t>
  </si>
  <si>
    <t>CN=Global CyberArk HK ClearStream Requester,OU=CyberArk,OU=Application Security,OU=ANZ Global Security,DC=global,DC=anz,DC=com</t>
  </si>
  <si>
    <t>Global CyberArk HK Platform Admin</t>
  </si>
  <si>
    <t>CN=Global CyberArk HK Platform Admin,OU=CyberArk,OU=Application Security,OU=ANZ Global Security,DC=global,DC=anz,DC=com</t>
  </si>
  <si>
    <t>Global CyberArk HK Platform Approver</t>
  </si>
  <si>
    <t>CN=Global CyberArk HK Platform Approver,OU=CyberArk,OU=Application Security,OU=ANZ Global Security,DC=global,DC=anz,DC=com</t>
  </si>
  <si>
    <t>Global CyberArk HK Platform Requester</t>
  </si>
  <si>
    <t>CN=Global CyberArk HK Platform Requester,OU=CyberArk,OU=Application Security,OU=ANZ Global Security,DC=global,DC=anz,DC=com</t>
  </si>
  <si>
    <t>Global CyberArk HK Telecom Admin</t>
  </si>
  <si>
    <t>CN=Global CyberArk HK Telecom Admin,OU=CyberArk,OU=Application Security,OU=ANZ Global Security,DC=global,DC=anz,DC=com</t>
  </si>
  <si>
    <t>Global CyberArk HK Telecom Approver</t>
  </si>
  <si>
    <t>CN=Global CyberArk HK Telecom Approver,OU=CyberArk,OU=Application Security,OU=ANZ Global Security,DC=global,DC=anz,DC=com</t>
  </si>
  <si>
    <t>Global CyberArk HK Telecom Requester</t>
  </si>
  <si>
    <t>CN=Global CyberArk HK Telecom Requester,OU=CyberArk,OU=Application Security,OU=ANZ Global Security,DC=global,DC=anz,DC=com</t>
  </si>
  <si>
    <t>Global CyberArk IDO-ASO Approver</t>
  </si>
  <si>
    <t>CN=Global CyberArk IDO-ASO Approver,OU=CyberArk,OU=Application Security,OU=ANZ Global Security,DC=global,DC=anz,DC=com</t>
  </si>
  <si>
    <t>Provides access to Use Accounts,Retrieve accounts,List accounts, view audit logs and safe members on the Safe</t>
  </si>
  <si>
    <t>Global CyberArk IDO-ASO Requester</t>
  </si>
  <si>
    <t>CN=Global CyberArk IDO-ASO Requester,OU=CyberArk,OU=Application Security,OU=ANZ Global Security,DC=global,DC=anz,DC=com</t>
  </si>
  <si>
    <t>Provides access to Use Accounts, Retrieve accounts, List accounts, View Audit logs,View Safe members on the safe.</t>
  </si>
  <si>
    <t>Global CyberArk McAfee Security Tools Managers</t>
  </si>
  <si>
    <t>CN=Global CyberArk McAfee Security Tools Managers,OU=CyberArk,OU=Application Security,OU=ANZ Global Security,DC=global,DC=anz,DC=com</t>
  </si>
  <si>
    <t>Global CyberArk MOT Admin</t>
  </si>
  <si>
    <t>CN=Global CyberArk MOT Admin,OU=CyberArk,OU=Application Security,OU=ANZ Global Security,DC=global,DC=anz,DC=com</t>
  </si>
  <si>
    <t>Global CyberArk MOT View</t>
  </si>
  <si>
    <t>CN=Global CyberArk MOT View,OU=CyberArk,OU=Application Security,OU=ANZ Global Security,DC=global,DC=anz,DC=com</t>
  </si>
  <si>
    <t>Global CyberArk nDLP Policy Managers</t>
  </si>
  <si>
    <t>CN=Global CyberArk nDLP Policy Managers,OU=CyberArk,OU=Application Security,OU=ANZ Global Security,DC=global,DC=anz,DC=com</t>
  </si>
  <si>
    <t>Global CyberArk nDLP System Administrators</t>
  </si>
  <si>
    <t>CN=Global CyberArk nDLP System Administrators,OU=CyberArk,OU=Application Security,OU=ANZ Global Security,DC=global,DC=anz,DC=com</t>
  </si>
  <si>
    <t>Provides access to Retrieve accounts,List accounts,Update Password values and properties,initiate CPM password management,View safe members and audit logs on the Safe</t>
  </si>
  <si>
    <t>Global CyberArk NDLP User Administrators</t>
  </si>
  <si>
    <t>CN=Global CyberArk NDLP User Administrators,OU=CyberArk,OU=Application Security,OU=ANZ Global Security,DC=global,DC=anz,DC=com</t>
  </si>
  <si>
    <t>Global CyberArk NZ Wintel Ilo Administrators</t>
  </si>
  <si>
    <t>CN=Global CyberArk NZ Wintel Ilo Administrators,OU=CyberArk,OU=Application Security,OU=ANZ Global Security,DC=global,DC=anz,DC=com</t>
  </si>
  <si>
    <t>Global CyberArk PPS A&amp;I Admin</t>
  </si>
  <si>
    <t>CN=Global CyberArk PPS A&amp;I Admin,OU=CyberArk,OU=Application Security,OU=ANZ Global Security,DC=global,DC=anz,DC=com</t>
  </si>
  <si>
    <t>Global CyberArk PPS A&amp;I Analytical Operations</t>
  </si>
  <si>
    <t>CN=Global CyberArk PPS A&amp;I Analytical Operations,OU=CyberArk,OU=Application Security,OU=ANZ Global Security,DC=global,DC=anz,DC=com</t>
  </si>
  <si>
    <t>Global CyberArk PPS A&amp;I Campaign Operations</t>
  </si>
  <si>
    <t>CN=Global CyberArk PPS A&amp;I Campaign Operations,OU=CyberArk,OU=Application Security,OU=ANZ Global Security,DC=global,DC=anz,DC=com</t>
  </si>
  <si>
    <t>Provides access to Use Accounts, Retrieve accounts, List accounts on Network related Safes</t>
  </si>
  <si>
    <t>Global CyberArk PPS A&amp;I View</t>
  </si>
  <si>
    <t>CN=Global CyberArk PPS A&amp;I View,OU=CyberArk,OU=Application Security,OU=ANZ Global Security,DC=global,DC=anz,DC=com</t>
  </si>
  <si>
    <t>Provides access to Use Accounts, Retrieve accounts, List accounts, Update password Value, view Audit and safe members, Authorize password on the Safe</t>
  </si>
  <si>
    <t>Global CyberArk PPS CSS Admin</t>
  </si>
  <si>
    <t>CN=Global CyberArk PPS CSS Admin,OU=CyberArk,OU=Application Security,OU=ANZ Global Security,DC=global,DC=anz,DC=com</t>
  </si>
  <si>
    <t>Provides access to Use Accounts, Retrieve accounts, List accounts, Update password Value on the Safe</t>
  </si>
  <si>
    <t>Global CyberArk PPS CSS View</t>
  </si>
  <si>
    <t>CN=Global CyberArk PPS CSS View,OU=CyberArk,OU=Application Security,OU=ANZ Global Security,DC=global,DC=anz,DC=com</t>
  </si>
  <si>
    <t>Global CyberArk PPS GSG-TDE Admin</t>
  </si>
  <si>
    <t>CN=Global CyberArk PPS GSG-TDE Admin,OU=CyberArk,OU=Application Security,OU=ANZ Global Security,DC=global,DC=anz,DC=com</t>
  </si>
  <si>
    <t>Global CyberArk PPS GSG-TDE View</t>
  </si>
  <si>
    <t>CN=Global CyberArk PPS GSG-TDE View,OU=CyberArk,OU=Application Security,OU=ANZ Global Security,DC=global,DC=anz,DC=com</t>
  </si>
  <si>
    <t>Global CyberArk PPS Mainframe Admin</t>
  </si>
  <si>
    <t>CN=Global CyberArk PPS Mainframe Admin,OU=CyberArk,OU=Application Security,OU=ANZ Global Security,DC=global,DC=anz,DC=com</t>
  </si>
  <si>
    <t>Global CyberArk PPS Mainframe View</t>
  </si>
  <si>
    <t>CN=Global CyberArk PPS Mainframe View,OU=CyberArk,OU=Application Security,OU=ANZ Global Security,DC=global,DC=anz,DC=com</t>
  </si>
  <si>
    <t>Global CyberArk PPS Oracle DB Admin</t>
  </si>
  <si>
    <t>CN=Global CyberArk PPS Oracle DB Admin,OU=CyberArk,OU=Application Security,OU=ANZ Global Security,DC=global,DC=anz,DC=com</t>
  </si>
  <si>
    <t>Provides access to Use Accounts, Retrieve accounts, List accounts, Access Safe without confirmation on the Safe</t>
  </si>
  <si>
    <t>Global CyberArk PPS Oracle DB View</t>
  </si>
  <si>
    <t>CN=Global CyberArk PPS Oracle DB View,OU=CyberArk,OU=Application Security,OU=ANZ Global Security,DC=global,DC=anz,DC=com</t>
  </si>
  <si>
    <t>Global CyberArk PPS SQL DB Admin</t>
  </si>
  <si>
    <t>CN=Global CyberArk PPS SQL DB Admin,OU=CyberArk,OU=Application Security,OU=ANZ Global Security,DC=global,DC=anz,DC=com</t>
  </si>
  <si>
    <t>Provides access to Use Accounts, Retrieve accounts, List accounts on the Safe</t>
  </si>
  <si>
    <t>Global CyberArk PPS SQL DB View</t>
  </si>
  <si>
    <t>CN=Global CyberArk PPS SQL DB View,OU=CyberArk,OU=Application Security,OU=ANZ Global Security,DC=global,DC=anz,DC=com</t>
  </si>
  <si>
    <t>Global CyberArk PPS Storage Admin</t>
  </si>
  <si>
    <t>CN=Global CyberArk PPS Storage Admin,OU=CyberArk,OU=Application Security,OU=ANZ Global Security,DC=global,DC=anz,DC=com</t>
  </si>
  <si>
    <t>Global CyberArk PPS Storage View</t>
  </si>
  <si>
    <t>CN=Global CyberArk PPS Storage View,OU=CyberArk,OU=Application Security,OU=ANZ Global Security,DC=global,DC=anz,DC=com</t>
  </si>
  <si>
    <t>Provides access to Use Accounts,Retrieve accounts,List accounts, updated password value, View autit log, View Safe Members on the Safe</t>
  </si>
  <si>
    <t>Global CyberArk PPS Sybase DB Admin</t>
  </si>
  <si>
    <t>CN=Global CyberArk PPS Sybase DB Admin,OU=CyberArk,OU=Application Security,OU=ANZ Global Security,DC=global,DC=anz,DC=com</t>
  </si>
  <si>
    <t>Provides access to Use Accounts,Retrieve accounts, List accounts on the Safe</t>
  </si>
  <si>
    <t>Global CyberArk PPS Sybase DB View</t>
  </si>
  <si>
    <t>CN=Global CyberArk PPS Sybase DB View,OU=CyberArk,OU=Application Security,OU=ANZ Global Security,DC=global,DC=anz,DC=com</t>
  </si>
  <si>
    <t>Global CyberArk PPS Terradata DB Admin</t>
  </si>
  <si>
    <t>CN=Global CyberArk PPS Terradata DB Admin,OU=CyberArk,OU=Application Security,OU=ANZ Global Security,DC=global,DC=anz,DC=com</t>
  </si>
  <si>
    <t>Provides access to Use Accounts, Retrieve accounts, List accounts and access safe without confirmation on the Safe</t>
  </si>
  <si>
    <t>Global CyberArk PPS Terradata DB View</t>
  </si>
  <si>
    <t>CN=Global CyberArk PPS Terradata DB View,OU=CyberArk,OU=Application Security,OU=ANZ Global Security,DC=global,DC=anz,DC=com</t>
  </si>
  <si>
    <t>Provides access to Use Accounts, Retrieve accounts, List accounts,Update password values, View Audit logs and safe members on the Safe</t>
  </si>
  <si>
    <t>Global CyberArk PPS Unix Admin</t>
  </si>
  <si>
    <t>CN=Global CyberArk PPS Unix Admin,OU=CyberArk,OU=Application Security,OU=ANZ Global Security,DC=global,DC=anz,DC=com</t>
  </si>
  <si>
    <t>Global CyberArk PPS Unix View</t>
  </si>
  <si>
    <t>CN=Global CyberArk PPS Unix View,OU=CyberArk,OU=Application Security,OU=ANZ Global Security,DC=global,DC=anz,DC=com</t>
  </si>
  <si>
    <t>Provides access to Retrieve, list, add, rename and Update password Properties</t>
  </si>
  <si>
    <t>Global CyberArk PUMA Support Administrators</t>
  </si>
  <si>
    <t>CN=Global CyberArk PUMA Support Administrators,OU=CyberArk,OU=Application Security,OU=ANZ Global Security,DC=global,DC=anz,DC=com</t>
  </si>
  <si>
    <t>Global CyberArk SG Apps Confirmer</t>
  </si>
  <si>
    <t>CN=Global CyberArk SG Apps Confirmer,OU=CyberArk,OU=Application Security,OU=ANZ Global Security,DC=global,DC=anz,DC=com</t>
  </si>
  <si>
    <t>Global CyberArk SG Apps</t>
  </si>
  <si>
    <t>CN=Global CyberArk SG Apps,OU=CyberArk,OU=Application Security,OU=ANZ Global Security,DC=global,DC=anz,DC=com</t>
  </si>
  <si>
    <t>Global CyberArk SG Midrange Confirmer</t>
  </si>
  <si>
    <t>CN=Global CyberArk SG Midrange Confirmer,OU=CyberArk,OU=Application Security,OU=ANZ Global Security,DC=global,DC=anz,DC=com</t>
  </si>
  <si>
    <t>Global CyberArk SG Midrange</t>
  </si>
  <si>
    <t>CN=Global CyberArk SG Midrange,OU=CyberArk,OU=Application Security,OU=ANZ Global Security,DC=global,DC=anz,DC=com</t>
  </si>
  <si>
    <t>Global CyberArk SG SafeAdmin</t>
  </si>
  <si>
    <t>CN=Global CyberArk SG SafeAdmin,OU=CyberArk,OU=Application Security,OU=ANZ Global Security,DC=global,DC=anz,DC=com</t>
  </si>
  <si>
    <t>Global CyberArk SG Wintel Confirmer</t>
  </si>
  <si>
    <t>CN=Global CyberArk SG Wintel Confirmer,OU=CyberArk,OU=Application Security,OU=ANZ Global Security,DC=global,DC=anz,DC=com</t>
  </si>
  <si>
    <t>Global CyberArk SG Wintel</t>
  </si>
  <si>
    <t>CN=Global CyberArk SG Wintel,OU=CyberArk,OU=Application Security,OU=ANZ Global Security,DC=global,DC=anz,DC=com</t>
  </si>
  <si>
    <t>Global CyberArk SIE Private Key Access</t>
  </si>
  <si>
    <t>CN=Global CyberArk SIE Private Key Access,OU=CyberArk,OU=Application Security,OU=ANZ Global Security,DC=global,DC=anz,DC=com</t>
  </si>
  <si>
    <t>Provides access to Use Accounts, Retrieve accounts, List accounts, View Audit logs and safe members , Aiuthorize passwords on the Safe</t>
  </si>
  <si>
    <t>Global CyberArk SteelSafe Approvers</t>
  </si>
  <si>
    <t>CN=Global CyberArk SteelSafe Approvers,OU=CyberArk,OU=Application Security,OU=ANZ Global Security,DC=global,DC=anz,DC=com</t>
  </si>
  <si>
    <t>Global CyberArk SteelSafe Requestors</t>
  </si>
  <si>
    <t>CN=Global CyberArk SteelSafe Requestors,OU=CyberArk,OU=Application Security,OU=ANZ Global Security,DC=global,DC=anz,DC=com</t>
  </si>
  <si>
    <t>Global Cyberark Tandem Approver NZ</t>
  </si>
  <si>
    <t>CN=Global Cyberark Tandem Approver NZ,OU=CyberArk,OU=Application Security,OU=ANZ Global Security,DC=global,DC=anz,DC=com</t>
  </si>
  <si>
    <t>Global Cyberark Tandem Approver</t>
  </si>
  <si>
    <t>CN=Global Cyberark Tandem Approver,OU=CyberArk,OU=Application Security,OU=ANZ Global Security,DC=global,DC=anz,DC=com</t>
  </si>
  <si>
    <t>Global CyberArk Tandem Requestor NZ</t>
  </si>
  <si>
    <t>CN=Global CyberArk Tandem Requestor NZ,OU=CyberArk,OU=Application Security,OU=ANZ Global Security,DC=global,DC=anz,DC=com</t>
  </si>
  <si>
    <t>Global Cyberark Tandem Requestor</t>
  </si>
  <si>
    <t>CN=Global Cyberark Tandem Requestor,OU=CyberArk,OU=Application Security,OU=ANZ Global Security,DC=global,DC=anz,DC=com</t>
  </si>
  <si>
    <t>Global CyberArk TW SafeAdmin</t>
  </si>
  <si>
    <t>CN=Global CyberArk TW SafeAdmin,OU=CyberArk,OU=Application Security,OU=ANZ Global Security,DC=global,DC=anz,DC=com</t>
  </si>
  <si>
    <t>Global CyberArk UAC CA Admin</t>
  </si>
  <si>
    <t>CN=Global CyberArk UAC CA Admin,OU=CyberArk,OU=Application Security,OU=ANZ Global Security,DC=global,DC=anz,DC=com</t>
  </si>
  <si>
    <t>GLOBAL CyberArk Udeploy Admin</t>
  </si>
  <si>
    <t>CN=GLOBAL CyberArk Udeploy Admin,OU=CyberArk,OU=Application Security,OU=ANZ Global Security,DC=global,DC=anz,DC=com</t>
  </si>
  <si>
    <t>GLOBAL CyberArk Udeploy View</t>
  </si>
  <si>
    <t>CN=GLOBAL CyberArk Udeploy view,OU=CyberArk,OU=Application Security,OU=ANZ Global Security,DC=global,DC=anz,DC=com</t>
  </si>
  <si>
    <t>Global Datapower Cyber Ark Line Manager Approver</t>
  </si>
  <si>
    <t>CN=Global Datapower Cyber Ark Line Manager Approver,OU=CyberArk,OU=Application Security,OU=ANZ Global Security,DC=global,DC=anz,DC=com</t>
  </si>
  <si>
    <t>Global Datapower Cyber Ark Privileged Users</t>
  </si>
  <si>
    <t>CN=Global Datapower Cyber Ark Privileged Users,OU=CyberArk,OU=Application Security,OU=ANZ Global Security,DC=global,DC=anz,DC=com</t>
  </si>
  <si>
    <t>Provides access to list accounts, View Audit logs on the safe</t>
  </si>
  <si>
    <t>Global IT Security Tools</t>
  </si>
  <si>
    <t>CN=Global IT Security Tools,OU=Role Groups,OU=ANZ Global Security,DC=global,DC=anz,DC=com</t>
  </si>
  <si>
    <t>Provides access to Retrieve accounts,List accounts,add and Update Password values,rename and delete accounts,View safe members and audit Logs on the Safe</t>
  </si>
  <si>
    <t>Global NZ SSL Certificate Administrators</t>
  </si>
  <si>
    <t>CN=Global NZ SSL Certificate Administrators,OU=CyberArk,OU=Application Security,OU=ANZ Global Security,DC=global,DC=anz,DC=com</t>
  </si>
  <si>
    <t>Provides access to service and support activities on Network Related Safes</t>
  </si>
  <si>
    <t>GNS CyberArc Approver (Wg)</t>
  </si>
  <si>
    <t>CN=GNS CyberArc Approver (Wg),OU=Groups,OU=ANZ Global Provisioning,DC=global,DC=anz,DC=com</t>
  </si>
  <si>
    <t>IBM i2 Administrator AD</t>
  </si>
  <si>
    <t>CN=IBM i2 Administrator AD,OU=CyberArk,OU=Application Security,OU=ANZ Global Security,DC=global,DC=anz,DC=com</t>
  </si>
  <si>
    <t>Provides access to retrieve, manage safe, manage safe members, list account, view audit log, view safe members &amp; authorize password requests on the safe</t>
  </si>
  <si>
    <t>IBM i2 Approver AD</t>
  </si>
  <si>
    <t>CN=IBM i2 Approver AD,OU=CyberArk,OU=Application Security,OU=ANZ Global Security,DC=global,DC=anz,DC=com</t>
  </si>
  <si>
    <t>Provides access to use, retrieve, list account, view audit log &amp; view safe members on the safe</t>
  </si>
  <si>
    <t>IBM i2 Requestor AD</t>
  </si>
  <si>
    <t>CN=IBM i2 Requestor AD,OU=CyberArk,OU=Application Security,OU=ANZ Global Security,DC=global,DC=anz,DC=com</t>
  </si>
  <si>
    <t>Provides access to Use Accounts, Retrieve accounts, List accounts on the safe.</t>
  </si>
  <si>
    <t>McAfeeAppControlRequestors</t>
  </si>
  <si>
    <t>CN=McAfeeAppControlRequestors,OU=CyberArk,OU=Application Security,OU=ANZ Global Security,DC=global,DC=anz,DC=com</t>
  </si>
  <si>
    <t>NZ NBNZ Domain Admins (Ad)</t>
  </si>
  <si>
    <t>CN=NZ NBNZ Domain Admins (Ad),OU=Security Groups,OU=Oceania,OU=Migrated Objects,OU=ANZ Global Security,DC=global,DC=anz,DC=com</t>
  </si>
  <si>
    <t>Provides access to Confirm request,list accounts,Retrieve Accounts and view safe memberships on the safe.</t>
  </si>
  <si>
    <t>NZ Shift Operations CyberArk access (Wg)</t>
  </si>
  <si>
    <t>CN=NZ Shift Operations CyberArk access (Wg),OU=Security Groups,OU=Oceania,OU=Migrated Objects,OU=ANZ Global Security,DC=global,DC=anz,DC=com</t>
  </si>
  <si>
    <t>Provides access to Use account,retrieve accounts,List accounts,view audit Logs and safe members on Safes</t>
  </si>
  <si>
    <t>Oceania CyberArk McAfee DLP Administrators</t>
  </si>
  <si>
    <t>CN=Oceania CyberArk McAfee DLP Administrators,OU=Security Groups,OU=Oceania,OU=Migrated Objects,OU=ANZ Global Security,DC=global,DC=anz,DC=com</t>
  </si>
  <si>
    <t>Oceania CyberArk McAfee DLP Approvers</t>
  </si>
  <si>
    <t>CN=Oceania CyberArk McAfee DLP Approvers,OU=Security Groups,OU=Oceania,OU=Migrated Objects,OU=ANZ Global Security,DC=global,DC=anz,DC=com</t>
  </si>
  <si>
    <t>CN=SG CyberArk Apps (Wg),OU=Security Groups,OU=Asia,OU=Migrated Objects,OU=ANZ Global Security,DC=global,DC=anz,DC=com</t>
  </si>
  <si>
    <t>CN=SG CyberArk AppsConfirmer (Wg),OU=Security Groups,OU=Asia,OU=Migrated Objects,OU=ANZ Global Security,DC=global,DC=anz,DC=com</t>
  </si>
  <si>
    <t>CN=SG CyberArk BLRConfirmer (Wg),OU=Security Groups,OU=Asia,OU=Migrated Objects,OU=ANZ Global Security,DC=global,DC=anz,DC=com</t>
  </si>
  <si>
    <t>CN=SG CyberArk BLRHKNinFinacleConfirm (Wg),OU=Security Groups,OU=Asia,OU=Migrated Objects,OU=ANZ Global Security,DC=global,DC=anz,DC=com</t>
  </si>
  <si>
    <t>CN=SG CyberArk BLRQA (Wg),OU=Security Groups,OU=Asia,OU=Migrated Objects,OU=ANZ Global Security,DC=global,DC=anz,DC=com</t>
  </si>
  <si>
    <t>CN=SG CyberArk BLRRequestor (Wg),OU=Security Groups,OU=Asia,OU=Migrated Objects,OU=ANZ Global Security,DC=global,DC=anz,DC=com</t>
  </si>
  <si>
    <t>CN=SG CyberArk BLRSQ (Wg),OU=Security Groups,OU=Asia,OU=Migrated Objects,OU=ANZ Global Security,DC=global,DC=anz,DC=com</t>
  </si>
  <si>
    <t>CN=SG CyberArk Midrange (Wg),OU=Security Groups,OU=Asia,OU=Migrated Objects,OU=ANZ Global Security,DC=global,DC=anz,DC=com</t>
  </si>
  <si>
    <t>CN=SG CyberArk MidrangeConfirmer (Wg),OU=Security Groups,OU=Asia,OU=Migrated Objects,OU=ANZ Global Security,DC=global,DC=anz,DC=com</t>
  </si>
  <si>
    <t>CN=SG CyberArk SafeAdmin (Wg),OU=Security Groups,OU=Asia,OU=Migrated Objects,OU=ANZ Global Security,DC=global,DC=anz,DC=com</t>
  </si>
  <si>
    <t>CN=SG CyberArk SGWintel (Wg),OU=Security Groups,OU=Asia,OU=Migrated Objects,OU=ANZ Global Security,DC=global,DC=anz,DC=com</t>
  </si>
  <si>
    <t>CN=SG CyberArk TWSafeAdmin (Wg),OU=Security Groups,OU=Asia,OU=Migrated Objects,OU=ANZ Global Security,DC=global,DC=anz,DC=com</t>
  </si>
  <si>
    <t>CN=SG CyberArk WintelConfirmer (Wg),OU=Security Groups,OU=Asia,OU=Migrated Objects,OU=ANZ Global Security,DC=global,DC=anz,DC=com</t>
  </si>
  <si>
    <t>XCP Brokerage Cyber Ark Line Manager Approver</t>
  </si>
  <si>
    <t>CN=XCP Brokerage Cyber Ark Line Manager Approver,OU=CyberArk,OU=Application Security,OU=ANZ Global Security,DC=global,DC=anz,DC=com</t>
  </si>
  <si>
    <t>Provides access to use account,retrieve accounts,list accounts on Safes</t>
  </si>
  <si>
    <t>XCP Brokerage CyberArk Privileged Users</t>
  </si>
  <si>
    <t>CN=XCP Brokerage Cyber Ark Previleged Users,OU=CyberArk,OU=Application Security,OU=ANZ Global Security,DC=global,DC=anz,DC=com</t>
  </si>
  <si>
    <t>AU CyberArk Apps(Wg)</t>
  </si>
  <si>
    <t>CN=AU CyberArk Apps(Wg),OU=Groups,OU=AU,DC=oceania,DC=corp,DC=anz,DC=com</t>
  </si>
  <si>
    <t>AU CyberArk AppsConfirmer(Wg)</t>
  </si>
  <si>
    <t>CN=AU CyberArk AppsConfirmer(Wg),OU=Groups,OU=AU,DC=oceania,DC=corp,DC=anz,DC=com</t>
  </si>
  <si>
    <t>AU CyberArk BLRConfirmer(Wg)</t>
  </si>
  <si>
    <t>CN=AU CyberArk BLRConfirmer(Wg),OU=Groups,OU=AU,DC=oceania,DC=corp,DC=anz,DC=com</t>
  </si>
  <si>
    <t>AU CyberArk BLRHKNinFinacleConfirm(Wg)</t>
  </si>
  <si>
    <t>CN=AU CyberArk BLRHKNinFinacleConfirm(Wg),OU=Groups,OU=AU,DC=oceania,DC=corp,DC=anz,DC=com</t>
  </si>
  <si>
    <t>AU CyberArk BLRQA(Wg)</t>
  </si>
  <si>
    <t>CN=AU CyberArk BLRQA(Wg),OU=Groups,OU=AU,DC=oceania,DC=corp,DC=anz,DC=com</t>
  </si>
  <si>
    <t>AU CyberArk BLRRequestor(Wg)</t>
  </si>
  <si>
    <t>CN=AU CyberArk BLRRequestor(Wg),OU=Groups,OU=AU,DC=oceania,DC=corp,DC=anz,DC=com</t>
  </si>
  <si>
    <t>AU CyberArk BLRSQ(Wg)</t>
  </si>
  <si>
    <t>CN=AU CyberArk BLRSQ(Wg),OU=Groups,OU=AU,DC=oceania,DC=corp,DC=anz,DC=com</t>
  </si>
  <si>
    <t>AU CyberArk Midrange(Wg)</t>
  </si>
  <si>
    <t>CN=AU CyberArk Midrange(Wg),OU=Groups,OU=AU,DC=oceania,DC=corp,DC=anz,DC=com</t>
  </si>
  <si>
    <t>AU CyberArk MidrangeConfirmer(Wg)</t>
  </si>
  <si>
    <t>CN=AU CyberArk MidrangeConfirmer(Wg),OU=Groups,OU=AU,DC=oceania,DC=corp,DC=anz,DC=com</t>
  </si>
  <si>
    <t>AU CyberArk SafeAdmin(Wg)</t>
  </si>
  <si>
    <t>CN=AU CyberArk SafeAdmin(Wg),OU=Groups,OU=AU,DC=oceania,DC=corp,DC=anz,DC=com</t>
  </si>
  <si>
    <t>AU CyberArk SGWintel(Wg)</t>
  </si>
  <si>
    <t>CN=AU CyberArk SGWintel(Wg),OU=Groups,OU=AU,DC=oceania,DC=corp,DC=anz,DC=com</t>
  </si>
  <si>
    <t>AU CyberArk SteelSafe Approvers</t>
  </si>
  <si>
    <t>CN=AU CyberArk SteelSafe Approvers,OU=Groups,OU=AU,DC=oceania,DC=corp,DC=anz,DC=com</t>
  </si>
  <si>
    <t>AU CyberArk SteelSafe Requestors</t>
  </si>
  <si>
    <t>CN=AU CyberArk SteelSafe Requestors,OU=Groups,OU=AU,DC=oceania,DC=corp,DC=anz,DC=com</t>
  </si>
  <si>
    <t>AU CyberArk TWSafeAdmin(Wg)</t>
  </si>
  <si>
    <t>CN=AU CyberArk TWSafeAdmin(Wg),OU=Groups,OU=AU,DC=oceania,DC=corp,DC=anz,DC=com</t>
  </si>
  <si>
    <t>AU CyberArk WintelConfirmer(Wg)</t>
  </si>
  <si>
    <t>CN=AU CyberArk WintelConfirmer(Wg),OU=Groups,OU=AU,DC=oceania,DC=corp,DC=anz,DC=com</t>
  </si>
  <si>
    <t>AU OCEANIA CyberArk RCE Application Support (Wg)</t>
  </si>
  <si>
    <t>CN=AU OCEANIA CyberArk RCE Application Support (Wg),OU=Groups,OU=AU,DC=oceania,DC=corp,DC=anz,DC=com</t>
  </si>
  <si>
    <t>CN=AU TEPSD - PAM PV Auditors (Wg),OU=TEPSD,OU=AU,DC=oceania,DC=corp,DC=anz,DC=com</t>
  </si>
  <si>
    <t>CN=AU TEPSD - PAM Unix Line Manager (Wg),OU=TEPSD,OU=AU,DC=oceania,DC=corp,DC=anz,DC=com</t>
  </si>
  <si>
    <t>CN=AU TEPSD - PAM Unix Privileged Users (Wg),OU=TEPSD,OU=AU,DC=oceania,DC=corp,DC=anz,DC=com</t>
  </si>
  <si>
    <t>CN=AU TEPSD - PAM Windows Line Manager (Wg),OU=TEPSD,OU=AU,DC=oceania,DC=corp,DC=anz,DC=com</t>
  </si>
  <si>
    <t>CN=AU TEPSD - PAM Windows Privileged Users (Wg),OU=TEPSD,OU=AU,DC=oceania,DC=corp,DC=anz,DC=com</t>
  </si>
  <si>
    <t>CN=AU TEPSD - PAM Windows Trusted Privileged Users (Wg),OU=TEPSD,OU=AU,DC=oceania,DC=corp,DC=anz,DC=com</t>
  </si>
  <si>
    <t>AU TEPSD - SSL Password Group (AD)</t>
  </si>
  <si>
    <t>CN=AU TEPSD - SSL Password Group (Ad),OU=Groups,OU=AU,DC=oceania,DC=corp,DC=anz,DC=com</t>
  </si>
  <si>
    <t>CN=AU W2K3 Privileged Access Management PIM Support (Ad),OU=AU,OU=Admin Groups,OU=ANZ Security Objects,DC=oceania,DC=corp,DC=anz,DC=com</t>
  </si>
  <si>
    <t>Provides access to Use Accounts,Retrieve accounts,List accounts, access safe without confirmation on the Safe</t>
  </si>
  <si>
    <t>GNS CyberArc Admin (Wg)</t>
  </si>
  <si>
    <t>CN=GNS CyberArc Admin (Wg),OU=TEPSD,OU=AU,DC=oceania,DC=corp,DC=anz,DC=com</t>
  </si>
  <si>
    <t>CN=GNS CyberArc Approver (Wg),OU=TEPSD,OU=AU,DC=oceania,DC=corp,DC=anz,DC=com</t>
  </si>
  <si>
    <t>GNS CyberArc Requester (Wg)</t>
  </si>
  <si>
    <t>CN=GNS CyberArc Requester (Wg),OU=TEPSD,OU=AU,DC=oceania,DC=corp,DC=anz,DC=com</t>
  </si>
  <si>
    <t>CN=NZ NBNZ Domain Admins (Ad),OU=NZ,OU=Admin Groups,OU=ANZ Security Objects,DC=oceania,DC=corp,DC=anz,DC=com</t>
  </si>
  <si>
    <t>CN=NZ Shift Operations CyberArk access (Wg),OU=OTSSD,OU=NZ,DC=oceania,DC=corp,DC=anz,DC=com</t>
  </si>
  <si>
    <t>Oceania CyberArk ESX - Administrators (Wg)</t>
  </si>
  <si>
    <t>CN=Oceania CyberArk ESX - Administrators (Wg),OU=Groups,OU=AU,DC=oceania,DC=corp,DC=anz,DC=com</t>
  </si>
  <si>
    <t>Oceania CyberArk ESX – Approvers (Wg)</t>
  </si>
  <si>
    <t>CN=Oceania CyberArk ESX – Approvers (Wg),OU=Groups,OU=AU,DC=oceania,DC=corp,DC=anz,DC=com</t>
  </si>
  <si>
    <t>CN=Oceania CyberArk McAfee DLP Administrators,OU=Application,OU=Groups,OU=AU,DC=oceania,DC=corp,DC=anz,DC=com</t>
  </si>
  <si>
    <t>CN=Oceania CyberArk McAfee DLP Approvers,OU=Application,OU=Groups,OU=AU,DC=oceania,DC=corp,DC=anz,DC=com</t>
  </si>
  <si>
    <t>Appliance Administrator</t>
  </si>
  <si>
    <t>CN=AU IBM Datapower Appliance Administrators (Ad),OU=AU,OU=Admin Groups,OU=ANZ Security Objects,DC=oceania,DC=corp,DC=anz,DC=com</t>
  </si>
  <si>
    <t>Datapower</t>
  </si>
  <si>
    <t>Appliance Reviewer</t>
  </si>
  <si>
    <t>CN=AU IBM Datapower Appliance Reviewer (Ad),OU=AU,OU=Admin Groups,OU=ANZ Security Objects,DC=oceania,DC=corp,DC=anz,DC=com</t>
  </si>
  <si>
    <t>HSM Administrator</t>
  </si>
  <si>
    <t>CN=AU IBM Datapower HSM Administrators (Ad),OU=AU,OU=Admin Groups,OU=ANZ Security Objects,DC=oceania,DC=corp,DC=anz,DC=com</t>
  </si>
  <si>
    <t>Service Administrator</t>
  </si>
  <si>
    <t>CN=AU IBM Datapower Service Administrators (Ad),OU=AU,OU=Admin Groups,OU=ANZ Security Objects,DC=oceania,DC=corp,DC=anz,DC=com</t>
  </si>
  <si>
    <t>Service Reviewer</t>
  </si>
  <si>
    <t>CN=AU IBM Datapower Service Reviewer (Ad),OU=AU,OU=Admin Groups,OU=ANZ Security Objects,DC=oceania,DC=corp,DC=anz,DC=com</t>
  </si>
  <si>
    <t>Rg_Svc GBL DACustomer01 - BLR Access Team</t>
  </si>
  <si>
    <t>CN=Rg_Svc GBL DACustomer01 - BLR Access Team,OU=Enterprise Vault,OU=Microsoft Exchange Security Groups_Old,DC=global,DC=anz,DC=com</t>
  </si>
  <si>
    <t>Enterprise Vault 10</t>
  </si>
  <si>
    <t>Rg_Svc GBL DACustomer01 - Case Admins Role</t>
  </si>
  <si>
    <t>CN=Rg_Svc GBL DACustomer01 - Case Admins Role,OU=Enterprise Vault,OU=Microsoft Exchange Security Groups_Old,DC=global,DC=anz,DC=com</t>
  </si>
  <si>
    <t>Rg_Svc GBL DACustomer01 - Discovery System Admins Role</t>
  </si>
  <si>
    <t>CN=Rg_Svc GBL DACustomer01 - Discovery System Admins Role,OU=Enterprise Vault,OU=Microsoft Exchange Security Groups_Old,DC=global,DC=anz,DC=com</t>
  </si>
  <si>
    <t>Rg_Svc GBL DACustomer01 - Folder Capture Messages</t>
  </si>
  <si>
    <t>CN=Rg_Svc GBL DACustomer01 - Folder Capture Messages,OU=Enterprise Vault,OU=Microsoft Exchange Security Groups_Old,DC=global,DC=anz,DC=com</t>
  </si>
  <si>
    <t>Rg_Svc GBL DACustomer01 - Folder Export</t>
  </si>
  <si>
    <t>CN=Rg_Svc GBL DACustomer01 - Folder Export,OU=Enterprise Vault,OU=Microsoft Exchange Security Groups_Old,DC=global,DC=anz,DC=com</t>
  </si>
  <si>
    <t>Rg_Svc GBL DACustomer01 - Folder Full Control</t>
  </si>
  <si>
    <t>CN=Rg_Svc GBL DACustomer01 - Folder Full Control,OU=Enterprise Vault,OU=Microsoft Exchange Security Groups_Old,DC=global,DC=anz,DC=com</t>
  </si>
  <si>
    <t>Rg_Svc GBL DACustomer01 - Folder Review</t>
  </si>
  <si>
    <t>CN=Rg_Svc GBL DACustomer01 - Folder Review,OU=Enterprise Vault,OU=Microsoft Exchange Security Groups_Old,DC=global,DC=anz,DC=com</t>
  </si>
  <si>
    <t>Rg_Svc GBL DACustomer01 - GI Investigator</t>
  </si>
  <si>
    <t>CN=Rg_Svc GBL DACustomer01 - GI Investigator,OU=Enterprise Vault,OU=Microsoft Exchange Security Groups_Old,DC=global,DC=anz,DC=com</t>
  </si>
  <si>
    <t>Rg_Svc GBL DACustomer01 - GI Manager</t>
  </si>
  <si>
    <t>CN=Rg_Svc GBL DACustomer01 - GI Manager,OU=Enterprise Vault,OU=Microsoft Exchange Security Groups_Old,DC=global,DC=anz,DC=com</t>
  </si>
  <si>
    <t>Rg_Svc GBL DACustomer01 - GI Search Analyst</t>
  </si>
  <si>
    <t>CN=Rg_Svc GBL DACustomer01 - GI Search Analyst,OU=Enterprise Vault,OU=Microsoft Exchange Security Groups_Old,DC=global,DC=anz,DC=com</t>
  </si>
  <si>
    <t>Rg_Svc GBL DACustomer01 - Group Legal Reviewer</t>
  </si>
  <si>
    <t>CN=Rg_Svc GBL DACustomer01 - Group Legal Reviewer,OU=Enterprise Vault,OU=Microsoft Exchange Security Groups_Old,DC=global,DC=anz,DC=com</t>
  </si>
  <si>
    <t>Rg_Svc GBL DACustomer01 - HR Investigator</t>
  </si>
  <si>
    <t>CN=Rg_Svc GBL DACustomer01 - HR Investigator,OU=Enterprise Vault,OU=Microsoft Exchange Security Groups_Old,DC=global,DC=anz,DC=com</t>
  </si>
  <si>
    <t>Rg_Svc GBL DACustomer01 - Internal Auditor</t>
  </si>
  <si>
    <t>CN=Rg_Svc GBL DACustomer01 - Internal Auditor,OU=Enterprise Vault,OU=Microsoft Exchange Security Groups_Old,DC=global,DC=anz,DC=com</t>
  </si>
  <si>
    <t>Rg_Svc GBL DACustomer01 - SOC Reviewer</t>
  </si>
  <si>
    <t>CN=Rg_Svc GBL DACustomer01 - SOC Reviewer,OU=Enterprise Vault,OU=Microsoft Exchange Security Groups_Old,DC=global,DC=anz,DC=com</t>
  </si>
  <si>
    <t>Rg_Svc GBL Enterprise Vault - Enterprise Vault L1 Administrators</t>
  </si>
  <si>
    <t>CN=Rg_Svc GBL Enterprise Vault - Enterprise Vault L1 Administrators,OU=Resource Groups,OU=ANZ Global Security,DC=global,DC=anz,DC=com</t>
  </si>
  <si>
    <t>Rg_Svc GBL Enterprise Vault - Enterprise Vault L2 Administrators</t>
  </si>
  <si>
    <t>CN=Rg_Svc GBL Enterprise Vault - Enterprise Vault L2 Administrators,OU=Enterprise Vault,OU=Microsoft Exchange Security Groups,DC=global,DC=anz,DC=com</t>
  </si>
  <si>
    <t>Rg_Svc GBL Enterprise Vault - Enterprise Vault L3 Administrators</t>
  </si>
  <si>
    <t>CN=Rg_Svc GBL Enterprise Vault - Enterprise Vault L3 Administrators,OU=Enterprise Vault,OU=Microsoft Exchange Security Groups,DC=global,DC=anz,DC=com</t>
  </si>
  <si>
    <t>Rg_Svc GBL Enterprise Vault - Journal Archiving Administrators</t>
  </si>
  <si>
    <t>CN=Rg_Svc GBL Enterprise Vault - Journal Archiving Administrators,OU=Resource Groups,OU=ANZ Global Security,DC=global,DC=anz,DC=com</t>
  </si>
  <si>
    <t>Rg_Svc GBL Enterprise Vault - Mailbox Archiving Administrators</t>
  </si>
  <si>
    <t>CN=Rg_Svc GBL Enterprise Vault - Mailbox Archiving Administrators,OU=Resource Groups,OU=ANZ Global Security,DC=global,DC=anz,DC=com</t>
  </si>
  <si>
    <t>Same as Officer access plus requesting of Urgent priority Images and Physical packets.</t>
  </si>
  <si>
    <t>AU ePackets Manager and Supervisor (Wg)</t>
  </si>
  <si>
    <t>CN=AU ePackets Manager and Supervisor (Wg),OU=MAP,OU=Application Security Groups,OU=ANZ Security Objects,DC=oceania,DC=corp,DC=anz,DC=com</t>
  </si>
  <si>
    <t>ePackets</t>
  </si>
  <si>
    <t>View Only access Plus allow editing of Metadata and requesting of Physical packets.</t>
  </si>
  <si>
    <t>AU ePackets Officer (Wg)</t>
  </si>
  <si>
    <t>CN=AU ePackets Officer (Wg),OU=MAP,OU=Application Security Groups,OU=ANZ Security Objects,DC=oceania,DC=corp,DC=anz,DC=com</t>
  </si>
  <si>
    <t>Allow user to view Packets and request for imaging of Packets. No editing of Metadata or requesting of Physical packets</t>
  </si>
  <si>
    <t>AU ePackets View Only (Wg)</t>
  </si>
  <si>
    <t>CN=AU ePackets View Only (Wg),OU=MAP,OU=Application Security Groups,OU=ANZ Security Objects,DC=oceania,DC=corp,DC=anz,DC=com</t>
  </si>
  <si>
    <t>AU MAP ANZ Direct ePackets Officer (Wg)</t>
  </si>
  <si>
    <t>CN=AU MAP ANZ Direct ePackets Officer (Wg),OU=MAP,OU=Application Security Groups,OU=ANZ Security Objects,DC=oceania,DC=corp,DC=anz,DC=com</t>
  </si>
  <si>
    <t>AU MAP eFile ePackets Manager Supervisor (Wg)</t>
  </si>
  <si>
    <t>CN=AU MAP eFile ePackets Manager Supervisor (Wg),OU=MAP,OU=Application Security Groups,OU=ANZ Security Objects,DC=oceania,DC=corp,DC=anz,DC=com</t>
  </si>
  <si>
    <t>AU MAP eFile ePackets Officer (Wg)</t>
  </si>
  <si>
    <t>CN=AU MAP eFile ePackets Officer (Wg),OU=MAP,OU=Application Security Groups,OU=ANZ Security Objects,DC=oceania,DC=corp,DC=anz,DC=com</t>
  </si>
  <si>
    <t>AU MAP ONE Direct ePackets Officer (Wg)</t>
  </si>
  <si>
    <t>CN=AU MAP ONE Direct ePackets Officer (Wg),OU=MAP,OU=Application Security Groups,OU=ANZ Security Objects,DC=oceania,DC=corp,DC=anz,DC=com</t>
  </si>
  <si>
    <t>Administrator</t>
  </si>
  <si>
    <t>AU PFSGC - OAAM BI Administrator Users (Wg)</t>
  </si>
  <si>
    <t>CN=AU PFSGC - OAAM BI Administrator Users (Wg),OU=PFSGC,OU=AU,DC=oceania,DC=corp,DC=anz,DC=com</t>
  </si>
  <si>
    <t>eSecurity - BI Publisher</t>
  </si>
  <si>
    <t>Data Model Developer and/or Report Designer</t>
  </si>
  <si>
    <t>AU PFSGC - OAAM BI Author Users (Wg)</t>
  </si>
  <si>
    <t>CN=AU PFSGC - OAAM BI Author Users (Wg),OU=PFSGC,OU=AU,DC=oceania,DC=corp,DC=anz,DC=com</t>
  </si>
  <si>
    <t>Report Consumer</t>
  </si>
  <si>
    <t>AU PFSGC - OAAM BI Consumer Users (Wg)</t>
  </si>
  <si>
    <t>CN=AU PFSGC - OAAM BI Consumer Users (Wg),OU=PFSGC,OU=AU,DC=oceania,DC=corp,DC=anz,DC=com</t>
  </si>
  <si>
    <t>Temporary Access used for troubleshooting and DR exercise.</t>
  </si>
  <si>
    <t>Asia Exchange 2010 L1 Support</t>
  </si>
  <si>
    <t>CN=Asia Exchange 2010 L1 Support,OU=_Tech Roles,OU=Role Groups,OU=ANZ Security Objects,DC=asia,DC=corp,DC=anz,DC=com</t>
  </si>
  <si>
    <t>Exchange 2010</t>
  </si>
  <si>
    <t>Performs vendor specific tasks such as release and patch management.</t>
  </si>
  <si>
    <t>EEU Messaging Team</t>
  </si>
  <si>
    <t>CN=EEU Messaging Team,OU=Role Groups,OU=ANZ Security Objects,DC=asia,DC=corp,DC=anz,DC=com</t>
  </si>
  <si>
    <t>Performs day to day server administration tasks and escalation.</t>
  </si>
  <si>
    <t>Global Central Support Level 2</t>
  </si>
  <si>
    <t>CN=Global Central Support Level 2,OU=Role Groups,OU=ANZ Security Objects,DC=asia,DC=corp,DC=anz,DC=com</t>
  </si>
  <si>
    <t>Performs messaging Troubleshooting tasks and messaging systems escalation.</t>
  </si>
  <si>
    <t>Global Directory Services and Messaging</t>
  </si>
  <si>
    <t>CN=Global Directory Services and Messaging,OU=Role Groups,OU=ANZ Security Objects,DC=asia,DC=corp,DC=anz,DC=com</t>
  </si>
  <si>
    <t>Global Exchange 2010 L1 Support</t>
  </si>
  <si>
    <t>CN=Global Exchange 2010 L1 Support,OU=_Tech Roles,OU=Role Groups,OU=ANZ Security Objects,DC=asia,DC=corp,DC=anz,DC=com</t>
  </si>
  <si>
    <t>Temporary Access used for  managing or modifying the Exchange RBAC.</t>
  </si>
  <si>
    <t>Global Exchange Administrators</t>
  </si>
  <si>
    <t>CN=Global Exchange Administrators,OU=_Tech Roles,OU=Role Groups,OU=ANZ Security Objects,DC=asia,DC=corp,DC=anz,DC=com</t>
  </si>
  <si>
    <t>Global Exchange Extended Organizational Management</t>
  </si>
  <si>
    <t>CN=Global Exchange Extended Organizational Management,OU=_Tech Roles,OU=Role Groups,OU=ANZ Security Objects,DC=asia,DC=corp,DC=anz,DC=com</t>
  </si>
  <si>
    <t>Global Exchange Role Access Control</t>
  </si>
  <si>
    <t>CN=Global Exchange Role Access Control,OU=_Tech Roles,OU=Role Groups,OU=ANZ Security Objects,DC=asia,DC=corp,DC=anz,DC=com</t>
  </si>
  <si>
    <t>Performs day to day user request and fault support globally.</t>
  </si>
  <si>
    <t>Global Tech Assist Level 1</t>
  </si>
  <si>
    <t>CN=Global Tech Assist Level 1,OU=Role Groups,OU=ANZ Security Objects,DC=asia,DC=corp,DC=anz,DC=com</t>
  </si>
  <si>
    <t>Atlantic Exchange 2010 L1 Support</t>
  </si>
  <si>
    <t>CN=Atlantic Exchange 2010 L1 Support,OU=_Tech Roles,OU=Role Groups,OU=ANZ Security Objects,DC=atlantic,DC=corp,DC=anz,DC=com</t>
  </si>
  <si>
    <t>CN=Global Central Support Level 2,OU=Role Groups,OU=ANZ Security Objects,DC=atlantic,DC=corp,DC=anz,DC=com</t>
  </si>
  <si>
    <t>CN=Global Directory Services and Messaging,OU=Role Groups,OU=ANZ Security Objects,DC=atlantic,DC=corp,DC=anz,DC=com</t>
  </si>
  <si>
    <t>CN=Global Exchange 2010 L1 Support,OU=_Tech Roles,OU=Role Groups,OU=ANZ Security Objects,DC=atlantic,DC=corp,DC=anz,DC=com</t>
  </si>
  <si>
    <t>CN=Global Exchange Administrators,OU=_Tech Roles,OU=Role Groups,OU=ANZ Security Objects,DC=atlantic,DC=corp,DC=anz,DC=com</t>
  </si>
  <si>
    <t>CN=Global Exchange Extended Organizational Management,OU=_Tech Roles,OU=Role Groups,OU=ANZ Security Objects,DC=atlantic,DC=corp,DC=anz,DC=com</t>
  </si>
  <si>
    <t>CN=Global Exchange Role Access Control,OU=_Tech Roles,OU=Role Groups,OU=ANZ Security Objects,DC=atlantic,DC=corp,DC=anz,DC=com</t>
  </si>
  <si>
    <t>Performs messaging day to day executive request and fault support.</t>
  </si>
  <si>
    <t>AU Exchange 2010 Executive Support</t>
  </si>
  <si>
    <t>CN=AU Exchange 2010 Executive Support,OU=RoleBased,OU=Email Migration,OU=Project Implementation,OU=ANZ Security Objects,DC=oceania,DC=corp,DC=anz,DC=com</t>
  </si>
  <si>
    <t>CN=EEU Messaging Team,OU=Role Groups,OU=ANZ Security Objects,DC=oceania,DC=corp,DC=anz,DC=com</t>
  </si>
  <si>
    <t>CN=Global Central Support Level 2,OU=Role Groups,OU=ANZ Security Objects,DC=oceania,DC=corp,DC=anz,DC=com</t>
  </si>
  <si>
    <t>CN=Global Directory Services and Messaging,OU=Groups to be deleted_UAM,OU=Role Groups,OU=ANZ Security Objects,DC=oceania,DC=corp,DC=anz,DC=com</t>
  </si>
  <si>
    <t>Global Exchange 2010 Executive Support</t>
  </si>
  <si>
    <t>CN=Global Exchange 2010 Executive Support,OU=_Tech Roles,OU=Role Groups,OU=ANZ Security Objects,DC=oceania,DC=corp,DC=anz,DC=com</t>
  </si>
  <si>
    <t>CN=Global Exchange 2010 L1 Support,OU=_Tech Roles,OU=Role Groups,OU=ANZ Security Objects,DC=oceania,DC=corp,DC=anz,DC=com</t>
  </si>
  <si>
    <t>CN=Global Exchange Administrators,OU=_Tech Roles,OU=Role Groups,OU=ANZ Security Objects,DC=oceania,DC=corp,DC=anz,DC=com</t>
  </si>
  <si>
    <t>CN=Global Exchange Extended Organizational Management,OU=_Tech Roles,OU=Role Groups,OU=ANZ Security Objects,DC=oceania,DC=corp,DC=anz,DC=com</t>
  </si>
  <si>
    <t>CN=Global Exchange Role Access Control,OU=_Tech Roles,OU=Role Groups,OU=ANZ Security Objects,DC=oceania,DC=corp,DC=anz,DC=com</t>
  </si>
  <si>
    <t>CN=Global Tech Assist Level 1,OU=Role Groups,OU=ANZ Security Objects,DC=oceania,DC=corp,DC=anz,DC=com</t>
  </si>
  <si>
    <t>Oceania Exchange 2010 L1 Support</t>
  </si>
  <si>
    <t>CN=Oceania Exchange 2010 L1 Support,OU=_Tech Roles,OU=Role Groups,OU=ANZ Security Objects,DC=oceania,DC=corp,DC=anz,DC=com</t>
  </si>
  <si>
    <t>FX Deposits Private Bank User Role</t>
  </si>
  <si>
    <t>CN=NZ CFSIB - FX Deposits - Private Bank User Role (Wg),OU=CFSIB,OU=NZ,DC=oceania,DC=corp,DC=anz,DC=com</t>
  </si>
  <si>
    <t>FOLD</t>
  </si>
  <si>
    <t>Product Manager User Role</t>
  </si>
  <si>
    <t>CN=NZ CFSIB - FX Deposits - Product Mgr User Role (Wg),OU=CFSIB,OU=NZ,DC=oceania,DC=corp,DC=anz,DC=com</t>
  </si>
  <si>
    <t>Read Only User Role</t>
  </si>
  <si>
    <t>CN=NZ CFSIB - FX Deposits - Read Only User Role (Wg),OU=CFSIB,OU=NZ,DC=oceania,DC=corp,DC=anz,DC=com</t>
  </si>
  <si>
    <t>Retail User Role</t>
  </si>
  <si>
    <t>CN=NZ CFSIB - FX Deposits - Retail User Role (Wg),OU=CFSIB,OU=NZ,DC=oceania,DC=corp,DC=anz,DC=com</t>
  </si>
  <si>
    <t>Static User Role</t>
  </si>
  <si>
    <t>CN=NZ CFSIB - FX Deposits - Static User Role (Wg),OU=CFSIB,OU=NZ,DC=oceania,DC=corp,DC=anz,DC=com</t>
  </si>
  <si>
    <t>Tech Admin User Role</t>
  </si>
  <si>
    <t>CN=NZ CFSIB - FX Deposits - Tech Admin User Role (Wg),OU=CFSIB,OU=NZ,DC=oceania,DC=corp,DC=anz,DC=com</t>
  </si>
  <si>
    <t>Markets User Role</t>
  </si>
  <si>
    <t>CN=NZ CFSIB - FX Deposits Markets - Markets User Role (Wg),OU=CFSIB,OU=NZ,DC=oceania,DC=corp,DC=anz,DC=com</t>
  </si>
  <si>
    <t>Base Rate User Role</t>
  </si>
  <si>
    <t>CN=NZ CFSIB - FX Deposits Operations - Base Rate User Role (Wg),OU=CFSIB,OU=NZ,DC=oceania,DC=corp,DC=anz,DC=com</t>
  </si>
  <si>
    <t>Global Loans User Role</t>
  </si>
  <si>
    <t>CN=NZ CFSIB - FX Deposits Operations - Global Loans User Role (Wg),OU=CFSIB,OU=NZ,DC=oceania,DC=corp,DC=anz,DC=com</t>
  </si>
  <si>
    <t>Ops User Role</t>
  </si>
  <si>
    <t>CN=NZ CFSIB - FX Deposits Operations - Ops User Role (Wg),OU=CFSIB,OU=NZ,DC=oceania,DC=corp,DC=anz,DC=com</t>
  </si>
  <si>
    <t>Testing purposes, access to Frontline, Pricing desk and Product Support and Standalone ERR</t>
  </si>
  <si>
    <t>NZ Retail Tools Website Admin Access (Wg)</t>
  </si>
  <si>
    <t>CN=NZ Retail Tools Website Admin Access (Wg),OU=Security Groups,OU=Oceania,OU=Migrated Objects,OU=ANZ Global Security,DC=global,DC=anz,DC=com</t>
  </si>
  <si>
    <t>Frontline Tools</t>
  </si>
  <si>
    <t>NZ Retail Tools Website Admin Access</t>
  </si>
  <si>
    <t>CN=NZ Retail Tools Website Admin Access,OU=Common,OU=Groups,OU=NZ,DC=global,DC=anz,DC=com</t>
  </si>
  <si>
    <t>Frontline Website Editor</t>
  </si>
  <si>
    <t>NZ Retail Tools Website Editor Access</t>
  </si>
  <si>
    <t>CN=NZ Retail Tools Website Editor Access,OU=Common,OU=Groups,OU=NZ,DC=global,DC=anz,DC=com</t>
  </si>
  <si>
    <t>Access to LRH reporting for Frontline Tools</t>
  </si>
  <si>
    <t>NZ Retail Tools Website LRH reporting Access</t>
  </si>
  <si>
    <t>CN=NZ Retail Tools Website LRH reporting Access,OU=Common,OU=Groups,OU=NZ,DC=global,DC=anz,DC=com</t>
  </si>
  <si>
    <t>Pricing Desk and Product Support</t>
  </si>
  <si>
    <t>NZ Retail Tools Website Pricing Desk Access</t>
  </si>
  <si>
    <t>CN=NZ Retail Tools Website Pricing Desk Access,OU=Common,OU=Groups,OU=NZ,DC=global,DC=anz,DC=com</t>
  </si>
  <si>
    <t>Access for Support User</t>
  </si>
  <si>
    <t>NZ Retail Tools Website Support Access</t>
  </si>
  <si>
    <t>CN=NZ Retail Tools Website Support Access,OU=Common,OU=Groups,OU=NZ,DC=global,DC=anz,DC=com</t>
  </si>
  <si>
    <t>Standalone ERR</t>
  </si>
  <si>
    <t>NZ Retail Tools Website Users Access</t>
  </si>
  <si>
    <t>CN=NZ Retail Tools Website Users Access,OU=Common,OU=Groups,OU=NZ,DC=global,DC=anz,DC=com</t>
  </si>
  <si>
    <t>CN=NZ Retail Tools Website Admin Access (Wg),OU=General,OU=Groups,OU=NZ,DC=oceania,DC=corp,DC=anz,DC=com</t>
  </si>
  <si>
    <t>NZ Retail Tools Website Editor Access (Wg)</t>
  </si>
  <si>
    <t>CN=NZ Retail Tools Website Editor Access (Wg),OU=General,OU=Groups,OU=NZ,DC=oceania,DC=corp,DC=anz,DC=com</t>
  </si>
  <si>
    <t>NZ Retail Tools Website LRH reporting Access (Wg)</t>
  </si>
  <si>
    <t>CN=NZ Retail Tools Website LRH reporting Access (Wg),OU=General,OU=Groups,OU=NZ,DC=oceania,DC=corp,DC=anz,DC=com</t>
  </si>
  <si>
    <t>NZ Retail Tools Website Pricing Desk Access (Wg)</t>
  </si>
  <si>
    <t>CN=NZ Retail Tools Website Pricing Desk Access (Wg),OU=General,OU=Groups,OU=NZ,DC=oceania,DC=corp,DC=anz,DC=com</t>
  </si>
  <si>
    <t>NZ Retail Tools Website Support Access (Wg)</t>
  </si>
  <si>
    <t>CN=NZ Retail Tools Website Support Access (Wg),OU=General,OU=Groups,OU=NZ,DC=oceania,DC=corp,DC=anz,DC=com</t>
  </si>
  <si>
    <t>NZ Retail Tools Website Users Access (Wg)</t>
  </si>
  <si>
    <t>CN=NZ Retail Tools Website Users Access (Wg),OU=General,OU=Groups,OU=NZ,DC=oceania,DC=corp,DC=anz,DC=com</t>
  </si>
  <si>
    <t>Deal Read Only - Markets dealer access</t>
  </si>
  <si>
    <t>AU FX Easy Deal - Read Only Deal User Role (Wg)</t>
  </si>
  <si>
    <t>CN=AU FX Easy Deal - Read Only Deal User Role (Wg),OU=TEPSS,OU=AU,DC=oceania,DC=corp,DC=anz,DC=com</t>
  </si>
  <si>
    <t>FX Easy (AU)</t>
  </si>
  <si>
    <t>Deal read only - Support - deal search and view</t>
  </si>
  <si>
    <t>AU FX Easy Markets Admin Static Admin Role (Wg)</t>
  </si>
  <si>
    <t>CN=AU FX Easy Markets Admin Static Admin Role (Wg),OU=TEPSS,OU=AU,DC=oceania,DC=corp,DC=anz,DC=com</t>
  </si>
  <si>
    <t>Dealer - Markets dealer access</t>
  </si>
  <si>
    <t>AU FX Easy Markets Deal Dealer User Role (Wg)</t>
  </si>
  <si>
    <t>CN=AU FX Easy Markets Deal Dealer User Role (Wg),OU=TEPSS,OU=AU,DC=oceania,DC=corp,DC=anz,DC=com</t>
  </si>
  <si>
    <t>Operations support</t>
  </si>
  <si>
    <t>AU FX Easy Operations Deal Operations User Role (Wg)</t>
  </si>
  <si>
    <t>CN=AU FX Easy Operations Deal Operations User Role (Wg),OU=TEPSS,OU=AU,DC=oceania,DC=corp,DC=anz,DC=com</t>
  </si>
  <si>
    <t>Private Banking support</t>
  </si>
  <si>
    <t>AU FX Easy Private Bk Deal Private Bk User Role (Wg)</t>
  </si>
  <si>
    <t>CN=AU FX Easy Private Bk Deal Private Bk User Role (Wg),OU=TEPSS,OU=AU,DC=oceania,DC=corp,DC=anz,DC=com</t>
  </si>
  <si>
    <t>Technology - administrator and support</t>
  </si>
  <si>
    <t>AU FX Easy Technology Admin Technology Static Admin Role (Wg)</t>
  </si>
  <si>
    <t>CN=AU FX Easy Technology Admin Technology Static Admin Role (Wg),OU=TEPSS,OU=AU,DC=oceania,DC=corp,DC=anz,DC=com</t>
  </si>
  <si>
    <t>Transaction banking - support Admin</t>
  </si>
  <si>
    <t>AU FX Easy Transaction Banking Admin Read only Admin Role (Wg)</t>
  </si>
  <si>
    <t>CN=AU FX Easy Transaction Banking Admin Read only Admin Role (Wg),OU=TEPSS,OU=AU,DC=oceania,DC=corp,DC=anz,DC=com</t>
  </si>
  <si>
    <t>The Read  Only User role will only be able to View  records within  Static data  set up and Static Data Admin screens</t>
  </si>
  <si>
    <t>Read only Deal Role</t>
  </si>
  <si>
    <t>CN=NZ CFSIB - FX Easy Deal - Read Only Deal User Role (Wg),OU=CFSIB,OU=NZ,DC=oceania,DC=corp,DC=anz,DC=com</t>
  </si>
  <si>
    <t>FXEasy</t>
  </si>
  <si>
    <t>Can view Dealer GUI menu, new deal and search deal, get and accept quotes, cancel deal, Adjust channel and product margin, adjust customer margin and load equal and opposite</t>
  </si>
  <si>
    <t>Dealer User Role</t>
  </si>
  <si>
    <t>CN=NZ CFSIB - FX Easy Markets Deal - Dealer User Role (Wg),OU=CFSIB,OU=NZ,DC=oceania,DC=corp,DC=aNZ,DC=com</t>
  </si>
  <si>
    <t>Can view Dealer GUI menu, new deal and search deal, get and accept quotes, cancel deal and adjust customer margin</t>
  </si>
  <si>
    <t>Operations User Role</t>
  </si>
  <si>
    <t>CN=NZ CFSIB - FX Easy Operations Deal - Operations User Role (Wg),OU=CFSIB,OU=NZ,DC=oceania,DC=corp,DC=anz,DC=com</t>
  </si>
  <si>
    <t>FX Easy Private Bank User Role</t>
  </si>
  <si>
    <t>CN=NZ CFSIB - FX Easy Private Bk Deal - Private Bk User Role (Wg),OU=CFSIB,OU=NZ,DC=oceania,DC=corp,DC=aNZ,DC=com</t>
  </si>
  <si>
    <t>The Technology Admin User role will  have access to all available Functions within Static Admin and Static screens</t>
  </si>
  <si>
    <t>Technology Static Admin Role</t>
  </si>
  <si>
    <t>CN=NZ CFSIB - FX Easy Tech Admin - Tech Static Admin Role (Wg),OU=CFSIB,OU=NZ,DC=oceania,DC=corp,DC=aNZ,DC=com</t>
  </si>
  <si>
    <t>Read only Admin Role</t>
  </si>
  <si>
    <t>CN=NZ CFSIB - FX Easy Trans Bk Admin - Read only Admin Role (Wg),OU=CFSIB,OU=NZ,DC=oceania,DC=corp,DC=aNZ,DC=com</t>
  </si>
  <si>
    <t>Dealer User Service Account Group</t>
  </si>
  <si>
    <t>CN=NZ FX Easy Dealer User Service Accts (Ad),OU=NZ,OU=Service Accounts,OU=ANZ Security Objects,DC=oceania,DC=corp,DC=anz,DC=com</t>
  </si>
  <si>
    <t>Operations User Service Account Group</t>
  </si>
  <si>
    <t>CN=NZ FX Easy Operations User Service Accts (Ad),OU=NZ,OU=Service Accounts,OU=ANZ Security Objects,DC=oceania,DC=corp,DC=anz,DC=com</t>
  </si>
  <si>
    <t>Private Bank User Service Account Group</t>
  </si>
  <si>
    <t>CN=NZ FX Easy Private Bank User Service Accts (Ad),OU=NZ,OU=Service Accounts,OU=ANZ Security Objects,DC=oceania,DC=corp,DC=aNZ,DC=com</t>
  </si>
  <si>
    <t>Read Only User Service Account Group</t>
  </si>
  <si>
    <t>CN=NZ FX Easy Read_Only User Service Accts (Ad),OU=NZ,OU=Service Accounts,OU=ANZ Security Objects,DC=oceania,DC=corp,DC=aNZ,DC=com</t>
  </si>
  <si>
    <t>Web Services Service Account Group</t>
  </si>
  <si>
    <t>CN=NZ FX Easy Web Services Service Accts (Ad),OU=NZ,OU=Service Accounts,OU=ANZ Security Objects,DC=oceania,DC=corp,DC=aNZ,DC=com</t>
  </si>
  <si>
    <t>AU GCR Global Customer Search (Wg)</t>
  </si>
  <si>
    <t>CN=AU GCR Global Customer Search (Wg),OU=Unix,OU=AU,OU=Application Security Groups,OU=ANZ Security Objects,DC=oceania,DC=corp,DC=anz,DC=com</t>
  </si>
  <si>
    <t>GCR</t>
  </si>
  <si>
    <t>AU GCR Senior Matching Analyst (Wg)</t>
  </si>
  <si>
    <t>CN=AU GCR Matching Analyst (Wg),OU=Unix,OU=AU,OU=Application Security Groups,OU=ANZ Security Objects,DC=oceania,DC=corp,DC=anz,DC=com</t>
  </si>
  <si>
    <t>AU GCR mdm_admin (Wg)</t>
  </si>
  <si>
    <t>CN=AU GCR mdm_admin (Wg),OU=Unix,OU=AU,OU=Application Security Groups,OU=ANZ Security Objects,DC=oceania,DC=corp,DC=anz,DC=com</t>
  </si>
  <si>
    <t>AU GCR Matching Analyst (Wg)</t>
  </si>
  <si>
    <t>CN=AU GCR Senior Matching Analyst (Wg),OU=Unix,OU=AU,OU=Application Security Groups,OU=ANZ Security Objects,DC=oceania,DC=corp,DC=anz,DC=com</t>
  </si>
  <si>
    <t>AU GSDVT GCR Reporting Admin (Wg)</t>
  </si>
  <si>
    <t>CN=AU GSDVT GCR Reporting Admin (Wg),OU=GSDVT,OU=AU,DC=oceania,DC=corp,DC=anz,DC=com</t>
  </si>
  <si>
    <t>AU GSDVT GCR Reporting Production Support (Wg)</t>
  </si>
  <si>
    <t>CN=AU GSDVT GCR Reporting Production Support (Wg),OU=GSDVT,OU=AU,DC=oceania,DC=corp,DC=anz,DC=com</t>
  </si>
  <si>
    <t>AU GSDVT GCR Reporting Users (Wg)</t>
  </si>
  <si>
    <t>CN=AU GSDVT GCR Reporting Users (Wg),OU=GSDVT,OU=AU,DC=oceania,DC=corp,DC=anz,DC=com</t>
  </si>
  <si>
    <t>Grants builder access to reports within Business Objects</t>
  </si>
  <si>
    <t>HK IntHK - Global Markets Reporting Power Builder (Wg)</t>
  </si>
  <si>
    <t>CN=HK IntHK - Global Markets Reporting Power Builder (Wg),OU=IntHK,OU=HK,DC=asia,DC=corp,DC=anz,DC=com</t>
  </si>
  <si>
    <t>GMDR</t>
  </si>
  <si>
    <t>Higher level Application (Business Objects) access, ability to create/update reports</t>
  </si>
  <si>
    <t>HK IntHK - Global Markets Reporting Power User (Wg)</t>
  </si>
  <si>
    <t>CN=HK IntHK - Global Markets Reporting Power User (Wg),OU=IntHK,OU=HK,DC=asia,DC=corp,DC=anz,DC=com</t>
  </si>
  <si>
    <t>SG IntSG - Global Markets Reporting Power Builder (Wg)</t>
  </si>
  <si>
    <t>CN=SG IntSG - Global Markets Reporting Power Builder (Wg),OU=IntSG,OU=SG,DC=asia,DC=corp,DC=anz,DC=com</t>
  </si>
  <si>
    <t>SG IntSG - Global Markets Reporting Power User (Wg)</t>
  </si>
  <si>
    <t>CN=SG IntSG - Global Markets Reporting Power User (Wg),OU=IntSG,OU=SG,DC=asia,DC=corp,DC=anz,DC=com</t>
  </si>
  <si>
    <t>GB IntGB - Global Markets Reporting Power Builder (Wg)</t>
  </si>
  <si>
    <t>CN=GB IntGB - Global Markets Reporting Power Builder (Wg),OU=GBIFS,OU=GB,DC=atlantic,DC=corp,DC=anz,DC=com</t>
  </si>
  <si>
    <t>GB IntGB - Global Markets Reporting Power User (Wg)</t>
  </si>
  <si>
    <t>CN=GB IntGB - Global Markets Reporting Power User (Wg),OU=GBIFS,OU=GB,DC=atlantic,DC=corp,DC=anz,DC=com</t>
  </si>
  <si>
    <t>Application Admin access for Business Objects reports</t>
  </si>
  <si>
    <t>AU CFSBB - Global Markets Reporting Power Admin (Wg)</t>
  </si>
  <si>
    <t>CN=AU CFSBB - Global Markets Reporting Power Admin (Wg),OU=CFSBB,OU=AU,DC=oceania,DC=corp,DC=anz,DC=com</t>
  </si>
  <si>
    <t>AU CFSBB - Global Markets Reporting Power Builder (Wg)</t>
  </si>
  <si>
    <t>CN=AU CFSBB - Global Markets Reporting Power Builder (Wg),OU=CFSBB,OU=AU,DC=oceania,DC=corp,DC=anz,DC=com</t>
  </si>
  <si>
    <t>Normal Application (Business Objects) level Access, ability to view/run reports</t>
  </si>
  <si>
    <t>AU CFSBB - Global Markets Reporting Power User (Wg)</t>
  </si>
  <si>
    <t>CN=AU CFSBB - Global Markets Reporting Power User (Wg),OU=CFSBB,OU=AU,DC=oceania,DC=corp,DC=anz,DC=com</t>
  </si>
  <si>
    <t>AU GSDVT MDM Admins (Wg)</t>
  </si>
  <si>
    <t>CN=AU GSDVT MDM Admins (Wg),OU=GSDVT,OU=AU,DC=oceania,DC=corp,DC=anz,DC=com</t>
  </si>
  <si>
    <t>Institutional Customer Registry (ICR)</t>
  </si>
  <si>
    <t>AU GSDVT MDM Users (Wg)</t>
  </si>
  <si>
    <t>CN=AU GSDVT MDM Users (Wg),OU=GSDVT,OU=AU,DC=oceania,DC=corp,DC=anz,DC=com</t>
  </si>
  <si>
    <t>AU GSDVT OCI Reporting Admin (Wg)</t>
  </si>
  <si>
    <t>CN=AU GSDVT OCI Reporting Admin (Wg),OU=GSDVT,OU=AU,DC=oceania,DC=corp,DC=anz,DC=com</t>
  </si>
  <si>
    <t>AU GSDVT OCI Reporting Data Stewards (Wg)</t>
  </si>
  <si>
    <t>CN=AU GSDVT OCI Reporting Data Stewards (Wg),OU=GSDVT,OU=AU,DC=oceania,DC=corp,DC=anz,DC=com</t>
  </si>
  <si>
    <t>AU GSDVT OCI Reporting Production Support (Wg)</t>
  </si>
  <si>
    <t>CN=AU GSDVT OCI Reporting Production Support (Wg),OU=GSDVT,OU=AU,DC=oceania,DC=corp,DC=anz,DC=com</t>
  </si>
  <si>
    <t>Active directory group that grants access for users to payment operations functions of IPS. Used to add Payment operations users who may need to check status of a payment.</t>
  </si>
  <si>
    <t>NZ CFSIB - IPS Operations - Ops User Role (Wg)</t>
  </si>
  <si>
    <t>CN=NZ CFSIB - IPS Operations - Ops User Role (Wg),OU=CFSIB,OU=NZ,DC=oceania,DC=corp,DC=anz,DC=com</t>
  </si>
  <si>
    <t>IPS</t>
  </si>
  <si>
    <t>Administration of Fees associated with transactions created via IPS. Ability to Create, Update, Delete and view the IPS associated fees for a product.</t>
  </si>
  <si>
    <t>NZ CFSIB - IPS Technology - Fee Admin User Role (Wg)</t>
  </si>
  <si>
    <t>CN=NZ CFSIB - IPS Technology - Fee Admin User Role (Wg),OU=CFSIB,OU=NZ,DC=oceania,DC=corp,DC=anz,DC=com</t>
  </si>
  <si>
    <t>View and administer system status and queues.</t>
  </si>
  <si>
    <t>NZ CFSIB - IPS Technology - Tech User Role (Wg)</t>
  </si>
  <si>
    <t>CN=NZ CFSIB - IPS Technology - Tech User Role (Wg),OU=CFSIB,OU=NZ,DC=oceania,DC=corp,DC=anz,DC=com</t>
  </si>
  <si>
    <t>Active Directory Group that grants access for channels to utilize IPS services. This is a non-interactive service account.</t>
  </si>
  <si>
    <t>NZ Shared WAS IPS IB Client Service Accts (Ad)</t>
  </si>
  <si>
    <t>CN=NZ Shared WAS IPS IB Client Service Accts (Ad),OU=NZ,OU=Service Accounts,OU=ANZ Security Objects,DC=oceania,DC=corp,DC=anz,DC=com</t>
  </si>
  <si>
    <t>Access to Australia Limits Management System data</t>
  </si>
  <si>
    <t>AU CFSBB - Limit Management System</t>
  </si>
  <si>
    <t>CN=AU CFSBB - Limit Management System,OU=Corporate,OU=Groups,OU=AU,DC=global,DC=anz,DC=com</t>
  </si>
  <si>
    <t>LMS</t>
  </si>
  <si>
    <t>Read Only Access profile for Sales staff to generate limits reports and view all screens</t>
  </si>
  <si>
    <t>AU LMS Customer Support Officers</t>
  </si>
  <si>
    <t>CN=AU LMS Customer Support Officers,OU=Common,OU=Groups,OU=AU,DC=global,DC=anz,DC=com</t>
  </si>
  <si>
    <t>Access profile for actioning limit exceeding payments, referencing the customer's Relationship Manager to seek approval (where appropriate).</t>
  </si>
  <si>
    <t>AU LMS Exceptions Officers</t>
  </si>
  <si>
    <t>CN=AU LMS Exceptions Officers,OU=Corporate,OU=Groups,OU=AU,DC=global,DC=anz,DC=com</t>
  </si>
  <si>
    <t>Access profile for Viewing the "Poison Queue" of Messages, that have been sent to or from LMS but failed due a technical issue.</t>
  </si>
  <si>
    <t>AU LMS GAMS 2nd Level Analyst</t>
  </si>
  <si>
    <t>CN=AU LMS GAMS 2nd Level Analyst,OU=Corporate,OU=Groups,OU=AU,DC=global,DC=anz,DC=com</t>
  </si>
  <si>
    <t>AU LMS GAMS 3rd Level Analyst</t>
  </si>
  <si>
    <t>CN=AU LMS GAMS 3rd Level Analyst,OU=Common,OU=Groups,OU=AU,DC=global,DC=anz,DC=com</t>
  </si>
  <si>
    <t>Access profile to and create and maitain the set of limits within LMS for customer. Further to this, access profile grant the ability to Approve the creation or modification of change(s) to a limit arrangement within LMS, created by another staff member.</t>
  </si>
  <si>
    <t>AU LMS Limits Authorisers</t>
  </si>
  <si>
    <t>CN=AU LMS Limits Authorisers,OU=Corporate,OU=Groups,OU=AU,DC=global,DC=anz,DC=com</t>
  </si>
  <si>
    <t>Access profile for actioning limit exceeding payments, referencing the customer's Relationship Manager to seek approval (where appropriate). Further to this access profile grants users the ability for un-claiming payment limits that are currently claimed by other users</t>
  </si>
  <si>
    <t>AU LMS Limits Exceptions Managers</t>
  </si>
  <si>
    <t>CN=AU LMS Limits Exceptions Managers,OU=Corporate,OU=Groups,OU=AU,DC=global,DC=anz,DC=com</t>
  </si>
  <si>
    <t>Access profile for Transactive Registration team to create, maintain the setup of limits within LMS for customers.</t>
  </si>
  <si>
    <t>AU LMS Limits Registration Officers</t>
  </si>
  <si>
    <t>CN=AU LMS Limits Registration Officers,OU=Corporate,OU=Groups,OU=AU,DC=global,DC=anz,DC=com</t>
  </si>
  <si>
    <t>AU LMS Sales Support Analyst</t>
  </si>
  <si>
    <t>CN=AU LMS Sales Support Analyst,OU=Corporate,OU=Groups,OU=AU,DC=global,DC=anz,DC=com</t>
  </si>
  <si>
    <t>Access profile for authorising the creation or modification of change(s) to a limit arrangement within LMS.</t>
  </si>
  <si>
    <t>AU LMS Specialised Supp Authoriser</t>
  </si>
  <si>
    <t>CN=AU LMS Specialised Supp Authoriser,OU=Corporate,OU=Groups,OU=AU,DC=global,DC=anz,DC=com</t>
  </si>
  <si>
    <t>Access profile for Customer Support team responsible for creating and maintaining the seasonal thresholds.</t>
  </si>
  <si>
    <t>AU LMS Specialised Support Staff</t>
  </si>
  <si>
    <t>CN=AU LMS Specialised Support Staff,OU=Corporate,OU=Groups,OU=AU,DC=global,DC=anz,DC=com</t>
  </si>
  <si>
    <t>Access to China Limits Management System data</t>
  </si>
  <si>
    <t>CN CFSBB - Limit Management System</t>
  </si>
  <si>
    <t>CN=CN CFSBB - Limit Management System,OU=Corporate,OU=Groups,OU=CN,DC=global,DC=anz,DC=com</t>
  </si>
  <si>
    <t>Access to HongKong Limits Management System data</t>
  </si>
  <si>
    <t>HK CFSBB - Limit Management System</t>
  </si>
  <si>
    <t>CN=HK CFSBB - Limit Management System,OU=Corporate,OU=Groups,OU=HK,DC=global,DC=anz,DC=com</t>
  </si>
  <si>
    <t>Access to New Zealand Limits Management System data</t>
  </si>
  <si>
    <t>NZ CFSBB - Limit Management System</t>
  </si>
  <si>
    <t>CN=NZ CFSBB - Limit Management System,OU=Corporate,OU=Groups,OU=NZ,DC=global,DC=anz,DC=com</t>
  </si>
  <si>
    <t>Access to Singapore Limits Management System data</t>
  </si>
  <si>
    <t>SG CFSBB - Limit Management System</t>
  </si>
  <si>
    <t>CN=SG CFSBB - Limit Management System,OU=Corporate,OU=Groups,OU=SG,DC=global,DC=anz,DC=com</t>
  </si>
  <si>
    <t>Access to this profile will give the users the ability to perform FSI maintenance and search functions</t>
  </si>
  <si>
    <t>Domestic Payments Website Operator</t>
  </si>
  <si>
    <t>CN=NZ CFSBB LVSS Website Operators (Wg),OU=CFSBB,OU=NZ,DC=oceania,DC=corp,DC=anz,DC=com</t>
  </si>
  <si>
    <t>LVPE (LVSS)</t>
  </si>
  <si>
    <t>Access to this profile will give the users the ability to perform audit management, exception monitoring, SO/FSI/FRI  managementand search functions</t>
  </si>
  <si>
    <t>Reconciliation Analyst Website Payments Production Manager</t>
  </si>
  <si>
    <t>CN=NZ CFSBB LVSS Website Pmts Prod Mgrs (Wg),OU=CFSBB,OU=NZ,DC=oceania,DC=corp,DC=anz,DC=com</t>
  </si>
  <si>
    <t>Access to this profile will give the users the ability to perform audit management, exception monitoring, SO/FSI/FRI  maintenanceand search functions</t>
  </si>
  <si>
    <t>Market Operations Recon Officer</t>
  </si>
  <si>
    <t>CN=NZ CFSBB LVSS Website Recon Officers (Wg),OU=CFSBB,OU=NZ,DC=oceania,DC=corp,DC=anz,DC=com</t>
  </si>
  <si>
    <t>Access to this profile will give the users the ability to perform audit management, report management and search functions</t>
  </si>
  <si>
    <t>IT System Administrator Website Supervisor</t>
  </si>
  <si>
    <t>CN=NZ CFSBB LVSS Website Supervisors (Wg),OU=CFSBB,OU=NZ,DC=oceania,DC=corp,DC=anz,DC=com</t>
  </si>
  <si>
    <t>Profile that provides read only access to run reports and search options for investigations, monitoring and SBI.</t>
  </si>
  <si>
    <t>Domestic Payments</t>
  </si>
  <si>
    <t>CN=NZ CFSBB SBI Website Domestic Payments (Wg),OU=CFSBB,OU=NZ,DC=oceania,DC=corp,DC=anz,DC=com</t>
  </si>
  <si>
    <t>LVPE (SBI)</t>
  </si>
  <si>
    <t>Read only profile that provides access to run reconciliation via the extraction of SBI reports</t>
  </si>
  <si>
    <t>IT System Administrator</t>
  </si>
  <si>
    <t>CN=NZ CFSBB SBI Website IT Administration User (Wg),OU=General,OU=Groups,OU=NZ,DC=oceania,DC=corp,DC=anz,DC=com</t>
  </si>
  <si>
    <t>Profile providing system administration access</t>
  </si>
  <si>
    <t>Market Operations</t>
  </si>
  <si>
    <t>CN=NZ CFSBB SBI Website Market Operations (Wg),OU=CFSBB,OU=NZ,DC=oceania,DC=corp,DC=anz,DC=com</t>
  </si>
  <si>
    <t>Profile that provides the ability to Freeze/Block Banks.</t>
  </si>
  <si>
    <t>Reconciliation Analyst</t>
  </si>
  <si>
    <t>CN=NZ CFSBB SBI Website Reconciliation Analyst (Wg),OU=CFSBB,OU=NZ,DC=oceania,DC=corp,DC=anz,DC=com</t>
  </si>
  <si>
    <t>Profile that provides scheduled write access which allows a sending of outgoing files and allows a user to run a scheduled SBI reports. This group contains service accounts.</t>
  </si>
  <si>
    <t>Scheduler Role</t>
  </si>
  <si>
    <t>CN=NZ CFSBB SBI Website Scheduler (Wg),OU=CFSBB,OU=NZ,DC=oceania,DC=corp,DC=anz,DC=com</t>
  </si>
  <si>
    <t>Profile that provides access to run reports and search options for investigations, monitoring and SBI . The profile also provides access to perform end of day processing.</t>
  </si>
  <si>
    <t>Shift Operations</t>
  </si>
  <si>
    <t>CN=NZ CFSBB SBI Website Shift Op (Wg),OU=CFSBB,OU=NZ,DC=oceania,DC=corp,DC=anz,DC=com</t>
  </si>
  <si>
    <t>Profile that provides access to user access provisioning</t>
  </si>
  <si>
    <t>Access Administrator</t>
  </si>
  <si>
    <t>CN=NZ CFSBB SBI Website System Admin (Wg),OU=CFSBB,OU=NZ,DC=oceania,DC=corp,DC=anz,DC=com</t>
  </si>
  <si>
    <t>Reporting Access to call accounting reports</t>
  </si>
  <si>
    <t>AP - Regional MPS Application Accounts (Wg)</t>
  </si>
  <si>
    <t>CN=AP - Regional MPS Application Accounts (Wg),OU=IntSG,OU=SG,DC=asia,DC=corp,DC=anz,DC=com</t>
  </si>
  <si>
    <t>Managed Print Service</t>
  </si>
  <si>
    <t>Provides access to Systems Manager that manage system settings and device configuration</t>
  </si>
  <si>
    <t>AP - Regional MPS Application Admin (Wg)</t>
  </si>
  <si>
    <t>CN=AP - Regional MPS Application Admin (Wg),OU=IntSG,OU=SG,DC=asia,DC=corp,DC=anz,DC=com</t>
  </si>
  <si>
    <t>Provides access to the Cashier application. Allows adjust balances on user, department, and billing code printing accounts</t>
  </si>
  <si>
    <t>AP - Regional MPS Application Cashier (Wg)</t>
  </si>
  <si>
    <t>CN=AP - Regional MPS Application Cashier (Wg),OU=IntSG,OU=SG,DC=asia,DC=corp,DC=anz,DC=com</t>
  </si>
  <si>
    <t>Provides access to end user account management ( limits view of user accounts to a specific department only with rights to modify user accounts only)</t>
  </si>
  <si>
    <t>AP - Regional MPS Application Departments (Wg)</t>
  </si>
  <si>
    <t>CN=AP - Regional MPS Application Departments (Wg),OU=IntSG,OU=SG,DC=asia,DC=corp,DC=anz,DC=com</t>
  </si>
  <si>
    <t>Provides access to Device Monitoring Console that monitors Device status</t>
  </si>
  <si>
    <t>AP - Regional MPS Application Device Admins (Wg)</t>
  </si>
  <si>
    <t>CN=AP - Regional MPS Application Device Admins (Wg),OU=IntSG,OU=SG,DC=asia,DC=corp,DC=anz,DC=com</t>
  </si>
  <si>
    <t>Print Queue Administration</t>
  </si>
  <si>
    <t>AP - Regional MPS Application Print Distribution (Wg)</t>
  </si>
  <si>
    <t>CN=AP - Regional MPS Application Print Distribution (Wg),OU=IntSG,OU=SG,DC=asia,DC=corp,DC=anz,DC=com</t>
  </si>
  <si>
    <t>Provides access to create reports (e.g. for auditing)</t>
  </si>
  <si>
    <t>AP - Regional MPS Application Reports (Wg)</t>
  </si>
  <si>
    <t>CN=AP - Regional MPS Application Reports (Wg),OU=IntSG,OU=SG,DC=asia,DC=corp,DC=anz,DC=com</t>
  </si>
  <si>
    <t>Provides access to end user account management on the application</t>
  </si>
  <si>
    <t>HK Regional MPS Application Accounts (Wg)</t>
  </si>
  <si>
    <t>CN=HK Regional MPS Application Accounts (Wg),OU=IntHK,OU=HK,DC=asia,DC=corp,DC=anz,DC=com</t>
  </si>
  <si>
    <t>HK Regional MPS Application Reports (Wg)</t>
  </si>
  <si>
    <t>CN=HK Regional MPS Application Reports (Wg),OU=IntHK,OU=HK,DC=asia,DC=corp,DC=anz,DC=com</t>
  </si>
  <si>
    <t>Provides access to server level functions like Print server shutdown and maintenance</t>
  </si>
  <si>
    <t>SG W2K3 MPS CAS Regional Server Administrators (Ad)</t>
  </si>
  <si>
    <t>CN=SG W2K3 MPS CAS Regional Server Administrators (Ad),OU=SG,OU=Admin Groups,OU=ANZ Security Objects,DC=asia,DC=corp,DC=anz,DC=com</t>
  </si>
  <si>
    <t>SG W2K3 MPS CAS Regional Server Support (Ad)</t>
  </si>
  <si>
    <t>CN=SG W2K3 MPS CAS Regional Server Support (Ad),OU=SG,OU=Admin Groups,OU=ANZ Security Objects,DC=asia,DC=corp,DC=anz,DC=com</t>
  </si>
  <si>
    <t>SG W2K3 MPS CAS Regional Server Trm Srv Access (Ad)</t>
  </si>
  <si>
    <t>CN=SG W2K3 MPS CAS Regional Server Trm Srv Access (Ad),OU=SG,OU=Admin Groups,OU=ANZ Security Objects,DC=asia,DC=corp,DC=anz,DC=com</t>
  </si>
  <si>
    <t>SG W2K3 MPS Print Server Administrators (Ad)</t>
  </si>
  <si>
    <t>CN=SG W2K3 MPS Print Server Administrators (Ad),OU=SG,OU=Admin Groups,OU=ANZ Security Objects,DC=asia,DC=corp,DC=anz,DC=com</t>
  </si>
  <si>
    <t>SG W2K3 MPS Print Server Managers (Ad)</t>
  </si>
  <si>
    <t>CN=SG W2K3 MPS Print Server Managers (Ad),OU=SG,OU=Admin Groups,OU=ANZ Security Objects,DC=asia,DC=corp,DC=anz,DC=com</t>
  </si>
  <si>
    <t>SG W2K3 MPS Print Server Trm Srv Access (Ad)</t>
  </si>
  <si>
    <t>CN=SG W2K3 MPS Print Server Trm Srv Access (Ad),OU=SG,OU=Admin Groups,OU=ANZ Security Objects,DC=asia,DC=corp,DC=anz,DC=com</t>
  </si>
  <si>
    <t>SG W2K3 MPS SQL 2008 64bit Server Administrators (Ad)</t>
  </si>
  <si>
    <t>CN=SG W2K3 MPS SQL 2008 64bit Server Administrators (Ad),OU=SG,OU=Admin Groups,OU=ANZ Security Objects,DC=asia,DC=corp,DC=anz,DC=com</t>
  </si>
  <si>
    <t>SG W2K3 MPS SQL 2008 64bit Server Trm Srv Access (Ad)</t>
  </si>
  <si>
    <t>CN=SG W2K3 MPS SQL 2008 64bit Server Trm Srv Access (Ad),OU=SG,OU=Admin Groups,OU=ANZ Security Objects,DC=asia,DC=corp,DC=anz,DC=com</t>
  </si>
  <si>
    <t>SG W2K3 MPS SQL 2008 SSIS Users (Ad)</t>
  </si>
  <si>
    <t>CN=SG W2K3 MPS SQL 2008 SSIS Users (Ad),OU=SG,OU=Admin Groups,OU=ANZ Security Objects,DC=asia,DC=corp,DC=anz,DC=com</t>
  </si>
  <si>
    <t>AU TEPSD - MPS EQ Reporting Access (Wg)</t>
  </si>
  <si>
    <t>CN=AU TEPSD - MPS EQ Reporting Access (Wg),OU=TEPSD,OU=AU,DC=oceania,DC=corp,DC=anz,DC=com</t>
  </si>
  <si>
    <t>Provides access to Device Monitoring Console that monitors Device status, Print Queue Administration,Provides access to  end user account management (limits view of user accounts to a specific department only with rights to modify user accounts only) and Provides access to Systems Manager that manage system settings and device configuration</t>
  </si>
  <si>
    <t>AU TEPSD - MPS EQ System Managers (Wg)</t>
  </si>
  <si>
    <t>CN=AU TEPSD - MPS EQ System Managers (Wg),OU=TEPSD,OU=AU,DC=oceania,DC=corp,DC=anz,DC=com</t>
  </si>
  <si>
    <t>AU W2K3 MPS CAS Server Administrators (Ad)</t>
  </si>
  <si>
    <t>CN=AU W2K3 MPS CAS Server Administrators (Ad),OU=AU,OU=Admin Groups,OU=ANZ Security Objects,DC=oceania,DC=corp,DC=anz,DC=com</t>
  </si>
  <si>
    <t>AU W2K3 MPS CAS Server Shutdown (Ad)</t>
  </si>
  <si>
    <t>CN=AU W2K3 MPS CAS Server Shutdown (Ad),OU=AU,OU=Admin Groups,OU=ANZ Security Objects,DC=oceania,DC=corp,DC=anz,DC=com</t>
  </si>
  <si>
    <t>AU W2K3 MPS Print Cluster Server Administrators (Ad)</t>
  </si>
  <si>
    <t>CN=AU W2K3 MPS Print Cluster Server Administrators (Ad),OU=AU,OU=Admin Groups,OU=ANZ Security Objects,DC=oceania,DC=corp,DC=anz,DC=com</t>
  </si>
  <si>
    <t>AU W2K3 MPS Print Cluster Server Shutdown (Ad)</t>
  </si>
  <si>
    <t>CN=AU W2K3 MPS Print Cluster Server Shutdown (Ad),OU=AU,OU=Admin Groups,OU=ANZ Security Objects,DC=oceania,DC=corp,DC=anz,DC=com</t>
  </si>
  <si>
    <t>AU W2K3 MPS Print Server Administrators (Ad)</t>
  </si>
  <si>
    <t>CN=AU W2K3 MPS Print Server Administrators (Ad),OU=AU,OU=Admin Groups,OU=ANZ Security Objects,DC=oceania,DC=corp,DC=anz,DC=com</t>
  </si>
  <si>
    <t>AU W2K3 MPS Print Server Shutdown (Ad)</t>
  </si>
  <si>
    <t>CN=AU W2K3 MPS Print Server Shutdown (Ad),OU=AU,OU=Admin Groups,OU=ANZ Security Objects,DC=oceania,DC=corp,DC=anz,DC=com</t>
  </si>
  <si>
    <t>AU W2K3 MPS Print Server Support (Ad)</t>
  </si>
  <si>
    <t>CN=AU W2K3 MPS Print Server Support (Ad),OU=AU,OU=Admin Groups,OU=ANZ Security Objects,DC=oceania,DC=corp,DC=anz,DC=com</t>
  </si>
  <si>
    <t>AU W2K3 MPS Print Server Trm Srv Access (Ad)</t>
  </si>
  <si>
    <t>CN=AU W2K3 MPS Print Server Trm Srv Access (Ad),OU=AU,OU=Admin Groups,OU=ANZ Security Objects,DC=oceania,DC=corp,DC=anz,DC=com</t>
  </si>
  <si>
    <t>ANZ Direct Frontline Consultant</t>
  </si>
  <si>
    <t>IN IntIN - Maude App User Access (Wg)</t>
  </si>
  <si>
    <t>CN=IN IntIN - Maude App User Access (Wg),OU=IntIN,OU=IN,DC=asia,DC=corp,DC=anz,DC=com</t>
  </si>
  <si>
    <t>Maude</t>
  </si>
  <si>
    <t>PH PFSGB - Maude App User Access (Wg)</t>
  </si>
  <si>
    <t>CN=PH PFSGB - Maude App User Access (Wg),OU=OTSPC,OU=PH,DC=asia,DC=corp,DC=anz,DC=com</t>
  </si>
  <si>
    <t>MIS Administrator</t>
  </si>
  <si>
    <t>AU PFSGB - ACC MIS Data Manager (Wg)</t>
  </si>
  <si>
    <t>CN=AU PFSGB - ACC MIS Data Manager (Wg),OU=PFSGB,OU=AU,DC=oceania,DC=corp,DC=anz,DC=com</t>
  </si>
  <si>
    <t>Technology Support Officer</t>
  </si>
  <si>
    <t>AU PFSGB - Contact Centre FSRA Administrators (Wg)</t>
  </si>
  <si>
    <t>CN=AU PFSGB - Contact Centre FSRA Administrators (Wg),OU=PFSGB,OU=AU,DC=oceania,DC=corp,DC=anz,DC=com</t>
  </si>
  <si>
    <t>Systems Management Only</t>
  </si>
  <si>
    <t>AU PFSGB - Contact Centre FSRA Application (Wg)</t>
  </si>
  <si>
    <t>CN=AU PFSGB - Contact Centre FSRA Application (Wg),OU=PFSGB,OU=AU,DC=oceania,DC=corp,DC=anz,DC=com</t>
  </si>
  <si>
    <t>Dispute Analyst</t>
  </si>
  <si>
    <t>AU PFSGB - EFT Disputes (Wg)</t>
  </si>
  <si>
    <t>CN=AU PFSGB - EFT Disputes (Wg),OU=PFSGB,OU=AU,DC=oceania,DC=corp,DC=anz,DC=com</t>
  </si>
  <si>
    <t>AU PFSGB - IWSG Maude General Access (Wg)</t>
  </si>
  <si>
    <t>CN=AU PFSGB - IWSG Maude General Access (Wg),OU=PFSGB,OU=AU,DC=oceania,DC=corp,DC=anz,DC=com</t>
  </si>
  <si>
    <t>AU PFSGB - IWSG Maude Maintenance Access (Wg)</t>
  </si>
  <si>
    <t>CN=AU PFSGB - IWSG Maude Maintenance Access (Wg),OU=PFSGB,OU=AU,DC=oceania,DC=corp,DC=anz,DC=com</t>
  </si>
  <si>
    <t>Technology and Business Systems Support Officers</t>
  </si>
  <si>
    <t>AU PFSGB - Maude Admin Access (Wg)</t>
  </si>
  <si>
    <t>CN=AU PFSGB - Maude Admin Access (Wg),OU=PFSGB,OU=AU,DC=oceania,DC=corp,DC=anz,DC=com</t>
  </si>
  <si>
    <t>AU PFSGB - Maude App User Access (Wg)</t>
  </si>
  <si>
    <t>CN=AU PFSGB - Maude App User Access (Wg),OU=PFSGB,OU=AU,DC=oceania,DC=corp,DC=anz,DC=com</t>
  </si>
  <si>
    <t>AU PFSGB - restricted access to Maude Help Files (Wg)</t>
  </si>
  <si>
    <t>CN=AU PFSGB - restricted access to Maude Help Files (Wg),OU=PFSGB,OU=AU,DC=oceania,DC=corp,DC=anz,DC=com</t>
  </si>
  <si>
    <t>Dispute Management/Team Leader</t>
  </si>
  <si>
    <t>AU PFSGB - Team Leaders - EFT Disputes (Wg)</t>
  </si>
  <si>
    <t>CN=AU PFSGB - Team Leaders - EFT Disputes (Wg),OU=PFSGB,OU=AU,DC=oceania,DC=corp,DC=anz,DC=com</t>
  </si>
  <si>
    <t>NZ AU PFSGB - IWSG Maude General Access (Wg)</t>
  </si>
  <si>
    <t>CN=NZ AU PFSGB - IWSG Maude General Access (Wg),OU=PFSGB,OU=NZ,DC=oceania,DC=corp,DC=anz,DC=com</t>
  </si>
  <si>
    <t>NZ AU PFSGB - IWSG Maude Maintenance Access (Wg)</t>
  </si>
  <si>
    <t>CN=NZ AU PFSGB - IWSG Maude Maintenance Access (Wg),OU=PFSGB,OU=NZ,DC=oceania,DC=corp,DC=anz,DC=com</t>
  </si>
  <si>
    <t>NZ AU PFSGB - Maude App User Access (Wg)</t>
  </si>
  <si>
    <t>CN=NZ AU PFSGB - Maude App User Access (Wg),OU=PFSGB,OU=NZ,DC=oceania,DC=corp,DC=anz,DC=com</t>
  </si>
  <si>
    <t>NZ AU PFSGB - restricted access to Maude Help Files (Wg)</t>
  </si>
  <si>
    <t>CN=NZ AU PFSGB - restricted access to Maude Help Files (Wg),OU=PFSGB,OU=NZ,DC=oceania,DC=corp,DC=anz,DC=com</t>
  </si>
  <si>
    <t>Role Group - Users can view and generate AS Server McAfee reports</t>
  </si>
  <si>
    <t>AS McAfee ePO Reporting Users (Wg)</t>
  </si>
  <si>
    <t>CN=AS McAfee ePO Reporting Users (Wg),OU=AS,OU=Application Security Groups,OU=ANZ Security Objects,DC=asia,DC=corp,DC=anz,DC=com</t>
  </si>
  <si>
    <t>McAfee Anti-Virus - EPO</t>
  </si>
  <si>
    <t>Role Group - Users can view and generate CK Server McAfee reports</t>
  </si>
  <si>
    <t>CK McAfee ePO Reporting Users (Wg)</t>
  </si>
  <si>
    <t>CN=CK McAfee ePO Reporting Users (Wg),OU=CK,OU=Application Security Groups,OU=ANZ Security Objects,DC=asia,DC=corp,DC=anz,DC=com</t>
  </si>
  <si>
    <t>Role Group - Users can view and generate CN Server McAfee reports</t>
  </si>
  <si>
    <t>CN McAfee ePO Reporting Users (Wg)</t>
  </si>
  <si>
    <t>CN=CN McAfee ePO Reporting Users (Wg),OU=CN,OU=Application Security Groups,OU=ANZ Security Objects,DC=asia,DC=corp,DC=anz,DC=com</t>
  </si>
  <si>
    <t>Role Group - Users can view and generate FJ Server McAfee reports</t>
  </si>
  <si>
    <t>FJ McAfee ePO Reporting Users (Wg)</t>
  </si>
  <si>
    <t>CN=FJ McAfee ePO Reporting Users (Wg),OU=FJ,OU=Application Security Groups,OU=ANZ Security Objects,DC=asia,DC=corp,DC=anz,DC=com</t>
  </si>
  <si>
    <t>Role Group - Users can view and generate GU Server McAfee reports</t>
  </si>
  <si>
    <t>GU McAfee ePO Reporting Users (Wg)</t>
  </si>
  <si>
    <t>CN=GU McAfee ePO Reporting Users (Wg),OU=GU,OU=Application Security Groups,OU=ANZ Security Objects,DC=asia,DC=corp,DC=anz,DC=com</t>
  </si>
  <si>
    <t>Role Group - Users can view and generate HK Server McAfee reports</t>
  </si>
  <si>
    <t>HK McAfee ePO Reporting Users (Wg)</t>
  </si>
  <si>
    <t>CN=HK McAfee ePO Reporting Users (Wg),OU=HK,OU=Application Security Groups,OU=ANZ Security Objects,DC=asia,DC=corp,DC=anz,DC=com</t>
  </si>
  <si>
    <t>Role Group - Users can view and generate IN Server McAfee reports</t>
  </si>
  <si>
    <t>ID McAfee ePO Reporting Users (Wg)</t>
  </si>
  <si>
    <t>CN=ID McAfee ePO Reporting Users (Wg),OU=ID,OU=Application Security Groups,OU=ANZ Security Objects,DC=asia,DC=corp,DC=anz,DC=com</t>
  </si>
  <si>
    <t>Role Group - Users can view and generate DLP reports</t>
  </si>
  <si>
    <t>IN IntIN – McAfee DLP Incident Analysts (Wg)</t>
  </si>
  <si>
    <t>CN= IN IntIN – McAfee DLP Incident Analysts (Wg),OU=IntIN,OU=IN,DC=asia,DC=corp,DC=anz,DC=com</t>
  </si>
  <si>
    <t>IN McAfee ePO Reporting Users (Wg)</t>
  </si>
  <si>
    <t>CN=IN McAfee ePO Reporting Users (Wg),OU=IN,OU=Application Security Groups,OU=ANZ Security Objects,DC=asia,DC=corp,DC=anz,DC=com</t>
  </si>
  <si>
    <t>Role Group - Users can view and generate JP Server McAfee reports</t>
  </si>
  <si>
    <t>JP McAfee ePO Reporting Users (Wg)</t>
  </si>
  <si>
    <t>CN=JP McAfee ePO Reporting Users (Wg),OU=JP,OU=Application Security Groups,OU=ANZ Security Objects,DC=asia,DC=corp,DC=anz,DC=com</t>
  </si>
  <si>
    <t>Role Group - Users can view and generate KH Server McAfee reports</t>
  </si>
  <si>
    <t>KH McAfee ePO Reporting Users (Wg)</t>
  </si>
  <si>
    <t>CN=KH McAfee ePO Reporting Users (Wg),OU=KH,OU=Application Security Groups,OU=ANZ Security Objects,DC=asia,DC=corp,DC=anz,DC=com</t>
  </si>
  <si>
    <t>Role Group - Users can view and generate KI Server McAfee reports</t>
  </si>
  <si>
    <t>KI McAfee ePO Reporting Users (Wg)</t>
  </si>
  <si>
    <t>CN=KI McAfee ePO Reporting Users (Wg),OU=KI,OU=Application Security Groups,OU=ANZ Security Objects,DC=asia,DC=corp,DC=anz,DC=com</t>
  </si>
  <si>
    <t>Role Group - Users can view and generate KR Server McAfee reports</t>
  </si>
  <si>
    <t>KR McAfee ePO Reporting Users (Wg)</t>
  </si>
  <si>
    <t>CN=KR McAfee ePO Reporting Users (Wg),OU=KR,OU=Application Security Groups,OU=ANZ Security Objects,DC=asia,DC=corp,DC=anz,DC=com</t>
  </si>
  <si>
    <t>Role Group - Users can view and generate PG Server McAfee reports</t>
  </si>
  <si>
    <t>PG McAfee ePO Reporting Users (Wg)</t>
  </si>
  <si>
    <t>CN=PG McAfee ePO Reporting Users (Wg),OU=PG,OU=Application Security Groups,OU=ANZ Security Objects,DC=asia,DC=corp,DC=anz,DC=com</t>
  </si>
  <si>
    <t>Role Group - Users can view and generate PH Server McAfee reports</t>
  </si>
  <si>
    <t>PH McAfee ePO Reporting Users (Wg)</t>
  </si>
  <si>
    <t>CN=PH McAfee ePO Reporting Users (Wg),OU=PH,OU=Application Security Groups,OU=ANZ Security Objects,DC=asia,DC=corp,DC=anz,DC=com</t>
  </si>
  <si>
    <t>Role Group - Users can view and generate SB Server McAfee reports</t>
  </si>
  <si>
    <t>SB McAfee ePO Reporting Users (Wg)</t>
  </si>
  <si>
    <t>CN=SB McAfee ePO Reporting Users (Wg),OU=SB,OU=Application Security Groups,OU=ANZ Security Objects,DC=asia,DC=corp,DC=anz,DC=com</t>
  </si>
  <si>
    <t>Role Group - Users can view and generate SG Server McAfee reports</t>
  </si>
  <si>
    <t>SG McAfee ePO Reporting Users (Wg)</t>
  </si>
  <si>
    <t>CN=SG McAfee ePO Reporting Users (Wg),OU=SG,OU=Application Security Groups,OU=ANZ Security Objects,DC=asia,DC=corp,DC=anz,DC=com</t>
  </si>
  <si>
    <t>Role Group - Users can view and generate TO Server McAfee reports</t>
  </si>
  <si>
    <t>TO McAfee ePO Reporting Users (Wg)</t>
  </si>
  <si>
    <t>CN=TO McAfee ePO Reporting Users (Wg),OU=TO,OU=Application Security Groups,OU=ANZ Security Objects,DC=asia,DC=corp,DC=anz,DC=com</t>
  </si>
  <si>
    <t>Role Group - Users can view and generate TW Server McAfee reports</t>
  </si>
  <si>
    <t>TW McAfee ePO Reporting Users (Wg)</t>
  </si>
  <si>
    <t>CN=TW McAfee ePO Reporting Users (Wg),OU=TW,OU=Application Security Groups,OU=ANZ Security Objects,DC=asia,DC=corp,DC=anz,DC=com</t>
  </si>
  <si>
    <t>Role Group - Users can view and generate VN Server McAfee reports</t>
  </si>
  <si>
    <t>VN McAfee ePO Reporting Users (Wg)</t>
  </si>
  <si>
    <t>CN=VN McAfee ePO Reporting Users (Wg),OU=VN,OU=Application Security Groups,OU=ANZ Security Objects,DC=asia,DC=corp,DC=anz,DC=com</t>
  </si>
  <si>
    <t>Role Group - Users can view and generate VU Server McAfee reports</t>
  </si>
  <si>
    <t>VU McAfee ePO Reporting Users (Wg)</t>
  </si>
  <si>
    <t>CN=VU McAfee ePO Reporting Users (Wg),OU=VU,OU=Application Security Groups,OU=ANZ Security Objects,DC=asia,DC=corp,DC=anz,DC=com</t>
  </si>
  <si>
    <t>Role Group - Users can view and generate WS Server McAfee reports</t>
  </si>
  <si>
    <t>WS McAfee ePO Reporting Users (Wg)</t>
  </si>
  <si>
    <t>CN=WS McAfee ePO Reporting Users (Wg),OU=WS,OU=Application Security Groups,OU=ANZ Security Objects,DC=asia,DC=corp,DC=anz,DC=com</t>
  </si>
  <si>
    <t>Role Group - Users can view and generate AE Server McAfee reports</t>
  </si>
  <si>
    <t>AE McAfee ePO Reporting Users (Wg)</t>
  </si>
  <si>
    <t>CN=AE McAfee ePO Reporting Users (Wg),OU=AE,OU=Application Security Groups,OU=ANZ Security Objects,DC=atlantic,DC=corp,DC=anz,DC=com</t>
  </si>
  <si>
    <t>Role Group - Users can view and generate DE Server McAfee reports</t>
  </si>
  <si>
    <t>DE McAfee ePO Reporting Users (Wg)</t>
  </si>
  <si>
    <t>CN=DE McAfee ePO Reporting Users (Wg),OU=DE,OU=Application Security Groups,OU=ANZ Security Objects,DC=atlantic,DC=corp,DC=anz,DC=com</t>
  </si>
  <si>
    <t>Role Group - Users can view and generate GB Server McAfee reports</t>
  </si>
  <si>
    <t>GB McAfee ePO Reporting Users (Wg)</t>
  </si>
  <si>
    <t>CN=GB McAfee ePO Reporting Users (Wg),OU=GB,OU=Application Security Groups,OU=ANZ Security Objects,DC=atlantic,DC=corp,DC=anz,DC=com</t>
  </si>
  <si>
    <t>Role Group - Users can view and generate US Server McAfee reports</t>
  </si>
  <si>
    <t>US McAfee ePO Reporting Users (Wg)</t>
  </si>
  <si>
    <t>CN=US McAfee ePO Reporting Users (Wg),OU=US,OU=Application Security Groups,OU=ANZ Security Objects,DC=atlantic,DC=corp,DC=anz,DC=com</t>
  </si>
  <si>
    <t>AE McAfee ePO Reporting Users</t>
  </si>
  <si>
    <t>CN=AE McAfee ePO Reporting Users,OU=McAfee,OU=Application Security,OU=Security,OU=AE,DC=global,DC=anz,DC=com</t>
  </si>
  <si>
    <t>AS McAfee ePO Reporting Users</t>
  </si>
  <si>
    <t>CN=AS McAfee ePO Reporting Users,OU=McAfee,OU=Application Security,OU=Security,OU=AS,DC=global,DC=anz,DC=com</t>
  </si>
  <si>
    <t>Role Group - Users can view and generate AU Server McAfee reports</t>
  </si>
  <si>
    <t>AU McAfee ePO Reporting Users</t>
  </si>
  <si>
    <t>CN=AU McAfee ePO Reporting Users,OU=McAfee,OU=Application Security,OU=Security,OU=AU,DC=global,DC=anz,DC=com</t>
  </si>
  <si>
    <t>CK McAfee ePO Reporting Users</t>
  </si>
  <si>
    <t>CN=CK McAfee ePO Reporting Users,OU=McAfee,OU=Application Security,OU=Security,OU=CK,DC=global,DC=anz,DC=com</t>
  </si>
  <si>
    <t>CN McAfee ePO Reporting Users</t>
  </si>
  <si>
    <t>CN=CN McAfee ePO Reporting Users,OU=McAfee,OU=Application Security,OU=Security,OU=CN,DC=global,DC=anz,DC=com</t>
  </si>
  <si>
    <t>DE McAfee ePO Reporting Users</t>
  </si>
  <si>
    <t>CN=DE McAfee ePO Reporting Users,OU=McAfee,OU=Application Security,OU=Security,OU=DE,DC=global,DC=anz,DC=com</t>
  </si>
  <si>
    <t>FJ McAfee ePO Reporting Users</t>
  </si>
  <si>
    <t>CN=FJ McAfee ePO Reporting Users,OU=McAfee,OU=Application Security,OU=Security,OU=FJ,DC=global,DC=anz,DC=com</t>
  </si>
  <si>
    <t>GB McAfee ePO Reporting Users</t>
  </si>
  <si>
    <t>CN=GB McAfee ePO Reporting Users,OU=McAfee,OU=Application Security,OU=Security,OU=GB,DC=global,DC=anz,DC=com</t>
  </si>
  <si>
    <t>Role Administration Group for McAfee CSIRT Team</t>
  </si>
  <si>
    <t>Global McAfee CSIRT Team</t>
  </si>
  <si>
    <t>CN=Global McAfee CSIRT Team,OU=McAfee,OU=Application Security,OU=ANZ Global Security,DC=global,DC=anz,DC=com</t>
  </si>
  <si>
    <t>GU McAfee ePO Reporting Users</t>
  </si>
  <si>
    <t>CN=GU McAfee ePO Reporting Users,OU=McAfee,OU=Application Security,OU=Security,OU=GU,DC=global,DC=anz,DC=com</t>
  </si>
  <si>
    <t>HK McAfee ePO Reporting Users</t>
  </si>
  <si>
    <t>CN=HK McAfee ePO Reporting Users,OU=McAfee,OU=Application Security,OU=Security,OU=HK,DC=global,DC=anz,DC=com</t>
  </si>
  <si>
    <t>IN McAfee ePO Reporting Users</t>
  </si>
  <si>
    <t>CN=IN McAfee ePO Reporting Users,OU=McAfee,OU=Application Security,OU=Security,OU=IN,DC=global,DC=anz,DC=com</t>
  </si>
  <si>
    <t>JP McAfee ePO Reporting Users</t>
  </si>
  <si>
    <t>CN=JP McAfee ePO Reporting Users,OU=McAfee,OU=Application Security,OU=Security,OU=JP,DC=global,DC=anz,DC=com</t>
  </si>
  <si>
    <t>KH McAfee ePO Reporting Users</t>
  </si>
  <si>
    <t>CN=KH McAfee ePO Reporting Users,OU=McAfee,OU=Application Security,OU=Security,OU=KH,DC=global,DC=anz,DC=com</t>
  </si>
  <si>
    <t>KI McAfee ePO Reporting Users</t>
  </si>
  <si>
    <t>CN=KI McAfee ePO Reporting Users,OU=McAfee,OU=Application Security,OU=Security,OU=KI,DC=global,DC=anz,DC=com</t>
  </si>
  <si>
    <t>KR McAfee ePO Reporting Users</t>
  </si>
  <si>
    <t>CN=KR McAfee ePO Reporting Users,OU=McAfee,OU=Application Security,OU=Security,OU=KR,DC=global,DC=anz,DC=com</t>
  </si>
  <si>
    <t>Role Group - Users can view and generate NZ Server McAfee reports</t>
  </si>
  <si>
    <t>NZ McAfee ePO Reporting Users</t>
  </si>
  <si>
    <t>CN=NZ McAfee ePO Reporting Users,OU=McAfee,OU=Application Security,OU=Security,OU=NZ,DC=global,DC=anz,DC=com</t>
  </si>
  <si>
    <t>PG McAfee ePO Reporting Users</t>
  </si>
  <si>
    <t>CN=PG McAfee ePO Reporting Users,OU=McAfee,OU=Application Security,OU=Security,OU=PG,DC=global,DC=anz,DC=com</t>
  </si>
  <si>
    <t>PH McAfee ePO Reporting Users</t>
  </si>
  <si>
    <t>CN=PH McAfee ePO Reporting Users,OU=McAfee,OU=Application Security,OU=Security,OU=PH,DC=global,DC=anz,DC=com</t>
  </si>
  <si>
    <t>SB McAfee ePO Reporting Users</t>
  </si>
  <si>
    <t>CN=SB McAfee ePO Reporting Users,OU=McAfee,OU=Application Security,OU=Security,OU=SB,DC=global,DC=anz,DC=com</t>
  </si>
  <si>
    <t>SG McAfee ePO Reporting Users</t>
  </si>
  <si>
    <t>CN=SG McAfee ePO Reporting Users,OU=McAfee,OU=Application Security,OU=Security,OU=SG,DC=global,DC=anz,DC=com</t>
  </si>
  <si>
    <t>TO McAfee ePO Reporting Users</t>
  </si>
  <si>
    <t>CN=TO McAfee ePO Reporting Users,OU=McAfee,OU=Application Security,OU=Security,OU=TO,DC=global,DC=anz,DC=com</t>
  </si>
  <si>
    <t>TW McAfee ePO Reporting Users</t>
  </si>
  <si>
    <t>CN=TW McAfee ePO Reporting Users,OU=McAfee,OU=Application Security,OU=Security,OU=TW,DC=global,DC=anz,DC=com</t>
  </si>
  <si>
    <t>US McAfee ePO Reporting Users</t>
  </si>
  <si>
    <t>CN=US McAfee ePO Reporting Users,OU=McAfee,OU=Application Security,OU=Security,OU=US,DC=global,DC=anz,DC=com</t>
  </si>
  <si>
    <t>VN McAfee ePO Reporting Users</t>
  </si>
  <si>
    <t>CN=VN McAfee ePO Reporting Users,OU=McAfee,OU=Application Security,OU=Security,OU=VN,DC=global,DC=anz,DC=com</t>
  </si>
  <si>
    <t>VU McAfee ePO Reporting Users</t>
  </si>
  <si>
    <t>CN=VU McAfee ePO Reporting Users,OU=McAfee,OU=Application Security,OU=Security,OU=VU,DC=global,DC=anz,DC=com</t>
  </si>
  <si>
    <t>WS McAfee ePO Reporting Users</t>
  </si>
  <si>
    <t>CN=WS McAfee ePO Reporting Users,OU=McAfee,OU=Application Security,OU=Security,OU=WS,DC=global,DC=anz,DC=com</t>
  </si>
  <si>
    <t>AU McAfee ePO Reporting Users (Wg)</t>
  </si>
  <si>
    <t>CN=AU McAfee ePO Reporting Users (Wg),OU=AU,OU=Application Security Groups,OU=ANZ Security Objects,DC=oceania,DC=corp,DC=anz,DC=com</t>
  </si>
  <si>
    <t>NZ McAfee ePO Reporting Users (Wg)</t>
  </si>
  <si>
    <t>CN=NZ McAfee ePO Reporting Users (Wg),OU=NZ,OU=Application Security Groups,OU=ANZ Security Objects,DC=oceania,DC=corp,DC=anz,DC=com</t>
  </si>
  <si>
    <t>Grant member Read to McAfee</t>
  </si>
  <si>
    <t>Oceania McAfee CSIRT Team Read Only (Wg)</t>
  </si>
  <si>
    <t>CN=Oceania McAfee CSIRT Team Read Only (Wg),OU=Application Security Groups,OU=ANZ Security Objects,DC=oceania,DC=corp,DC=anz,DC=com</t>
  </si>
  <si>
    <t>AD group is used to grant access to MAS users via Citrix.</t>
  </si>
  <si>
    <t>AU AVC Application - MAS Users</t>
  </si>
  <si>
    <t>CN=AU AVC Application - MAS Users,OU=MyDesk,OU=Application Security,OU=Security,OU=AU,DC=global,DC=anz,DC=com</t>
  </si>
  <si>
    <t>Merchant Acquiring System</t>
  </si>
  <si>
    <t>AU CFSIB - AUMITDadmingroup (Wg)</t>
  </si>
  <si>
    <t>CN=AU CFSIB - AUMITDadmingroup (Wg),OU=CFSIB,OU=AU,DC=oceania,DC=corp,DC=anz,DC=com</t>
  </si>
  <si>
    <t>MITD</t>
  </si>
  <si>
    <t>AU CFSIB - AUMITDbususersgroup (Wg)</t>
  </si>
  <si>
    <t>CN=AU CFSIB - AUMITDbususersgroup (Wg),OU=CFSIB,OU=AU,DC=oceania,DC=corp,DC=anz,DC=com</t>
  </si>
  <si>
    <t>Accounts Redirection users can Add, Delete, Enquire Records.</t>
  </si>
  <si>
    <t>NZ MTSTRL ACCOUNT REDIR USER ACCESS</t>
  </si>
  <si>
    <t>CN=NZ MTSTRL ACCOUNT REDIR USER ACCESS,OU=Common,OU=Groups,OU=NZ,DC=global,DC=anz,DC=com</t>
  </si>
  <si>
    <t>MTS TRs (NZ)</t>
  </si>
  <si>
    <t>Batch registration user can drop a batch, Maintain/ Delete a batch registration and enquire on the Batch registration.</t>
  </si>
  <si>
    <t>NZ MTSTRL BATCH REGN USER ACCESS</t>
  </si>
  <si>
    <t>CN=NZ MTSTRL BATCH REGN USER ACCESS,OU=Common,OU=Groups,OU=NZ,DC=global,DC=anz,DC=com</t>
  </si>
  <si>
    <t>Access to system to perform add, modify or delete DDA's from customer accounts. Primarily used by frontline roles, though is used by Transaction Services, Collections and operational back office roles.</t>
  </si>
  <si>
    <t>Branch User Access</t>
  </si>
  <si>
    <t>CN=NZ MTSTRL Branch User Access,OU=Common,OU=Groups,OU=NZ,DC=global,DC=anz,DC=com</t>
  </si>
  <si>
    <t>Direct Debit Initiator user can Add, Enquire, Maintain and List Direct Debit Authorities. In addition they can also Enquire on Direct Debit Customer.</t>
  </si>
  <si>
    <t>NZ MTSTRL DDI USER ACCESS</t>
  </si>
  <si>
    <t>CN=NZ MTSTRL DDI USER ACCESS,OU=Common,OU=Groups,OU=NZ,DC=global,DC=anz,DC=com</t>
  </si>
  <si>
    <t>Maintain Dishonour users can access Add, Delete, Enquire, Maintain functionalities.</t>
  </si>
  <si>
    <t>NZ MTSTRL DISHONOUR USER ACCESS</t>
  </si>
  <si>
    <t>CN=NZ MTSTRL DISHONOUR USER ACCESS,OU=Common,OU=Groups,OU=NZ,DC=global,DC=anz,DC=com</t>
  </si>
  <si>
    <t>File Pass User can Add, Enquire and Delete Records. In addition they can also enquire on a Direct Debit customer.</t>
  </si>
  <si>
    <t>NZ MTSTRL FILE PASS USER ACCESS</t>
  </si>
  <si>
    <t>CN=NZ MTSTRL FILE PASS USER ACCESS,OU=Common,OU=Groups,OU=NZ,DC=global,DC=anz,DC=com</t>
  </si>
  <si>
    <t>Used by Fraud Operations Team. Access to the system to place a stop at account level for payments suspected of Fraud and search to create reversal transactions.</t>
  </si>
  <si>
    <t>Fraud User Access</t>
  </si>
  <si>
    <t>CN=NZ MTSTRL Fraud User Access,OU=Common,OU=Groups,OU=NZ,DC=global,DC=anz,DC=com</t>
  </si>
  <si>
    <t>Primarily used by Transaction Services. Access to Enquire and Delete Direct Debit File Pass, Enquire and Delete Accounts Redirections. Bucket A/C Serial Number functionalities such as Add, Enquire, Maintain and Delete are also part of the role. Bucket A/C Analysis Code functionalities such as Add, Enquire, Maintain and Delete are also included. Head Office user can also Enquire on a DD Customer, Add, Enquire, Maintain DD Initiator and list DD Authorities. Batch registration functionalities are also part of the role and the functionalities includes Add, Maintain/Delete, Enquire &amp; Select a Batch Used by Wholesale Application Support to provide 2nd level production support and liaise with DXC if required.</t>
  </si>
  <si>
    <t>Head Office User Access</t>
  </si>
  <si>
    <t>CN=NZ MTSTRL Head Office User Access,OU=Common,OU=Groups,OU=NZ,DC=global,DC=anz,DC=com</t>
  </si>
  <si>
    <t>Used by Transaction Services. Access to the system to perform batch and transaction search to create reversal transactions.</t>
  </si>
  <si>
    <t>Reversal User Access</t>
  </si>
  <si>
    <t>CN=NZ MTSTRL Reversal User Access,OU=Common,OU=Groups,OU=NZ,DC=global,DC=anz,DC=com</t>
  </si>
  <si>
    <t>Global AD group access for Splunk to view MTSTRL server performance stats and logs.</t>
  </si>
  <si>
    <t>Application Launch support monitoring</t>
  </si>
  <si>
    <t>CN=NZ Splunk WebSphere Index User,OU=Role Groups,OU=Security,OU=NZ,DC=global,DC=anz,DC=com</t>
  </si>
  <si>
    <t>WebSphere admin WAS console access for the users who need it if the Application Launch requires restart.</t>
  </si>
  <si>
    <t>Application Launch support</t>
  </si>
  <si>
    <t>CN=NZ MTSTRL Admin Auth Access (Wg),OU=General,OU=Groups,OU=NZ,DC=oceania,DC=corp,DC=anz,DC=com</t>
  </si>
  <si>
    <t>Environment Administrator</t>
  </si>
  <si>
    <t>AU PFSGC - OAAM Offline Environment Administrator Users (Wg)</t>
  </si>
  <si>
    <t>CN=AU PFSGC - OAAM Offline Environment Administrator Users (Wg),OU=PFSGC,OU=AU,DC=oceania,DC=corp,DC=anz,DC=com</t>
  </si>
  <si>
    <t>eSecurity - OAAM Admin Offline Console</t>
  </si>
  <si>
    <t>Investigator</t>
  </si>
  <si>
    <t>AU PFSGC - OAAM Offline Fraud Investigator Users (Wg)</t>
  </si>
  <si>
    <t>CN=AU PFSGC - OAAM Offline Fraud Investigator Users (Wg),OU=PFSGC,OU=AU,DC=oceania,DC=corp,DC=anz,DC=com</t>
  </si>
  <si>
    <t>Rule Administrators</t>
  </si>
  <si>
    <t>AU PFSGC - OAAM Offline Rule Administrator Users (Wg)</t>
  </si>
  <si>
    <t>CN=AU PFSGC - OAAM Offline Rule Administrator Users (Wg),OU=PFSGC,OU=AU,DC=oceania,DC=corp,DC=anz,DC=com</t>
  </si>
  <si>
    <t>CSR Manager</t>
  </si>
  <si>
    <t>AU PFSGC - OAAM Online CSR Manager Users (Wg)</t>
  </si>
  <si>
    <t>CN=AU PFSGC - OAAM Online CSR Manager Users (Wg),OU=PFSGC,OU=AU,DC=oceania,DC=corp,DC=anz,DC=com</t>
  </si>
  <si>
    <t>eSecurity - OAAM Admin Online Console</t>
  </si>
  <si>
    <t>CSR</t>
  </si>
  <si>
    <t>AU PFSGC - OAAM Online CSR Users (Wg)</t>
  </si>
  <si>
    <t>CN=AU PFSGC - OAAM Online CSR Users (Wg),OU=PFSGC,OU=AU,DC=oceania,DC=corp,DC=anz,DC=com</t>
  </si>
  <si>
    <t>AU PFSGC - OAAM Online Environment Administrator Users (Wg)</t>
  </si>
  <si>
    <t>CN=AU PFSGC - OAAM Online Environment Administrator Users (Wg),OU=PFSGC,OU=AU,DC=oceania,DC=corp,DC=anz,DC=com</t>
  </si>
  <si>
    <t>(Fraud) Investigator Manager</t>
  </si>
  <si>
    <t>AU PFSGC - OAAM Online Fraud Investigation Manager Users (Wg)</t>
  </si>
  <si>
    <t>CN=AU PFSGC - OAAM Online Fraud Investigation Manager Users (Wg),OU=PFSGC,OU=AU,DC=oceania,DC=corp,DC=anz,DC=com</t>
  </si>
  <si>
    <t>(Fraud) Investigator</t>
  </si>
  <si>
    <t>AU PFSGC - OAAM Online Fraud Investigator Users (Wg)</t>
  </si>
  <si>
    <t>CN=AU PFSGC - OAAM Online Fraud Investigator Users (Wg),OU=PFSGC,OU=AU,DC=oceania,DC=corp,DC=anz,DC=com</t>
  </si>
  <si>
    <t>AU PFSGC - OAAM Online Rule Administrator Users (Wg)</t>
  </si>
  <si>
    <t>CN=AU PFSGC - OAAM Online Rule Administrator Users (Wg),OU=PFSGC,OU=AU,DC=oceania,DC=corp,DC=anz,DC=com</t>
  </si>
  <si>
    <t>ASIA OBIEE Application Administration (Wg)</t>
  </si>
  <si>
    <t>CN=ASIA OBIEE Application Administration (Wg),OU=Application Security Groups,OU=ANZ Security Objects,DC=asia,DC=corp,DC=anz,DC=com</t>
  </si>
  <si>
    <t>OBIEE - Platform Application</t>
  </si>
  <si>
    <t>ASIA OBIEE Enterprise Mobile User (Wg)</t>
  </si>
  <si>
    <t>CN=ASIA OBIEE Enterprise Mobile User (Wg),OU=Application Security Groups,OU=ANZ Security Objects,DC=asia,DC=corp,DC=anz,DC=com</t>
  </si>
  <si>
    <t>ASIA OBIEE Enterprise Self Service Builder (Wg)</t>
  </si>
  <si>
    <t>CN=ASIA OBIEE Enterprise Self Service Builder (Wg),OU=Application Security Groups,OU=ANZ Security Objects,DC=asia,DC=corp,DC=anz,DC=com</t>
  </si>
  <si>
    <t>ASIA OBIEE Enterprise Self Service Publisher (Wg)</t>
  </si>
  <si>
    <t>CN=ASIA OBIEE Enterprise Self Service Publisher (Wg),OU=Application Security Groups,OU=ANZ Security Objects,DC=asia,DC=corp,DC=anz,DC=com</t>
  </si>
  <si>
    <t>ASIA OBIEE Enterprise Self Service Viewer (Wg)</t>
  </si>
  <si>
    <t>CN=ASIA OBIEE Enterprise Self Service Viewer (Wg),OU=Application Security Groups,OU=ANZ Security Objects,DC=asia,DC=corp,DC=anz,DC=com</t>
  </si>
  <si>
    <t>ASIA OBIEE Enterprise Steward (Wg)</t>
  </si>
  <si>
    <t>CN=ASIA OBIEE Enterprise Steward (Wg),OU=Application Security Groups,OU=ANZ Security Objects,DC=asia,DC=corp,DC=anz,DC=com</t>
  </si>
  <si>
    <t>ASIA OBIEE LDAP BIND Access (Ad)</t>
  </si>
  <si>
    <t>CN=ASIA OBIEE LDAP BIND Access (Ad),OU=Application Security Groups,OU=ANZ Security Objects,DC=asia,DC=corp,DC=anz,DC=com</t>
  </si>
  <si>
    <t>ATLANTIC OBIEE Application Administration (Wg)</t>
  </si>
  <si>
    <t>CN=ATLANTIC OBIEE Application Administration (Wg),OU=Application Security Groups,OU=ANZ Security Objects,DC=atlantic,DC=corp,DC=anz,DC=com</t>
  </si>
  <si>
    <t>ATLANTIC OBIEE Enterprise Mobile User (Wg)</t>
  </si>
  <si>
    <t>CN=ATLANTIC OBIEE Enterprise Mobile User (Wg),OU=Application Security Groups,OU=ANZ Security Objects,DC=atlantic,DC=corp,DC=anz,DC=com</t>
  </si>
  <si>
    <t>ATLANTIC OBIEE Enterprise Self Service Builder (Wg)</t>
  </si>
  <si>
    <t>CN=ATLANTIC OBIEE Enterprise Self Service Builder (Wg),OU=Application Security Groups,OU=ANZ Security Objects,DC=atlantic,DC=corp,DC=anz,DC=com</t>
  </si>
  <si>
    <t>ATLANTIC OBIEE Enterprise Self Service Publisher (Wg)</t>
  </si>
  <si>
    <t>CN=ATLANTIC OBIEE Enterprise Self Service Publisher (Wg),OU=Application Security Groups,OU=ANZ Security Objects,DC=atlantic,DC=corp,DC=anz,DC=com</t>
  </si>
  <si>
    <t>ATLANTIC OBIEE Enterprise Self Service Viewer (Wg)</t>
  </si>
  <si>
    <t>CN=ATLANTIC OBIEE Enterprise Self Service Viewer (Wg),OU=Application Security Groups,OU=ANZ Security Objects,DC=atlantic,DC=corp,DC=anz,DC=com</t>
  </si>
  <si>
    <t>ATLANTIC OBIEE Enterprise Steward (Wg)</t>
  </si>
  <si>
    <t>CN=ATLANTIC OBIEE Enterprise Steward (Wg),OU=Application Security Groups,OU=ANZ Security Objects,DC=atlantic,DC=corp,DC=anz,DC=com</t>
  </si>
  <si>
    <t>ATLANTIC OBIEE LDAP BIND Access (Ad)</t>
  </si>
  <si>
    <t>CN=ATLANTIC OBIEE LDAP BIND Access (Ad),OU=Application Security Groups,OU=ANZ Security Objects,DC=atlantic,DC=corp,DC=anz,DC=com</t>
  </si>
  <si>
    <t>AU OBIEE Application Administration</t>
  </si>
  <si>
    <t>CN=AU OBIEE Application Administration,OU=Common,OU=Groups,OU=AU,DC=global,DC=anz,DC=com</t>
  </si>
  <si>
    <t>AU OBIEE Enterprise Mobile User</t>
  </si>
  <si>
    <t>CN=AU OBIEE Enterprise Mobile User,OU=Common,OU=Groups,OU=AU,DC=global,DC=anz,DC=com</t>
  </si>
  <si>
    <t>AU OBIEE Enterprise Self Service Builder</t>
  </si>
  <si>
    <t>CN=AU OBIEE Enterprise Self Service Builder,OU=Common,OU=Groups,OU=AU,DC=global,DC=anz,DC=com</t>
  </si>
  <si>
    <t>AU OBIEE Enterprise Self Service Publisher</t>
  </si>
  <si>
    <t>CN=AU OBIEE Enterprise Self Service Publisher,OU=Common,OU=Groups,OU=AU,DC=global,DC=anz,DC=com</t>
  </si>
  <si>
    <t>AU OBIEE Enterprise Self Service Viewer</t>
  </si>
  <si>
    <t>CN=AU OBIEE Enterprise Self Service Viewer,OU=Common,OU=Groups,OU=AU,DC=global,DC=anz,DC=com</t>
  </si>
  <si>
    <t>AU OBIEE Enterprise Steward</t>
  </si>
  <si>
    <t>CN=AU OBIEE Enterprise Steward,OU=Common,OU=Groups,OU=AU,DC=global,DC=anz,DC=com</t>
  </si>
  <si>
    <t>AU OBIEE SQL Database Administrators</t>
  </si>
  <si>
    <t>CN=AU OBIEE SQL Database Administrators,OU=_Tech Roles,OU=Role Groups,OU=Security,OU=AU,DC=global,DC=anz,DC=com</t>
  </si>
  <si>
    <t>AU OBIEE User Access Management</t>
  </si>
  <si>
    <t>CN=AU OBIEE User Access Management,OU=Common,OU=Groups,OU=AU,DC=global,DC=anz,DC=com</t>
  </si>
  <si>
    <t>Rg_Svc AU OBIEE LDAP BIND Access</t>
  </si>
  <si>
    <t>CN=Rg_Svc AU OBIEE LDAP BIND Access,OU=Resource Groups,OU=Security,OU=AU,DC=global,DC=anz,DC=com</t>
  </si>
  <si>
    <t>Rg_Svc AU SQLAU001MEL0015 – sysadmin</t>
  </si>
  <si>
    <t>CN=Rg_Svc AU SQLAU001MEL0015 – sysadmin,OU=Resource Groups,OU=Security,OU=AU,DC=global,DC=anz,DC=com</t>
  </si>
  <si>
    <t>Rg_Svr AU APPAU001MEL0083 - Administrators</t>
  </si>
  <si>
    <t>CN=Rg_Svr AU APPAU001MEL0083 - Administrators,OU=Resource Groups,OU=Security,OU=AU,DC=global,DC=anz,DC=com</t>
  </si>
  <si>
    <t>Rg_Svr AU APPAU001MEL0083 - AppServices</t>
  </si>
  <si>
    <t>CN=Rg_Svr AU APPAU001MEL0083 - AppServices,OU=Resource Groups,OU=Security,OU=AU,DC=global,DC=anz,DC=com</t>
  </si>
  <si>
    <t>Rg_Svr AU APPAU001MEL0083 - Power Users</t>
  </si>
  <si>
    <t>CN=Rg_Svr AU APPAU001MEL0083 - Power Users,OU=Resource Groups,OU=Security,OU=AU,DC=global,DC=anz,DC=com</t>
  </si>
  <si>
    <t>Rg_Svr AU APPAU001MEL0084 - Administrators</t>
  </si>
  <si>
    <t>CN=Rg_Svr AU APPAU001MEL0084 - Administrators,OU=Resource Groups,OU=Security,OU=AU,DC=global,DC=anz,DC=com</t>
  </si>
  <si>
    <t>Rg_Svr AU APPAU001MEL0084 - AppServices</t>
  </si>
  <si>
    <t>CN=Rg_Svr AU APPAU001MEL0084 - AppServices,OU=Resource Groups,OU=Security,OU=AU,DC=global,DC=anz,DC=com</t>
  </si>
  <si>
    <t>Rg_Svr AU APPAU001MEL0084 - Power Users</t>
  </si>
  <si>
    <t>CN=Rg_Svr AU APPAU001MEL0084 - Power Users,OU=Resource Groups,OU=Security,OU=AU,DC=global,DC=anz,DC=com</t>
  </si>
  <si>
    <t>AU PFSWM - OBIEE NAS Full Control Access (Wg)</t>
  </si>
  <si>
    <t>CN=AU PFSWM - OBIEE NAS Full Control Access (Wg),OU=PFSWM,OU=AU,DC=oceania,DC=corp,DC=anz,DC=com</t>
  </si>
  <si>
    <t>AU PFSWM - OBIEE NAS Modify Access (Wg)</t>
  </si>
  <si>
    <t>CN=AU PFSWM - OBIEE NAS Modify Access (Wg),OU=PFSWM,OU=AU,DC=oceania,DC=corp,DC=anz,DC=com</t>
  </si>
  <si>
    <t>AU PFSWM - OBIEE NAS Read Only Access (Wg)</t>
  </si>
  <si>
    <t>CN=AU PFSWM - OBIEE NAS Read Only Access (Wg),OU=PFSWM,OU=AU,DC=oceania,DC=corp,DC=anz,DC=com</t>
  </si>
  <si>
    <t>OCEANIA OBIEE Application Administration (Wg)</t>
  </si>
  <si>
    <t>CN=OCEANIA OBIEE Application Administration (Wg),OU=Application Security Groups,OU=ANZ Security Objects,DC=oceania,DC=corp,DC=anz,DC=com</t>
  </si>
  <si>
    <t>OCEANIA OBIEE Enterprise Mobile User (Wg)</t>
  </si>
  <si>
    <t>CN=OCEANIA OBIEE Enterprise Mobile User (Wg),OU=Application Security Groups,OU=ANZ Security Objects,DC=oceania,DC=corp,DC=anz,DC=com</t>
  </si>
  <si>
    <t>OCEANIA OBIEE Enterprise Self Service Builder (Wg)</t>
  </si>
  <si>
    <t>CN=OCEANIA OBIEE Enterprise Self Service Builder (Wg),OU=Application Security Groups,OU=ANZ Security Objects,DC=oceania,DC=corp,DC=anz,DC=com</t>
  </si>
  <si>
    <t>OCEANIA OBIEE Enterprise Self Service Publisher (Wg)</t>
  </si>
  <si>
    <t>CN=OCEANIA OBIEE Enterprise Self Service Publisher (Wg),OU=Application Security Groups,OU=ANZ Security Objects,DC=oceania,DC=corp,DC=anz,DC=com</t>
  </si>
  <si>
    <t>OCEANIA OBIEE Enterprise Self Service Viewer (Wg)</t>
  </si>
  <si>
    <t>CN=OCEANIA OBIEE Enterprise Self Service Viewer (Wg),OU=Application Security Groups,OU=ANZ Security Objects,DC=oceania,DC=corp,DC=anz,DC=com</t>
  </si>
  <si>
    <t>OCEANIA OBIEE Enterprise Steward (Wg)</t>
  </si>
  <si>
    <t>CN=OCEANIA OBIEE Enterprise Steward (Wg),OU=Application Security Groups,OU=ANZ Security Objects,DC=oceania,DC=corp,DC=anz,DC=com</t>
  </si>
  <si>
    <t>OCEANIA OBIEE LDAP BIND Access (Ad)</t>
  </si>
  <si>
    <t>CN=OCEANIA OBIEE LDAP BIND Access (Ad),OU=Application Security Groups,OU=ANZ Security Objects,DC=oceania,DC=corp,DC=anz,DC=com</t>
  </si>
  <si>
    <t>OCEANIA OBIEE User Access Management (Wg)</t>
  </si>
  <si>
    <t>CN=OCEANIA OBIEE User Access Management (Wg),OU=Application Security Groups,OU=ANZ Security Objects,DC=oceania,DC=corp,DC=anz,DC=com</t>
  </si>
  <si>
    <t>This Asia AD group is required to grant access for user with role used to restrict access to Management Board reporting elements, restricted role.</t>
  </si>
  <si>
    <t>ASIA OBIEE Finance Management Board Control (Wg)</t>
  </si>
  <si>
    <t>CN=ASIA OBIEE Finance Management Board Control (Wg),OU=Application Security Groups,OU=ANZ Security Objects,DC=asia,DC=corp,DC=anz,DC=com</t>
  </si>
  <si>
    <t>OBIEE Finance HFM Reporting Solution</t>
  </si>
  <si>
    <t>This Asia AD group is required to grant access for user to be able to view self service reporting elements via Mobile/ANZ owned iPads.</t>
  </si>
  <si>
    <t>ASIA OBIEE Finance Mobile User (Wg)</t>
  </si>
  <si>
    <t>CN=ASIA OBIEE Finance Mobile User (Wg),OU=Application Security Groups,OU=ANZ Security Objects,DC=asia,DC=corp,DC=anz,DC=com</t>
  </si>
  <si>
    <t>This Asia AD group is required to grant access for user to be able to view pre-defined reporting elements for Finance.</t>
  </si>
  <si>
    <t>ASIA OBIEE Finance Predefined Viewer (Wg)</t>
  </si>
  <si>
    <t>CN=ASIA OBIEE Finance Predefined Viewer (Wg),OU=Application Security Groups,OU=ANZ Security Objects,DC=asia,DC=corp,DC=anz,DC=com</t>
  </si>
  <si>
    <t>This Asia AD group is required to grant access for user to be able to create self service reporting elements.</t>
  </si>
  <si>
    <t>ASIA OBIEE Finance Self Service Builder (Wg)</t>
  </si>
  <si>
    <t>CN=ASIA OBIEE Finance Self Service Builder (Wg),OU=Application Security Groups,OU=ANZ Security Objects,DC=asia,DC=corp,DC=anz,DC=com</t>
  </si>
  <si>
    <t>This Asia AD group is required to grant access for user to be able to create/define a new Data source.</t>
  </si>
  <si>
    <t>ASIA OBIEE Finance Self Service Publisher (Wg)</t>
  </si>
  <si>
    <t>CN=ASIA OBIEE Finance Self Service Publisher (Wg),OU=Application Security Groups,OU=ANZ Security Objects,DC=asia,DC=corp,DC=anz,DC=com</t>
  </si>
  <si>
    <t>This Asia AD group is required to grant access for user to be able to view self service reporting elements.</t>
  </si>
  <si>
    <t>ASIA OBIEE Finance Self Service Viewer (Wg)</t>
  </si>
  <si>
    <t>CN=ASIA OBIEE Finance Self Service Viewer (Wg),OU=Application Security Groups,OU=ANZ Security Objects,DC=asia,DC=corp,DC=anz,DC=com</t>
  </si>
  <si>
    <t>This Asia AD group is required to grant access for user to be able to perform Steward tasks such performance management and usage statistics.</t>
  </si>
  <si>
    <t>ASIA OBIEE Finance Stewards (Wg)</t>
  </si>
  <si>
    <t>CN=ASIA OBIEE Finance Stewards (Wg),OU=Application Security Groups,OU=ANZ Security Objects,DC=asia,DC=corp,DC=anz,DC=com</t>
  </si>
  <si>
    <t>This Atlantic AD group is required to grant access for user with role used to restrict access to Management Board reporting elements, restricted role.</t>
  </si>
  <si>
    <t>ATLANTIC OBIEE Finance Management Board Control (Wg)</t>
  </si>
  <si>
    <t>CN=ATLANTIC OBIEE Finance Management Board Control (Wg),OU=Application Security Groups,OU=ANZ Security Objects,DC=atlantic,DC=corp,DC=anz,DC=com</t>
  </si>
  <si>
    <t>This Atlantic AD group is required to grant access for user to be able to view self service reporting elements via Mobile/ANZ owned iPads.</t>
  </si>
  <si>
    <t>ATLANTIC OBIEE Finance Mobile User (Wg)</t>
  </si>
  <si>
    <t>CN=ATLANTIC OBIEE Finance Mobile User (Wg),OU=Application Security Groups,OU=ANZ Security Objects,DC=atlantic,DC=corp,DC=anz,DC=com</t>
  </si>
  <si>
    <t>This Atlantic AD group is required to grant access for user to be able to view pre-defined reporting elements for Finance.</t>
  </si>
  <si>
    <t>ATLANTIC OBIEE Finance Predefined Viewer (Wg)</t>
  </si>
  <si>
    <t>CN=ATLANTIC OBIEE Finance Predefined Viewer (Wg),OU=Application Security Groups,OU=ANZ Security Objects,DC=atlantic,DC=corp,DC=anz,DC=com</t>
  </si>
  <si>
    <t>This Atlantic AD group is required to grant access for user to be able to create self service reporting elements.</t>
  </si>
  <si>
    <t>ATLANTIC OBIEE Finance Self Service Builder (Wg)</t>
  </si>
  <si>
    <t>CN=ATLANTIC OBIEE Finance Self Service Builder (Wg),OU=Application Security Groups,OU=ANZ Security Objects,DC=atlantic,DC=corp,DC=anz,DC=com</t>
  </si>
  <si>
    <t>This Atlantic AD group is required to grant access for user to be able to create/define a new Data source.</t>
  </si>
  <si>
    <t>ATLANTIC OBIEE Finance Self Service Publisher (Wg)</t>
  </si>
  <si>
    <t>CN=ATLANTIC OBIEE Finance Self Service Publisher (Wg),OU=Application Security Groups,OU=ANZ Security Objects,DC=atlantic,DC=corp,DC=anz,DC=com</t>
  </si>
  <si>
    <t>This Atlantic AD group is required to grant access for user to be able to view self service reporting elements.</t>
  </si>
  <si>
    <t>ATLANTIC OBIEE Finance Self Service Viewer (Wg)</t>
  </si>
  <si>
    <t>CN=ATLANTIC OBIEE Finance Self Service Viewer (Wg),OU=Application Security Groups,OU=ANZ Security Objects,DC=atlantic,DC=corp,DC=anz,DC=com</t>
  </si>
  <si>
    <t>This Atlantic AD group is required to grant access for user to be able to perform Steward tasks such performance management and usage statistics.</t>
  </si>
  <si>
    <t>ATLANTIC OBIEE Finance Stewards (Wg)</t>
  </si>
  <si>
    <t>CN=ATLANTIC OBIEE Finance Stewards (Wg),OU=Application Security Groups,OU=ANZ Security Objects,DC=atlantic,DC=corp,DC=anz,DC=com</t>
  </si>
  <si>
    <t>This Global AD group is required to grant access for user with role used to restrict access to Management Board reporting elements, restricted role.</t>
  </si>
  <si>
    <t>AU OBIEE Finance Management Board Control</t>
  </si>
  <si>
    <t>CN=AU OBIEE Finance Management Board Control,OU=Common,OU=Groups,OU=AU,DC=global,DC=anz,DC=com</t>
  </si>
  <si>
    <t>This Global AD group is required to grant access for user to be able to view self service reporting elements via Mobile/ANZ owned iPads.</t>
  </si>
  <si>
    <t>AU OBIEE Finance Mobile User</t>
  </si>
  <si>
    <t>CN=AU OBIEE Finance Mobile User,OU=Common,OU=Groups,OU=AU,DC=global,DC=anz,DC=com</t>
  </si>
  <si>
    <t>This Global AD group is required to grant access for user to be able to view pre-defined reporting elements for Finance.</t>
  </si>
  <si>
    <t>AU OBIEE Finance Predefined Viewer</t>
  </si>
  <si>
    <t>CN=AU OBIEE Finance Predefined Viewer,OU=Common,OU=Groups,OU=AU,DC=global,DC=anz,DC=com</t>
  </si>
  <si>
    <t>This Global AD group is required to grant access for user to be able to create self service reporting elements.</t>
  </si>
  <si>
    <t>AU OBIEE Finance Self Service Builder</t>
  </si>
  <si>
    <t>CN=AU OBIEE Finance Self Service Builder,OU=Common,OU=Groups,OU=AU,DC=global,DC=anz,DC=com</t>
  </si>
  <si>
    <t>This Global AD group is required to grant access for user to be able to create/define a new Data source.</t>
  </si>
  <si>
    <t>AU OBIEE Finance Self Service Publisher</t>
  </si>
  <si>
    <t>CN=AU OBIEE Finance Self Service Publisher,OU=Common,OU=Groups,OU=AU,DC=global,DC=anz,DC=com</t>
  </si>
  <si>
    <t>This Global AD group is required to grant access for user to be able to view self service reporting elements.</t>
  </si>
  <si>
    <t>AU OBIEE Finance Self Service Viewer</t>
  </si>
  <si>
    <t>CN=AU OBIEE Finance Self Service Viewer,OU=Common,OU=Groups,OU=AU,DC=global,DC=anz,DC=com</t>
  </si>
  <si>
    <t>This Global AD group is required to grant access for user to be able to perform Steward tasks such performance management and usage statistics.</t>
  </si>
  <si>
    <t>AU OBIEE Finance Stewards</t>
  </si>
  <si>
    <t>CN=AU OBIEE Finance Stewards,OU=Common,OU=Groups,OU=AU,DC=global,DC=anz,DC=com</t>
  </si>
  <si>
    <t>This Oceania AD group is required to grant access for user with role used to restrict access to Management Board reporting elements, restricted role.</t>
  </si>
  <si>
    <t>OCEANIA OBIEE Finance Management Board Control (Wg)</t>
  </si>
  <si>
    <t>CN=OCEANIA OBIEE Finance Management Board Control (Wg),OU=Application Security Groups,OU=ANZ Security Objects,DC=oceania,DC=corp,DC=anz,DC=com</t>
  </si>
  <si>
    <t>This Oceania AD group is required to grant access for user to be able to view self service reporting elements via Mobile/ANZ owned iPads.</t>
  </si>
  <si>
    <t>OCEANIA OBIEE Finance Mobile User (Wg)</t>
  </si>
  <si>
    <t>CN=OCEANIA OBIEE Finance Mobile User (Wg),OU=Application Security Groups,OU=ANZ Security Objects,DC=oceania,DC=corp,DC=anz,DC=com</t>
  </si>
  <si>
    <t>This Oceania AD group is required to grant access for user to be able to view pre-defined reporting elements for Finance.</t>
  </si>
  <si>
    <t>OCEANIA OBIEE Finance Predefined Viewer (Wg)</t>
  </si>
  <si>
    <t>CN=OCEANIA OBIEE Finance Predefined Viewer (Wg),OU=Application Security Groups,OU=ANZ Security Objects,DC=oceania,DC=corp,DC=anz,DC=com</t>
  </si>
  <si>
    <t>This Oceania AD group is required to grant access for user to be able to create self service reporting elements.</t>
  </si>
  <si>
    <t>OCEANIA OBIEE Finance Self Service Builder (Wg)</t>
  </si>
  <si>
    <t>CN=OCEANIA OBIEE Finance Self Service Builder (Wg),OU=Application Security Groups,OU=ANZ Security Objects,DC=oceania,DC=corp,DC=anz,DC=com</t>
  </si>
  <si>
    <t>This Oceania AD group is required to grant access for user to be able to create/define a new Data source.</t>
  </si>
  <si>
    <t>OCEANIA OBIEE Finance Self Service Publisher (Wg)</t>
  </si>
  <si>
    <t>CN=OCEANIA OBIEE Finance Self Service Publisher (Wg),OU=Application Security Groups,OU=ANZ Security Objects,DC=oceania,DC=corp,DC=anz,DC=com</t>
  </si>
  <si>
    <t>This Oceania AD group is required to grant access for user to be able to view self service reporting elements.</t>
  </si>
  <si>
    <t>OCEANIA OBIEE Finance Self Service Viewer (Wg)</t>
  </si>
  <si>
    <t>CN=OCEANIA OBIEE Finance Self Service Viewer (Wg),OU=Application Security Groups,OU=ANZ Security Objects,DC=oceania,DC=corp,DC=anz,DC=com</t>
  </si>
  <si>
    <t>This Oceania AD group is required to grant access for user to be able to perform Steward tasks such performance management and usage statistics.</t>
  </si>
  <si>
    <t>OCEANIA OBIEE Finance Stewards (Wg)</t>
  </si>
  <si>
    <t>CN=OCEANIA OBIEE Finance Stewards (Wg),OU=Application Security Groups,OU=ANZ Security Objects,DC=oceania,DC=corp,DC=anz,DC=com</t>
  </si>
  <si>
    <t>Used for viewing (only) PIDS business intelligence and is used by consumers to access the predefined reports. Role only has access to reports for Clearing Services and CAMS Staff.</t>
  </si>
  <si>
    <t>Predefined Viewer CSR</t>
  </si>
  <si>
    <t>CN=ASIA OBIEE PIDS Predefined Viewer CSR (Wg),OU=Application Security Groups,OU=ANZ Security Objects,DC=asia,DC=corp,DC=anz,DC=com</t>
  </si>
  <si>
    <t>OBIEE PIDS</t>
  </si>
  <si>
    <t>Used for viewing (only) PIDS business intelligence and is used by consumers to access the predefined reports. Role only has access to restricted reports on FTE and production re-work.</t>
  </si>
  <si>
    <t>Predefined Viewer GPCOREST</t>
  </si>
  <si>
    <t>CN=ASIA OBIEE PIDS Predefined Viewer GPCOREST (Wg),OU=Application Security Groups,OU=ANZ Security Objects,DC=asia,DC=corp,DC=anz,DC=com</t>
  </si>
  <si>
    <t>Used for viewing (only) PIDS business intelligence and is used by consumers to access the predefined reports. Role only has access to standard reports for Global Payment &amp; Cash Operations and GCBP staff.</t>
  </si>
  <si>
    <t>Predefined Viewer GPCOSTD</t>
  </si>
  <si>
    <t>CN=ASIA OBIEE PIDS Predefined Viewer GPCOSTD (Wg),OU=Application Security Groups,OU=ANZ Security Objects,DC=asia,DC=corp,DC=anz,DC=com</t>
  </si>
  <si>
    <t>Used to view, create and edit reports for within the self service area. It also has access to sensitive payment information, however is unable to publish items to the predefined area.&amp;lt;br&amp;gt;Note: This profile is currently not in use.</t>
  </si>
  <si>
    <t>Self Service Builder</t>
  </si>
  <si>
    <t>CN=ASIA OBIEE PIDS Self Service Builder (Wg),OU=Application Security Groups,OU=ANZ Security Objects,DC=asia,DC=corp,DC=anz,DC=com</t>
  </si>
  <si>
    <t>Used for defining new data sources and publishing reports into the PIDS subject area of OBIEE.</t>
  </si>
  <si>
    <t>Publisher</t>
  </si>
  <si>
    <t>CN=ASIA OBIEE PIDS Self Service Publisher (Wg),OU=Application Security Groups,OU=ANZ Security Objects,DC=asia,DC=corp,DC=anz,DC=com</t>
  </si>
  <si>
    <t>A super user role that is used to view, create and edit reports for the business. This role has full access to all PIDS reports and the sensitive payment information within them. Additionally this role is able to run performance metrics reports on PIDS subject area usage in OBIEE.</t>
  </si>
  <si>
    <t>Steward</t>
  </si>
  <si>
    <t>CN=ASIA OBIEE PIDS Stewards (Wg),OU=Application Security Groups,OU=ANZ Security Objects,DC=asia,DC=corp,DC=anz,DC=com</t>
  </si>
  <si>
    <t>CN=ATLANTIC OBIEE PIDS Predefined Viewer CSR (Wg),OU=Application Security Groups,OU=ANZ Security Objects,DC=atlantic,DC=corp,DC=anz,DC=com</t>
  </si>
  <si>
    <t>CN=ATLANTIC OBIEE PIDS Predefined Viewer GPCOREST (Wg),OU=Application Security Groups,OU=ANZ Security Objects,DC=atlantic,DC=corp,DC=anz,DC=com</t>
  </si>
  <si>
    <t>CN=ATLANTIC OBIEE PIDS Predefined Viewer GPCOSTD (Wg),OU=Application Security Groups,OU=ANZ Security Objects,DC=atlantic,DC=corp,DC=anz,DC=com</t>
  </si>
  <si>
    <t>CN=ATLANTIC OBIEE PIDS Self Service Builder (Wg),OU=Application Security Groups,OU=ANZ Security Objects,DC=atlantic,DC=corp,DC=anz,DC=com</t>
  </si>
  <si>
    <t>CN=ATLANTIC OBIEE PIDS Self Service Publisher (Wg),OU=Application Security Groups,OU=ANZ Security Objects,DC=atlantic,DC=corp,DC=anz,DC=com</t>
  </si>
  <si>
    <t>CN=ATLANTIC OBIEE PIDS Stewards (Wg),OU=Application Security Groups,OU=ANZ Security Objects,DC=atlantic,DC=corp,DC=anz,DC=com</t>
  </si>
  <si>
    <t>CN=AU OBIEE PIDS Predefined Viewer CSR,OU=Common,OU=Groups,OU=AU,DC=global,DC=anz,DC=com</t>
  </si>
  <si>
    <t>CN=AU OBIEE PIDS Predefined Viewer GPCOREST,OU=Common,OU=Groups,OU=AU,DC=global,DC=anz,DC=com</t>
  </si>
  <si>
    <t>CN=AU OBIEE PIDS Predefined Viewer GPCOSTD,OU=Common,OU=Groups,OU=AU,DC=global,DC=anz,DC=com</t>
  </si>
  <si>
    <t>CN=AU OBIEE PIDS Self Service Builder,OU=Common,OU=Groups,OU=AU,DC=global,DC=anz,DC=com</t>
  </si>
  <si>
    <t>CN=AU OBIEE PIDS Self Service Publisher,OU=Common,OU=Groups,OU=AU,DC=global,DC=anz,DC=com</t>
  </si>
  <si>
    <t>CN=AU OBIEE PIDS Stewards,OU=Common,OU=Groups,OU=AU,DC=global,DC=anz,DC=com</t>
  </si>
  <si>
    <t>CN=OCEANIA OBIEE PIDS Predefined Viewer CSR (Wg),OU=Application Security Groups,OU=ANZ Security Objects,DC=oceania,DC=corp,DC=anz,DC=com</t>
  </si>
  <si>
    <t>CN=OCEANIA OBIEE PIDS Predefined Viewer GPCOREST (Wg),OU=Application Security Groups,OU=ANZ Security Objects,DC=oceania,DC=corp,DC=anz,DC=com</t>
  </si>
  <si>
    <t>CN=OCEANIA OBIEE PIDS Predefined Viewer GPCOSTD (Wg),OU=Application Security Groups,OU=ANZ Security Objects,DC=oceania,DC=corp,DC=anz,DC=com</t>
  </si>
  <si>
    <t>CN=OCEANIA OBIEE PIDS Self Service Builder (Wg),OU=Application Security Groups,OU=ANZ Security Objects,DC=oceania,DC=corp,DC=anz,DC=com</t>
  </si>
  <si>
    <t>CN=OCEANIA OBIEE PIDS Self Service Publisher (Wg),OU=Application Security Groups,OU=ANZ Security Objects,DC=oceania,DC=corp,DC=anz,DC=com</t>
  </si>
  <si>
    <t>CN=OCEANIA OBIEE PIDS Stewards (Wg),OU=Application Security Groups,OU=ANZ Security Objects,DC=oceania,DC=corp,DC=anz,DC=com</t>
  </si>
  <si>
    <t>FTP reports - American Samoa</t>
  </si>
  <si>
    <t>AU ASM OFSAA OBIEE FTP User</t>
  </si>
  <si>
    <t>CN=AU ASM OFSAA OBIEE FTP User,OU=Common,OU=Groups,OU=AU,DC=global,DC=anz,DC=com</t>
  </si>
  <si>
    <t>OFSA (AU) - OBIEE</t>
  </si>
  <si>
    <t>FTP reports - China</t>
  </si>
  <si>
    <t>AU CHN OFSAA OBIEE FTP User</t>
  </si>
  <si>
    <t>CN=AU CHN OFSAA OBIEE FTP User,OU=Common,OU=Groups,OU=AU,DC=global,DC=anz,DC=com</t>
  </si>
  <si>
    <t>FTP reports - Cook Islands</t>
  </si>
  <si>
    <t>AU COK OFSAA OBIEE FTP User</t>
  </si>
  <si>
    <t>CN=AU COK OFSAA OBIEE FTP User,OU=Common,OU=Groups,OU=AU,DC=global,DC=anz,DC=com</t>
  </si>
  <si>
    <t>FTP reports - Germany</t>
  </si>
  <si>
    <t>AU DEU OFSAA OBIEE FTP User</t>
  </si>
  <si>
    <t>CN=AU DEU OFSAA OBIEE FTP User,OU=Common,OU=Groups,OU=AU,DC=global,DC=anz,DC=com</t>
  </si>
  <si>
    <t>FTP reports - Fiji</t>
  </si>
  <si>
    <t>AU FJI OFSAA OBIEE FTP User</t>
  </si>
  <si>
    <t>CN=AU FJI OFSAA OBIEE FTP User,OU=Common,OU=Groups,OU=AU,DC=global,DC=anz,DC=com</t>
  </si>
  <si>
    <t>FTP reports - France</t>
  </si>
  <si>
    <t>AU FRA OFSAA OBIEE FTP User</t>
  </si>
  <si>
    <t>CN=AU FRA OFSAA OBIEE FTP User,OU=Common,OU=Groups,OU=AU,DC=global,DC=anz,DC=com</t>
  </si>
  <si>
    <t>FTP reports -  United Kingdom</t>
  </si>
  <si>
    <t>AU GBR OFSAA OBIEE FTP User</t>
  </si>
  <si>
    <t>CN=AU GBR OFSAA OBIEE FTP User,OU=Common,OU=Groups,OU=AU,DC=global,DC=anz,DC=com</t>
  </si>
  <si>
    <t>FTP reports - Guam</t>
  </si>
  <si>
    <t>AU GUM OFSAA OBIEE FTP User</t>
  </si>
  <si>
    <t>CN=AU GUM OFSAA OBIEE FTP User,OU=Common,OU=Groups,OU=AU,DC=global,DC=anz,DC=com</t>
  </si>
  <si>
    <t>FTP reports - Hong Kong</t>
  </si>
  <si>
    <t>AU HKG OFSAA OBIEE FTP User</t>
  </si>
  <si>
    <t>CN=AU HKG OFSAA OBIEE FTP User,OU=Common,OU=Groups,OU=AU,DC=global,DC=anz,DC=com</t>
  </si>
  <si>
    <t>FTP reports -  Indonesia</t>
  </si>
  <si>
    <t>AU IDN OFSAA OBIEE FTP User</t>
  </si>
  <si>
    <t>CN=AU IDN OFSAA OBIEE FTP User,OU=Common,OU=Groups,OU=AU,DC=global,DC=anz,DC=com</t>
  </si>
  <si>
    <t>FTP reports - India</t>
  </si>
  <si>
    <t>AU IND OFSAA OBIEE FTP User</t>
  </si>
  <si>
    <t>CN=AU IND OFSAA OBIEE FTP User,OU=Common,OU=Groups,OU=AU,DC=global,DC=anz,DC=com</t>
  </si>
  <si>
    <t>FTP reports - Japan</t>
  </si>
  <si>
    <t>AU JPN OFSAA OBIEE FTP User</t>
  </si>
  <si>
    <t>CN=AU JPN OFSAA OBIEE FTP User,OU=Common,OU=Groups,OU=AU,DC=global,DC=anz,DC=com</t>
  </si>
  <si>
    <t>FTP reports - Cambodia</t>
  </si>
  <si>
    <t>AU KHM OFSAA OBIEE FTP User</t>
  </si>
  <si>
    <t>CN=AU KHM OFSAA OBIEE FTP User,OU=Common,OU=Groups,OU=AU,DC=global,DC=anz,DC=com</t>
  </si>
  <si>
    <t>FTP reports -  Kiribati</t>
  </si>
  <si>
    <t>AU KIR OFSAA OBIEE FTP User</t>
  </si>
  <si>
    <t>CN=AU KIR OFSAA OBIEE FTP User,OU=Common,OU=Groups,OU=AU,DC=global,DC=anz,DC=com</t>
  </si>
  <si>
    <t>FTP reports - Korea</t>
  </si>
  <si>
    <t>AU KOR OFSAA OBIEE FTP User</t>
  </si>
  <si>
    <t>CN=AU KOR OFSAA OBIEE FTP User,OU=Common,OU=Groups,OU=AU,DC=global,DC=anz,DC=com</t>
  </si>
  <si>
    <t>FTP reports -  Myanmar</t>
  </si>
  <si>
    <t>AU MMR OFSAA OBIEE FTP User</t>
  </si>
  <si>
    <t>CN=AU MMR OFSAA OBIEE FTP User,OU=Common,OU=Groups,OU=AU,DC=global,DC=anz,DC=com</t>
  </si>
  <si>
    <t>FTP reports - Malaysia</t>
  </si>
  <si>
    <t>AU MYS OFSAA OBIEE FTP User</t>
  </si>
  <si>
    <t>CN=AU MYS OFSAA OBIEE FTP User,OU=Common,OU=Groups,OU=AU,DC=global,DC=anz,DC=com</t>
  </si>
  <si>
    <t>FTP reports - New Zealand</t>
  </si>
  <si>
    <t>AU NZL OFSAA OBIEE FTP User</t>
  </si>
  <si>
    <t>CN=AU NZL OFSAA OBIEE FTP User,OU=Common,OU=Groups,OU=AU,DC=global,DC=anz,DC=com</t>
  </si>
  <si>
    <t>FTP and Liquiduty OBIEE application support group</t>
  </si>
  <si>
    <t>AU OFSAA OBIEE Application Support</t>
  </si>
  <si>
    <t>CN=AU OFSAA OBIEE Application Support,OU=Common,OU=Groups,OU=AU,DC=global,DC=anz,DC=com</t>
  </si>
  <si>
    <t>FTP OBIEE reports Authour/creater user group</t>
  </si>
  <si>
    <t>AU OFSAA OBIEE FTP Author</t>
  </si>
  <si>
    <t>CN=AU OFSAA OBIEE FTP Author,OU=Common,OU=Groups,OU=AU,DC=global,DC=anz,DC=com</t>
  </si>
  <si>
    <t>FTP reports general user group</t>
  </si>
  <si>
    <t>AU OFSAA OBIEE FTP User</t>
  </si>
  <si>
    <t>CN=AU OFSAA OBIEE FTP User,OU=Common,OU=Groups,OU=AU,DC=global,DC=anz,DC=com</t>
  </si>
  <si>
    <t>Liquidity OBIEE reports Authour/creater user group</t>
  </si>
  <si>
    <t>AU OFSAA OBIEE Liquidity Author</t>
  </si>
  <si>
    <t>CN=AU OFSAA OBIEE Liquidity Author,OU=Common,OU=Groups,OU=AU,DC=global,DC=anz,DC=com</t>
  </si>
  <si>
    <t>Liquidity manager OBIEE user group</t>
  </si>
  <si>
    <t>AU OFSAA OBIEE Liquidity Mgr</t>
  </si>
  <si>
    <t>CN=AU OFSAA OBIEE Liquidity Mgr,OU=Common,OU=Groups,OU=AU,DC=global,DC=anz,DC=com</t>
  </si>
  <si>
    <t>Liquidity Reports - Trader - LCR sign-off</t>
  </si>
  <si>
    <t>AU OFSAA OBIEE Liquidity Publisher</t>
  </si>
  <si>
    <t>CN=AU OFSAA OBIEE Liquidity Publisher,OU=Common,OU=Groups,OU=AU,DC=global,DC=anz,DC=com</t>
  </si>
  <si>
    <t>Liquidity reports general user group</t>
  </si>
  <si>
    <t>AU OFSAA OBIEE Liquidity User</t>
  </si>
  <si>
    <t>CN=AU OFSAA OBIEE Liquidity User,OU=Common,OU=Groups,OU=AU,DC=global,DC=anz,DC=com</t>
  </si>
  <si>
    <t>OBIEE General Users</t>
  </si>
  <si>
    <t>AU OFSAA OBIEE User</t>
  </si>
  <si>
    <t>CN=AU OFSAA OBIEE User,OU=Common,OU=Groups,OU=AU,DC=global,DC=anz,DC=com</t>
  </si>
  <si>
    <t>Wholesale funding general user group</t>
  </si>
  <si>
    <t>AU OFSAA OBIEE WSF</t>
  </si>
  <si>
    <t>CN=AU OFSAA OBIEE WSF,OU=Common,OU=Groups,OU=AU,DC=global,DC=anz,DC=com</t>
  </si>
  <si>
    <t>FTP reports -  Philippines</t>
  </si>
  <si>
    <t>AU PHL OFSAA OBIEE FTP User</t>
  </si>
  <si>
    <t>CN=AU PHL OFSAA OBIEE FTP User,OU=Common,OU=Groups,OU=AU,DC=global,DC=anz,DC=com</t>
  </si>
  <si>
    <t>FTP reports -  Papua New Guinea</t>
  </si>
  <si>
    <t>AU PNG OFSAA OBIEE FTP User</t>
  </si>
  <si>
    <t>CN=AU PNG OFSAA OBIEE FTP User,OU=Common,OU=Groups,OU=AU,DC=global,DC=anz,DC=com</t>
  </si>
  <si>
    <t>FTP reports -  Singapore</t>
  </si>
  <si>
    <t>AU SGP OFSAA OBIEE FTP User</t>
  </si>
  <si>
    <t>CN=AU SGP OFSAA OBIEE FTP User,OU=Common,OU=Groups,OU=AU,DC=global,DC=anz,DC=com</t>
  </si>
  <si>
    <t>FTP reports -  Solomon Islands</t>
  </si>
  <si>
    <t>AU SLB OFSAA OBIEE FTP User</t>
  </si>
  <si>
    <t>CN=AU SLB OFSAA OBIEE FTP User,OU=Common,OU=Groups,OU=AU,DC=global,DC=anz,DC=com</t>
  </si>
  <si>
    <t>FTP reports -  Thailand</t>
  </si>
  <si>
    <t>AU THA OFSAA OBIEE FTP User</t>
  </si>
  <si>
    <t>CN=AU THA OFSAA OBIEE FTP User,OU=Common,OU=Groups,OU=AU,DC=global,DC=anz,DC=com</t>
  </si>
  <si>
    <t>FTP reports -  Timor-Leste</t>
  </si>
  <si>
    <t>AU TLS OFSAA OBIEE FTP User</t>
  </si>
  <si>
    <t>CN=AU TLS OFSAA OBIEE FTP User,OU=Common,OU=Groups,OU=AU,DC=global,DC=anz,DC=com</t>
  </si>
  <si>
    <t>FTP reports -  Tonga</t>
  </si>
  <si>
    <t>AU TON OFSAA OBIEE FTP User</t>
  </si>
  <si>
    <t>CN=AU TON OFSAA OBIEE FTP User,OU=Common,OU=Groups,OU=AU,DC=global,DC=anz,DC=com</t>
  </si>
  <si>
    <t>FTP reports - Taiwan</t>
  </si>
  <si>
    <t>AU TWN OFSAA OBIEE FTP User</t>
  </si>
  <si>
    <t>CN=AU TWN OFSAA OBIEE FTP User,OU=Common,OU=Groups,OU=AU,DC=global,DC=anz,DC=com</t>
  </si>
  <si>
    <t>FTP reports - United States of America</t>
  </si>
  <si>
    <t>AU USA OFSAA OBIEE FTP User</t>
  </si>
  <si>
    <t>CN=AU USA OFSAA OBIEE FTP User,OU=Common,OU=Groups,OU=AU,DC=global,DC=anz,DC=com</t>
  </si>
  <si>
    <t>FTP reports -  Viet Nam</t>
  </si>
  <si>
    <t>AU VNM OFSAA OBIEE FTP User</t>
  </si>
  <si>
    <t>CN=AU VNM OFSAA OBIEE FTP User,OU=Common,OU=Groups,OU=AU,DC=global,DC=anz,DC=com</t>
  </si>
  <si>
    <t>FTP reports -  Vanuatu</t>
  </si>
  <si>
    <t>AU VUT OFSAA OBIEE FTP User</t>
  </si>
  <si>
    <t>CN=AU VUT OFSAA OBIEE FTP User,OU=Common,OU=Groups,OU=AU,DC=global,DC=anz,DC=com</t>
  </si>
  <si>
    <t>FTP reports -  Samoa</t>
  </si>
  <si>
    <t>AU WSM OFSAA OBIEE FTP User</t>
  </si>
  <si>
    <t>CN=AU WSM OFSAA OBIEE FTP User,OU=Common,OU=Groups,OU=AU,DC=global,DC=anz,DC=com</t>
  </si>
  <si>
    <t>FTP reports operations user group</t>
  </si>
  <si>
    <t>AU GrpTr OFSAA FTP Operations (Wg)</t>
  </si>
  <si>
    <t>CN=AU GrpTr OFSAA FTP Operations (Wg),OU=GrpTr,OU=AU,DC=oceania,DC=corp,DC=anz,DC=com</t>
  </si>
  <si>
    <t>AU GrpTr OFSAA OBIEE Application Support (Wg)</t>
  </si>
  <si>
    <t>CN=AU GrpTr OFSAA OBIEE Application Support (Wg),OU=GrpTr,OU=AU,DC=oceania,DC=corp,DC=anz,DC=com</t>
  </si>
  <si>
    <t>AU GrpTr OFSAA OBIEE FTP Author (Wg)</t>
  </si>
  <si>
    <t>CN=AU GrpTr OFSAA OBIEE FTP Author (Wg),OU=GrpTr,OU=AU,DC=oceania,DC=corp,DC=anz,DC=com</t>
  </si>
  <si>
    <t>AU GrpTr OFSAA OBIEE Liquidity Author (Wg)</t>
  </si>
  <si>
    <t>CN=AU GrpTr OFSAA OBIEE Liquidity Author (Wg),OU=GrpTr,OU=AU,DC=oceania,DC=corp,DC=anz,DC=com</t>
  </si>
  <si>
    <t>Liquidity team manager OBIEE user group</t>
  </si>
  <si>
    <t>AU GrpTr OFSAA OBIEE Liquidity Mgr (Wg)</t>
  </si>
  <si>
    <t>CN=AU GrpTr OFSAA OBIEE Liquidity Mgr (Wg),OU=GrpTr,OU=AU,DC=oceania,DC=corp,DC=anz,DC=com</t>
  </si>
  <si>
    <t>AU GrpTr OFSAA OBIEE Liquidity User (Wg)</t>
  </si>
  <si>
    <t>CN=AU GrpTr OFSAA OBIEE Liquidity User (Wg),OU=GrpTr,OU=AU,DC=oceania,DC=corp,DC=anz,DC=com</t>
  </si>
  <si>
    <t>AU GrpTr OFSAA OBIEE User (Wg)</t>
  </si>
  <si>
    <t>CN=AU GrpTr OFSAA OBIEE User (Wg),OU=GrpTr,OU=AU,DC=oceania,DC=corp,DC=anz,DC=com</t>
  </si>
  <si>
    <t>AU GrpTr OFSAA OBIEE WSF (Wg)</t>
  </si>
  <si>
    <t>CN=AU GrpTr OFSAA OBIEE WSF (Wg),OU=GrpTr,OU=AU,DC=oceania,DC=corp,DC=anz,DC=com</t>
  </si>
  <si>
    <t>This is an AD group which provides read access to all the users on the reports. This will be the AD group for all business end users.</t>
  </si>
  <si>
    <t>ASIA OBIEE ORR Predefined Viewer (Wg)</t>
  </si>
  <si>
    <t>CN=ASIA OBIEE ORR Predefined Viewer (Wg),OU=Application Security Groups,OU=ANZ Security Objects,DC=asia,DC=corp,DC=anz,DC=com</t>
  </si>
  <si>
    <t>Operational Risk Radar (ORR)</t>
  </si>
  <si>
    <t>The ASIA OBIEE ORR Self Service Builder inherits the functionality of ASIA OBIEE ORR Predefined Viewer. In addition to this the users with this role can create the adhoc analysis/reports and save it in self service folder.</t>
  </si>
  <si>
    <t>ASIA OBIEE ORR Self Service Builder (Wg)</t>
  </si>
  <si>
    <t>CN=ASIA OBIEE ORR Self Service Builder (Wg),OU=Application Security Groups,OU=ANZ Security Objects,DC=asia,DC=corp,DC=anz,DC=com</t>
  </si>
  <si>
    <t>Super user for the ORR project.</t>
  </si>
  <si>
    <t>ASIA OBIEE ORR Stewards (Wg)</t>
  </si>
  <si>
    <t>CN=ASIA OBIEE ORR Stewards (Wg),OU=Application Security Groups,OU=ANZ Security Objects,DC=asia,DC=corp,DC=anz,DC=com</t>
  </si>
  <si>
    <t>Atlantic OBIEE ORR Predefined Viewer (Wg)</t>
  </si>
  <si>
    <t>CN=Atlantic OBIEE ORR Predefined Viewer (Wg),OU=Application Security Groups,OU=ANZ Security Objects,DC=atlantic,DC=corp,DC=anz,DC=com</t>
  </si>
  <si>
    <t>The Atlantic OBIEE ORR Self Service Builder inherits the functionality of Atlantic OBIEE ORR Predefined Viewer. In addition to this the users with this role can create the adhoc analysis/reports and save it in self service folder.</t>
  </si>
  <si>
    <t>Atlantic OBIEE ORR Self Service Builder (Wg)</t>
  </si>
  <si>
    <t>CN=Atlantic OBIEE ORR Self Service Builder (Wg),OU=Application Security Groups,OU=ANZ Security Objects,DC=atlantic,DC=corp,DC=anz,DC=com</t>
  </si>
  <si>
    <t>Atlantic OBIEE ORR Stewards (Wg)</t>
  </si>
  <si>
    <t>CN=Atlantic OBIEE ORR Stewards (Wg),OU=Application Security Groups,OU=ANZ Security Objects,DC=atlantic,DC=corp,DC=anz,DC=com</t>
  </si>
  <si>
    <t>AU OBIEE ORR Predefined Viewer</t>
  </si>
  <si>
    <t>CN=AU OBIEE ORR Predefined Viewer,OU=Common,OU=Groups,OU=AU,DC=global,DC=anz,DC=com</t>
  </si>
  <si>
    <t>The AU OBIEE ORR Self Service Builder inherits the functionality of AU OBIEE ORR Predefined Viewer. In addition to this the users with this role can create the adhoc analysis/reports and save it in self service folder.</t>
  </si>
  <si>
    <t>AU OBIEE ORR Self Service Builder</t>
  </si>
  <si>
    <t>CN=AU OBIEE ORR Self Service Builder,OU=Common,OU=Groups,OU=AU,DC=global,DC=anz,DC=com</t>
  </si>
  <si>
    <t>AU OBIEE ORR Stewards</t>
  </si>
  <si>
    <t>CN=AU OBIEE ORR Stewards,OU=Common,OU=Groups,OU=AU,DC=global,DC=anz,DC=com</t>
  </si>
  <si>
    <t>Oceania OBIEE ORR Predefined Viewer (Wg)</t>
  </si>
  <si>
    <t>CN=Oceania OBIEE ORR Predefined Viewer (Wg),OU=Application Security Groups,OU=ANZ Security Objects,DC=oceania,DC=corp,DC=anz,DC=com</t>
  </si>
  <si>
    <t>The Oceania OBIEE ORR Self Service Builder inherits the functionality of Oceania OBIEE ORR Predefined Viewer. In addition to this the users with this role can create the adhoc analysis/reports and save it in self service folder.</t>
  </si>
  <si>
    <t>Oceania OBIEE ORR Self Service Builder (Wg)</t>
  </si>
  <si>
    <t>CN=Oceania OBIEE ORR Self Service Builder (Wg),OU=Application Security Groups,OU=ANZ Security Objects,DC=oceania,DC=corp,DC=anz,DC=com</t>
  </si>
  <si>
    <t>Oceania OBIEE ORR Stewards (Wg)</t>
  </si>
  <si>
    <t>CN=Oceania OBIEE ORR Stewards (Wg),OU=Application Security Groups,OU=ANZ Security Objects,DC=oceania,DC=corp,DC=anz,DC=com</t>
  </si>
  <si>
    <t>New Zealand OSCAR Application Access - Production</t>
  </si>
  <si>
    <t>NZ OSCAR User Access Control (Wg)</t>
  </si>
  <si>
    <t>CN=NZ OSCAR User Access Control (Wg),OU=General,OU=Groups,OU=NZ,DC=oceania,DC=corp,DC=anz,DC=com</t>
  </si>
  <si>
    <t>OSCAR</t>
  </si>
  <si>
    <t>Technology Support</t>
  </si>
  <si>
    <t>AU CFSIB - OTC Reporting Tech Level 1 (Wg)</t>
  </si>
  <si>
    <t>CN=AU CFSIB - OTC Reporting Tech Level 1 (Wg),OU=CFSIB,OU=AU,DC=oceania,DC=corp,DC=anz,DC=com</t>
  </si>
  <si>
    <t>OTC Reporting Engine</t>
  </si>
  <si>
    <t>Data Stewards</t>
  </si>
  <si>
    <t>AU CFSIB - OTC Reporting Tech Level 2 (Wg)</t>
  </si>
  <si>
    <t>CN=AU CFSIB - OTC Reporting Tech Level 2 (Wg),OU=CFSIB,OU=AU,DC=oceania,DC=corp,DC=anz,DC=com</t>
  </si>
  <si>
    <t>Trade Flow Support/ Business Support</t>
  </si>
  <si>
    <t>AU CFSIB - OTC Reporting Trade Flow Support (Wg)</t>
  </si>
  <si>
    <t>CN=AU CFSIB - OTC Reporting Trade Flow Support (Wg),OU=CFSIB,OU=AU,DC=oceania,DC=corp,DC=anz,DC=com</t>
  </si>
  <si>
    <t>Access to finance users</t>
  </si>
  <si>
    <t>AU GrpTr GMIF MDRT Finance Users</t>
  </si>
  <si>
    <t>CN=AU GrpTr GMIF MDRT Finance Users,OU=Common,OU=Groups,OU=AU,DC=global,DC=anz,DC=com</t>
  </si>
  <si>
    <t>Peloton</t>
  </si>
  <si>
    <t>Access to generic users</t>
  </si>
  <si>
    <t>AU GrpTr GMIF MDRT Generic Users</t>
  </si>
  <si>
    <t>CN=AU GrpTr GMIF MDRT Generic Users,OU=Common,OU=Groups,OU=AU,DC=global,DC=anz,DC=com</t>
  </si>
  <si>
    <t>Access to import users</t>
  </si>
  <si>
    <t>AU GrpTr GMIF MDRT Import Users</t>
  </si>
  <si>
    <t>CN=AU GrpTr GMIF MDRT Import Users,OU=Common,OU=Groups,OU=AU,DC=global,DC=anz,DC=com</t>
  </si>
  <si>
    <t>Access to mapping users</t>
  </si>
  <si>
    <t>AU GrpTr GMIF MDRT Mapping Users</t>
  </si>
  <si>
    <t>CN=AU GrpTr GMIF MDRT Mapping Users,OU=Common,OU=Groups,OU=AU,DC=global,DC=anz,DC=com</t>
  </si>
  <si>
    <t>Access for Peleton Users</t>
  </si>
  <si>
    <t>AU GrpTr GMIF MDRT PSGL Users</t>
  </si>
  <si>
    <t>CN=AU GrpTr GMIF MDRT PSGL Users,OU=Common,OU=Groups,OU=AU,DC=global,DC=anz,DC=com</t>
  </si>
  <si>
    <t>Access for Users Admin users to SQL database</t>
  </si>
  <si>
    <t>AU GrpTr GMIF MDRT Users Admin</t>
  </si>
  <si>
    <t>CN=AU GrpTr GMIF MDRT Users Admin,OU=Common,OU=Groups,OU=AU,DC=global,DC=anz,DC=com</t>
  </si>
  <si>
    <t>Access for AUSTRALIA user to SQL database</t>
  </si>
  <si>
    <t>AU GrpTr GMIF MDRT Users AU</t>
  </si>
  <si>
    <t>CN=AU GrpTr GMIF MDRT Users AU,OU=Common,OU=Groups,OU=AU,DC=global,DC=anz,DC=com</t>
  </si>
  <si>
    <t>Access for Audit users to SQL database</t>
  </si>
  <si>
    <t>AU GrpTr GMIF MDRT Users Audit</t>
  </si>
  <si>
    <t>CN=AU GrpTr GMIF MDRT Users Audit,OU=Common,OU=Groups,OU=AU,DC=global,DC=anz,DC=com</t>
  </si>
  <si>
    <t>Access for CHINA users to SQL database</t>
  </si>
  <si>
    <t>AU GrpTr GMIF MDRT Users CN</t>
  </si>
  <si>
    <t>CN=AU GrpTr GMIF MDRT Users CN,OU=Common,OU=Groups,OU=AU,DC=global,DC=anz,DC=com</t>
  </si>
  <si>
    <t>Access for UK users to SQL database</t>
  </si>
  <si>
    <t>AU GrpTr GMIF MDRT Users GB</t>
  </si>
  <si>
    <t>CN=AU GrpTr GMIF MDRT Users GB,OU=Common,OU=Groups,OU=AU,DC=global,DC=anz,DC=com</t>
  </si>
  <si>
    <t>Access for HONGKONG users to SQL database</t>
  </si>
  <si>
    <t>AU GrpTr GMIF MDRT Users HK</t>
  </si>
  <si>
    <t>CN=AU GrpTr GMIF MDRT Users HK,OU=Common,OU=Groups,OU=AU,DC=global,DC=anz,DC=com</t>
  </si>
  <si>
    <t>Access for INDONESIA users to SQL database</t>
  </si>
  <si>
    <t>AU GrpTr GMIF MDRT Users ID</t>
  </si>
  <si>
    <t>CN=AU GrpTr GMIF MDRT Users ID,OU=Common,OU=Groups,OU=AU,DC=global,DC=anz,DC=com</t>
  </si>
  <si>
    <t>Access for INDIA users to SQL database</t>
  </si>
  <si>
    <t>AU GrpTr GMIF MDRT Users IN</t>
  </si>
  <si>
    <t>CN=AU GrpTr GMIF MDRT Users IN,OU=Common,OU=Groups,OU=AU,DC=global,DC=anz,DC=com</t>
  </si>
  <si>
    <t>Access for JAPAN users to SQL database</t>
  </si>
  <si>
    <t>AU GrpTr GMIF MDRT Users JP</t>
  </si>
  <si>
    <t>CN=AU GrpTr GMIF MDRT Users JP,OU=Common,OU=Groups,OU=AU,DC=global,DC=anz,DC=com</t>
  </si>
  <si>
    <t>Access for CAMBODIA users to SQL database</t>
  </si>
  <si>
    <t>AU GrpTr GMIF MDRT Users KH</t>
  </si>
  <si>
    <t>CN=AU GrpTr GMIF MDRT Users KH,OU=Common,OU=Groups,OU=AU,DC=global,DC=anz,DC=com</t>
  </si>
  <si>
    <t>Access for KOREA users to SQL database</t>
  </si>
  <si>
    <t>AU GrpTr GMIF MDRT Users KR</t>
  </si>
  <si>
    <t>CN=AU GrpTr GMIF MDRT Users KR,OU=Common,OU=Groups,OU=AU,DC=global,DC=anz,DC=com</t>
  </si>
  <si>
    <t>Access for Myanmar users to SQL database</t>
  </si>
  <si>
    <t>AU GrpTr GMIF MDRT Users MM</t>
  </si>
  <si>
    <t>CN=AU GrpTr GMIF MDRT Users MM,OU=Common,OU=Groups,OU=AU,DC=global,DC=anz,DC=com</t>
  </si>
  <si>
    <t>Access for NZ users to SQL database</t>
  </si>
  <si>
    <t>AU GrpTr GMIF MDRT Users NZ</t>
  </si>
  <si>
    <t>CN=AU GrpTr GMIF MDRT Users NZ,OU=Common,OU=Groups,OU=AU,DC=global,DC=anz,DC=com</t>
  </si>
  <si>
    <t>Access for PG users to SQL database</t>
  </si>
  <si>
    <t>AU GrpTr GMIF MDRT Users PG</t>
  </si>
  <si>
    <t>CN=AU GrpTr GMIF MDRT Users PG,OU=Common,OU=Groups,OU=AU,DC=global,DC=anz,DC=com</t>
  </si>
  <si>
    <t>Access for PHILIPPINES users to SQL database</t>
  </si>
  <si>
    <t>AU GrpTr GMIF MDRT Users PH</t>
  </si>
  <si>
    <t>CN=AU GrpTr GMIF MDRT Users PH,OU=Common,OU=Groups,OU=AU,DC=global,DC=anz,DC=com</t>
  </si>
  <si>
    <t>Access for SINGAPORE users to SQL database</t>
  </si>
  <si>
    <t>AU GrpTr GMIF MDRT Users SG</t>
  </si>
  <si>
    <t>CN=AU GrpTr GMIF MDRT Users SG,OU=Common,OU=Groups,OU=AU,DC=global,DC=anz,DC=com</t>
  </si>
  <si>
    <t>Access for Users Support users to SQL database</t>
  </si>
  <si>
    <t>AU GrpTr GMIF MDRT Users Support</t>
  </si>
  <si>
    <t>CN=AU GrpTr GMIF MDRT Users Support,OU=Common,OU=Groups,OU=AU,DC=global,DC=anz,DC=com</t>
  </si>
  <si>
    <t>Access for TH users to SQL database</t>
  </si>
  <si>
    <t>AU GrpTr GMIF MDRT Users TH</t>
  </si>
  <si>
    <t>CN=AU GrpTr GMIF MDRT Users TH,OU=Common,OU=Groups,OU=AU,DC=global,DC=anz,DC=com</t>
  </si>
  <si>
    <t>Access for TAIWAN users to SQL database</t>
  </si>
  <si>
    <t>AU GrpTr GMIF MDRT Users TW</t>
  </si>
  <si>
    <t>CN=AU GrpTr GMIF MDRT Users TW,OU=Common,OU=Groups,OU=AU,DC=global,DC=anz,DC=com</t>
  </si>
  <si>
    <t>Access for US users to SQL database</t>
  </si>
  <si>
    <t>AU GrpTr GMIF MDRT Users US</t>
  </si>
  <si>
    <t>CN=AU GrpTr GMIF MDRT Users US,OU=Common,OU=Groups,OU=AU,DC=global,DC=anz,DC=com</t>
  </si>
  <si>
    <t>Access for VIETNAM users to SQL database</t>
  </si>
  <si>
    <t>AU GrpTr GMIF MDRT Users VN</t>
  </si>
  <si>
    <t>CN=AU GrpTr GMIF MDRT Users VN,OU=Common,OU=Groups,OU=AU,DC=global,DC=anz,DC=com</t>
  </si>
  <si>
    <t>to be nested in different domains</t>
  </si>
  <si>
    <t>AU GrpTr GMIF MDRT Users</t>
  </si>
  <si>
    <t>CN=AU GrpTr GMIF MDRT Users,OU=Common,OU=Groups,OU=AU,DC=global,DC=anz,DC=com</t>
  </si>
  <si>
    <t>To view all country view</t>
  </si>
  <si>
    <t>AU GrpTr GMIF MDRT View All Countries Users</t>
  </si>
  <si>
    <t>CN=AU GrpTr GMIF MDRT View All Countries Users,OU=Common,OU=Groups,OU=AU,DC=global,DC=anz,DC=com</t>
  </si>
  <si>
    <t>This role provides access to maintainance and checking of payment transactions, plus more privileged NPP configuration functions</t>
  </si>
  <si>
    <t>AU Business Operations Command Centre - Manager</t>
  </si>
  <si>
    <t>CN=AU Business Operations Command Centre - Manager,OU=Common,OU=Groups,OU=AU,DC=global,DC=anz,DC=com</t>
  </si>
  <si>
    <t>PTM</t>
  </si>
  <si>
    <t>Provides access to enquiry functions and dashboard view</t>
  </si>
  <si>
    <t>AU Business Operations Command Centre - NPP Read Only</t>
  </si>
  <si>
    <t>CN=AU Business Operations Command Centre - NPP Read Only,OU=Common,OU=Groups,OU=AU,DC=global,DC=anz,DC=com</t>
  </si>
  <si>
    <t>Read only group for a basic view into the dashboard and queues for CCTV use</t>
  </si>
  <si>
    <t>AU Monitor Read Only</t>
  </si>
  <si>
    <t>CN=AU Monitor Read Only,OU=Common,OU=Groups,OU=AU,DC=global,DC=anz,DC=com</t>
  </si>
  <si>
    <t>Provides read only access for enquiries and configuration settings</t>
  </si>
  <si>
    <t>AU PTM Read Only</t>
  </si>
  <si>
    <t>CN=AU PTM Read Only,OU=Common,OU=Groups,OU=AU,DC=global,DC=anz,DC=com</t>
  </si>
  <si>
    <t>This role has access to all configuration and technical support functionality, but does not have access to process payments or chance NPP configuration settings</t>
  </si>
  <si>
    <t>AU Tech Support</t>
  </si>
  <si>
    <t>CN=AU Tech Support,OU=Common,OU=Groups,OU=AU,DC=global,DC=anz,DC=com</t>
  </si>
  <si>
    <t>This role is a basic maker/checker of payments and also has access to dashboard enquiry</t>
  </si>
  <si>
    <t>NZ Business Operations Channel Support</t>
  </si>
  <si>
    <t>CN=NZ Business Operations Channel Support,OU=Common,OU=Groups,OU=NZ,DC=global,DC=anz,DC=com</t>
  </si>
  <si>
    <t>This role is a basic enquiry role and can view the system availability and view the list of files</t>
  </si>
  <si>
    <t>SG Tech Support</t>
  </si>
  <si>
    <t>CN=SG Tech Support,OU=Common,OU=Groups,OU=SG,DC=global,DC=anz,DC=com</t>
  </si>
  <si>
    <t>Applications (currently only MARRS) require Read Only access to the Olap Databases to directly query data.</t>
  </si>
  <si>
    <t>AU GLOBAL QRM Citrix Access</t>
  </si>
  <si>
    <t>CN=AU GLOBAL QRM Citrix Access,OU=Corporate,OU=Groups,OU=AU,DC=global,DC=anz,DC=com</t>
  </si>
  <si>
    <t>QRM Global</t>
  </si>
  <si>
    <t>QRM Users require Read Only access to the Pivot Report Spreadsheets, as the main output of the Batch process. Pivot Reports imply an underlying Read Only access to the underlying Olap databases.</t>
  </si>
  <si>
    <t>AU QRM Business Users</t>
  </si>
  <si>
    <t>CN=AU QRM Business Users,OU=_Tech Roles,OU=Role Groups,OU=Security,OU=AU,DC=global,DC=anz,DC=com</t>
  </si>
  <si>
    <t>Read/Write Access to Folders for maintenance, corrections to problematic source data, file system cleanup, etc. Read/Write access to Databases, via elevated Admin access using BNF procedures to resolve issues, &amp; Change releases. Access to QRM Vendor application software for Debugging issues &amp; Change Releases.</t>
  </si>
  <si>
    <t>Global Markets QRM App Support</t>
  </si>
  <si>
    <t>CN=Global Markets QRM App Support,OU=Role Groups,OU=ANZ Global Security,DC=global,DC=anz,DC=com</t>
  </si>
  <si>
    <t>Read/Write Access to Folders for maintenance, corrections to problematic source data, file system cleanup, etc. Read/Write access to Databases, via elevated Admin access using BNF procedures to resolve issue, &amp; Change releases. Access to QRM Vendor application software for Debugging issues &amp; Change Releases.</t>
  </si>
  <si>
    <t>Global PRD Control-M QRM - Update</t>
  </si>
  <si>
    <t>CN=Global PRD Control-M QRM - Update,OU=Control-M,OU=Application Security,OU=ANZ Global Security,DC=global,DC=anz,DC=com</t>
  </si>
  <si>
    <t>Membership of this group gives the user MODIFY access to the RDM DRP folders on Risk partition. This group to be populated by SAS users in Retail Risk</t>
  </si>
  <si>
    <t>NZ GRPRM - RDM Risk DRP - Modify (Wg)</t>
  </si>
  <si>
    <t>CN=NZ GRPRM - RDM Risk DRP - Modify (Wg),OU=GrpRM,OU=NZ,DC=oceania,DC=corp,DC=anz,DC=com</t>
  </si>
  <si>
    <t>RDM Risk</t>
  </si>
  <si>
    <t>Membership of this group gives the user READ access to the RDM DRP folders on Risk partition. This group to be populated by SAS users in Retail Risk</t>
  </si>
  <si>
    <t>NZ GRPRM - RDM Risk DRP - Read (Wg)</t>
  </si>
  <si>
    <t>CN=NZ GRPRM - RDM Risk DRP - Read (Wg),OU=GrpRM,OU=NZ,DC=oceania,DC=corp,DC=anz,DC=com</t>
  </si>
  <si>
    <t>Membership of this group gives the user MODIFY access to the RDM RRA folders on Risk partition. This group to be populated by SAS users of Retail Risk</t>
  </si>
  <si>
    <t>NZ GRPRM - RDM Risk RRA - Modify (Wg)</t>
  </si>
  <si>
    <t>CN=NZ GRPRM - RDM Risk RRA - Modify (Wg),OU=GrpRM,OU=NZ,DC=oceania,DC=corp,DC=anz,DC=com</t>
  </si>
  <si>
    <t>Membership of this group gives the user READ access to the RDM RRA folders on Risk partition. This group to be populated by SAS users of Retail Risk</t>
  </si>
  <si>
    <t>NZ GRPRM - RDM Risk RRA - Read (Wg)</t>
  </si>
  <si>
    <t>CN=NZ GRPRM - RDM Risk RRA - Read (Wg),OU=GrpRM,OU=NZ,DC=oceania,DC=corp,DC=anz,DC=com</t>
  </si>
  <si>
    <t>Membership of this group gives the user full MODIFY access to all RDM on Risk partition.</t>
  </si>
  <si>
    <t>NZ GRPRM - RDM Risk SAS Admins (Wg)</t>
  </si>
  <si>
    <t>CN=NZ GRPRM - RDM Risk SAS Admins (Wg),OU=GrpRM,OU=NZ,DC=oceania,DC=corp,DC=anz,DC=com</t>
  </si>
  <si>
    <t>This is the Oceania Domain group that contains users that need Rightfax, and the group is sync'd between Rightfax and Oceania Domain Active Directory.</t>
  </si>
  <si>
    <t>NZ Rightfax Access (Wg)</t>
  </si>
  <si>
    <t>CN=NZ Rightfax Access (Wg),OU=General,OU=Groups,OU=NZ,DC=oceania,DC=corp,DC=anz,DC=com</t>
  </si>
  <si>
    <t>Rightfax</t>
  </si>
  <si>
    <t>RightFax Staff Users are located in India - Not to be used for Applications or Inbound Users</t>
  </si>
  <si>
    <t>IN Rightfax Users (Wg)</t>
  </si>
  <si>
    <t>CN=IN Rightfax Users (Wg),OU=Admin Groups,OU=Project Implementation,OU=ANZ Security Objects,DC=asia,DC=corp,DC=anz,DC=com</t>
  </si>
  <si>
    <t>RightFax 10.6 Global</t>
  </si>
  <si>
    <t>RightFax Staff Users are located in Philippines - Not to be used for Applications or Inbound Users</t>
  </si>
  <si>
    <t>PH Rightfax Users (Wg)</t>
  </si>
  <si>
    <t>CN=PH Rightfax Users (Wg),OU=Admin Groups,OU=Project Implementation,OU=ANZ Security Objects,DC=asia,DC=corp,DC=anz,DC=com</t>
  </si>
  <si>
    <t>RightFax accounts defined as inbound in Singapore</t>
  </si>
  <si>
    <t>SG RightFax Inbound Users (Wg)</t>
  </si>
  <si>
    <t>CN=SG RightFax Inbound Users (Wg),OU=Admin Groups,OU=Project Implementation,OU=ANZ Security Objects,DC=asia,DC=corp,DC=anz,DC=com</t>
  </si>
  <si>
    <t>RightFax accounts in Singapore used by Applications to send via RightFax using Exchange or other connectivity</t>
  </si>
  <si>
    <t>SG RightFax Outbound Users (Wg)</t>
  </si>
  <si>
    <t>CN=SG RightFax Outbound Users (Wg),OU=Admin Groups,OU=Project Implementation,OU=ANZ Security Objects,DC=asia,DC=corp,DC=anz,DC=com</t>
  </si>
  <si>
    <t>RightFax Staff Users are located in Singapore- Not to be used for Applications or Inbound Users</t>
  </si>
  <si>
    <t>SG Rightfax Users (Wg)</t>
  </si>
  <si>
    <t>CN=SG Rightfax Users (Wg),OU=Admin Groups,OU=Project Implementation,OU=ANZ Security Objects,DC=asia,DC=corp,DC=anz,DC=com</t>
  </si>
  <si>
    <t>RightFax accounts defined as inbound in Australia</t>
  </si>
  <si>
    <t>AU RightFax Inbound Users</t>
  </si>
  <si>
    <t>CN=AU RightFax Inbound Users,OU=Privileged,OU=Groups,OU=AU,DC=global,DC=anz,DC=com</t>
  </si>
  <si>
    <t>RightFax accounts in Australia used by Applications to send via RightFax using Exchange or other connectivity</t>
  </si>
  <si>
    <t>AU RightFax Outbound App Users</t>
  </si>
  <si>
    <t>CN=AU RightFax Outbound App Users,OU=Privileged,OU=Groups,OU=AU,DC=global,DC=anz,DC=com</t>
  </si>
  <si>
    <t>RightFax Staff Users are located in Australia - Not to be used for Applications or Inbound Users</t>
  </si>
  <si>
    <t>AU RightFax Users</t>
  </si>
  <si>
    <t>CN=AU RightFax Users,OU=Privileged,OU=Groups,OU=AU,DC=global,DC=anz,DC=com</t>
  </si>
  <si>
    <t>IN RightFax Users</t>
  </si>
  <si>
    <t>CN=IN RightFax Users,OU=Privileged,OU=Groups,OU=IN,DC=global,DC=anz,DC=com</t>
  </si>
  <si>
    <t>PH RightFax Users</t>
  </si>
  <si>
    <t>CN=PH RightFax Users,OU=Privileged,OU=Groups,OU=PH,DC=global,DC=anz,DC=com</t>
  </si>
  <si>
    <t>SG RightFax Inbound Users</t>
  </si>
  <si>
    <t>CN=SG RightFax Inbound Users,OU=Privileged,OU=Groups,OU=SG,DC=global,DC=anz,DC=com</t>
  </si>
  <si>
    <t>SG RightFax Outbound App Users</t>
  </si>
  <si>
    <t>CN=SG RightFax Outbound App Users,OU=Privileged,OU=Groups,OU=SG,DC=global,DC=anz,DC=com</t>
  </si>
  <si>
    <t>SG RightFax Users</t>
  </si>
  <si>
    <t>CN=SG RightFax Users,OU=Privileged,OU=Groups,OU=SG,DC=global,DC=anz,DC=com</t>
  </si>
  <si>
    <t>AU RightFax Inbound Users (Wg)</t>
  </si>
  <si>
    <t>CN=AU RightFax Inbound Users (Wg),OU=Admin Groups,OU=Project Implementation,OU=ANZ Security Objects,DC=oceania,DC=corp,DC=anz,DC=com</t>
  </si>
  <si>
    <t>AU RightFax Outbound Users (Wg)</t>
  </si>
  <si>
    <t>CN=AU RightFax Outbound Users (Wg),OU=Admin Groups,OU=Project Implementation,OU=ANZ Security Objects,DC=oceania,DC=corp,DC=anz,DC=com</t>
  </si>
  <si>
    <t>AU Rightfax Users (Wg)</t>
  </si>
  <si>
    <t>CN=AU Rightfax Users (Wg),OU=Admin Groups,OU=Project Implementation,OU=ANZ Security Objects,DC=oceania,DC=corp,DC=anz,DC=com</t>
  </si>
  <si>
    <t>RightFax Staff Users are located in New Zealand - Not to be used for Applications or Inbound Users</t>
  </si>
  <si>
    <t>NZ Rightfax Users (Wg)</t>
  </si>
  <si>
    <t>CN=NZ Rightfax Users (Wg),OU=Admin Groups,OU=Project Implementation,OU=ANZ Security Objects,DC=oceania,DC=corp,DC=anz,DC=com</t>
  </si>
  <si>
    <t>Allows the user to perform the same activities as the Access Control group-roles but manage the users, roles and groups.</t>
  </si>
  <si>
    <t>Global Sanctions Access Control Dev</t>
  </si>
  <si>
    <t>CN=Global Sanctions Access Control Dev,OU=Safire,OU=Application Security,OU=ANZ Global Security,DC=global,DC=anz,DC=com</t>
  </si>
  <si>
    <t>Sanctions NetReveal</t>
  </si>
  <si>
    <t>Allows the user to access to the reports assigned to the group-roles (subject to eligibility) in addition to the functionality assigned to the User Administration group-roles.</t>
  </si>
  <si>
    <t>Global Sanctions Access Control Prod</t>
  </si>
  <si>
    <t>CN=Global Sanctions Access Control Prod,OU=Safire,OU=Application Security,OU=ANZ Global Security,DC=global,DC=anz,DC=com</t>
  </si>
  <si>
    <t>Allows the user to search/view audit log in addition to functionality assigned to Quality Assurance group-role.</t>
  </si>
  <si>
    <t>Global Sanctions Audit</t>
  </si>
  <si>
    <t>CN=Global Sanctions Audit,OU=Safire,OU=Application Security,OU=ANZ Global Security,DC=global,DC=anz,DC=com</t>
  </si>
  <si>
    <t>Allow user access to a set of shared reports. Command and Control reports that are shared with the CC Shared Reports group will be accessible to all users who are members of the group.</t>
  </si>
  <si>
    <t>Global Sanctions CC Shared Reports</t>
  </si>
  <si>
    <t>CN=Global Sanctions CC Shared Reports,OU=Safire,OU=Application Security,OU=ANZ Global Security,DC=global,DC=anz,DC=com</t>
  </si>
  <si>
    <t>Allows the user to perform initial triage investigation of new RT alerts, search and view the alerts but only be able to action the alerts other than "Refer to CST", "Request STM Release" and "Approve STM Release" status; conduct interactive term search; access to general functionality (e.g. access to the Home Screen) and reports assigned to the group-role (subject to eligibility).</t>
  </si>
  <si>
    <t>Global Sanctions Complex Sanctions Team</t>
  </si>
  <si>
    <t>CN=Global Sanctions Complex Sanctions Team,OU=Safire,OU=Application Security,OU=ANZ Global Security,DC=global,DC=anz,DC=com</t>
  </si>
  <si>
    <t>Allows the user to search for alerts and view the list of results, access to interactive term lookup, general functionality (e.g. access to the Home Screen) and reports assigned to the group-role (subject to eligibility).</t>
  </si>
  <si>
    <t>Global Sanctions Enquiry Only</t>
  </si>
  <si>
    <t>CN=Global Sanctions Enquiry Only,OU=Safire,OU=Application Security,OU=ANZ Global Security,DC=global,DC=anz,DC=com</t>
  </si>
  <si>
    <t>Allows the user to search for alerts and view the list of results; look up interactive term; manage queue and expressions and workflow rules configuration; import, export and reload queuing rules configuration; edit access on all WLM components except Lists and Normalisation in development environment; access to general functionality (e.g. access to the Home Screen) and manage the reports.</t>
  </si>
  <si>
    <t>Global Sanctions FIO Analytics Dev</t>
  </si>
  <si>
    <t>CN=Global Sanctions FIO Analytics Dev,OU=Safire,OU=Application Security,OU=ANZ Global Security,DC=global,DC=anz,DC=com</t>
  </si>
  <si>
    <t>Allows the user to maintain most of WLM components; Manage Queue and Expressions and workflow rules configuration ; Import, Export and Reload Queueing Rules configuration; access to general functionality (e.g. access to the Home Screen) and reports assigned to the group-role (subject to eligibility).</t>
  </si>
  <si>
    <t>Global Sanctions FIO Analytics Prod</t>
  </si>
  <si>
    <t>CN=Global Sanctions FIO Analytics Prod,OU=Safire,OU=Application Security,OU=ANZ Global Security,DC=global,DC=anz,DC=com</t>
  </si>
  <si>
    <t>Allows the user to search and view alerts, but only be able to action the alerts with "New" or "Release Requested" status in addition to the functionality assigned to the FIO Approver.</t>
  </si>
  <si>
    <t>Global Sanctions FIO Approver Extended</t>
  </si>
  <si>
    <t>CN=Global Sanctions FIO Approver Extended,OU=Safire,OU=Application Security,OU=ANZ Global Security,DC=global,DC=anz,DC=com</t>
  </si>
  <si>
    <t>Allows the user to perform initial triage investigation of new/release requested RT alerts, general functionality (e.g. access to the Home Screen) and reports assigned to the group-role (subject to eligibility).</t>
  </si>
  <si>
    <t>Global Sanctions FIO Approver</t>
  </si>
  <si>
    <t>CN=Global Sanctions FIO Approver,OU=Safire,OU=Application Security,OU=ANZ Global Security,DC=global,DC=anz,DC=com</t>
  </si>
  <si>
    <t>Allows the user to access to general functionality (e.g. access to the Home Screen) and reports assigned to the group-role (subject to eligibility).</t>
  </si>
  <si>
    <t>Global Sanctions FIO Management</t>
  </si>
  <si>
    <t>CN=Global Sanctions FIO Management,OU=Safire,OU=Application Security,OU=ANZ Global Security,DC=global,DC=anz,DC=com</t>
  </si>
  <si>
    <t>Allows the user to search and view alerts, but only be able to action the alerts with "New" status listed on the search result in addition to functionality assigned to the FIO Reviewer group-role.</t>
  </si>
  <si>
    <t>Global Sanctions FIO Reviewer Extended</t>
  </si>
  <si>
    <t>CN=Global Sanctions FIO Reviewer Extended,OU=Safire,OU=Application Security,OU=ANZ Global Security,DC=global,DC=anz,DC=com</t>
  </si>
  <si>
    <t>Allows the user to perform initial triage investigation of new RT alerts, general functionality (e.g. access to the Home Screen) and reports assigned to the group-role (subject to eligibility).</t>
  </si>
  <si>
    <t>Global Sanctions FIO Reviewer</t>
  </si>
  <si>
    <t>CN=Global Sanctions FIO Reviewer,OU=Safire,OU=Application Security,OU=ANZ Global Security,DC=global,DC=anz,DC=com</t>
  </si>
  <si>
    <t>Allows the user to maintain most of WLM components; search for alerts and view the list of results; access to general functionality (e.g. access to the Home Screen) and reports assigned to the group-role (subject to eligibility).</t>
  </si>
  <si>
    <t>Global Sanctions List Management</t>
  </si>
  <si>
    <t>CN=Global Sanctions List Management,OU=Safire,OU=Application Security,OU=ANZ Global Security,DC=global,DC=anz,DC=com</t>
  </si>
  <si>
    <t>Allows the user to search for alerts, view alert details and also action alerts, access to interactive term lookup functionality, general functionality (e.g. access to the Home Screen) and reports assigned to the group-role (subject to eligibility).</t>
  </si>
  <si>
    <t>Global Sanctions MLRO</t>
  </si>
  <si>
    <t>CN=Global Sanctions MLRO,OU=Safire,OU=Application Security,OU=ANZ Global Security,DC=global,DC=anz,DC=com</t>
  </si>
  <si>
    <t>Allows the user to terminate active User sessions and unlock Alerts in addition to the functionality assigned to the Quality Assurance group-roles.</t>
  </si>
  <si>
    <t>Global Sanctions Payment Technology Support</t>
  </si>
  <si>
    <t>CN=Global Sanctions Payment Technology Support,OU=Safire,OU=Application Security,OU=ANZ Global Security,DC=global,DC=anz,DC=com</t>
  </si>
  <si>
    <t>Allows the user to search and view alert details; View user access, Roles and Groups; Manager the user subscriptions for a Queue; Manage Queue, Expression and Workflow rules configuration; Import, Export and Reload Queueing Rules configuration; Terminate active user sessions; Unlock alerts; access to general functionality (e.g. access to the Home Screen) and reports assigned to the group-role (subject to eligibility).</t>
  </si>
  <si>
    <t>Global Sanctions Production Lead</t>
  </si>
  <si>
    <t>CN=Global Sanctions Production Lead,OU=Safire,OU=Application Security,OU=ANZ Global Security,DC=global,DC=anz,DC=com</t>
  </si>
  <si>
    <t>Allows the user to search for alerts and view the list of results; view users, roles and groups; access to general functionality (e.g. access to the Home Screen) and reports assigned to the group-role (subject to eligibility).</t>
  </si>
  <si>
    <t>Global Sanctions Quality Assurance</t>
  </si>
  <si>
    <t>CN=Global Sanctions Quality Assurance,OU=Safire,OU=Application Security,OU=ANZ Global Security,DC=global,DC=anz,DC=com</t>
  </si>
  <si>
    <t>Allows the user to search for alerts and view the list of results; access to general functionality (e.g. access to the Home Screen) and manage the reports.</t>
  </si>
  <si>
    <t>Global Sanctions Reporting Business Support Dev</t>
  </si>
  <si>
    <t>CN=Global Sanctions Reporting Business Support Dev,OU=Safire,OU=Application Security,OU=ANZ Global Security,DC=global,DC=anz,DC=com</t>
  </si>
  <si>
    <t>Allows the user to search and approve/refer alerts with "CST Release Requested" status in addition the Global Sanctions Senior Team Member group-roles.</t>
  </si>
  <si>
    <t>Global Sanctions Senior Team Member Extended</t>
  </si>
  <si>
    <t>CN=Global Sanctions Senior Team Member Extended,OU=Safire,OU=Application Security,OU=ANZ Global Security,DC=global,DC=anz,DC=com</t>
  </si>
  <si>
    <t>Allows the user to perform initial triage investigation of new RT alerts, search and view the alerts but only be able to action the alerts other than "Request CST Release" and "Approve CST Release" status; conduct interactive term search; access to general functionality (e.g. access to the Home Screen) and reports assigned to the group-role (subject to eligibility).</t>
  </si>
  <si>
    <t>Global Sanctions Senior Team Member</t>
  </si>
  <si>
    <t>CN=Global Sanctions Senior Team Member,OU=Safire,OU=Application Security,OU=ANZ Global Security,DC=global,DC=anz,DC=com</t>
  </si>
  <si>
    <t>Similar to Technical Administrator group-roles in production, but the Technical Administrator (Dev) group-roles can only perform the system administrative activities (incl. managing system parameters); edit access on all WLM components except Lists and Normalisation; and manage the users, roles and groups.</t>
  </si>
  <si>
    <t>Global Sanctions Technical Administrator Dev</t>
  </si>
  <si>
    <t>CN=Global Sanctions Technical Administrator Dev,OU=Safire,OU=Application Security,OU=ANZ Global Security,DC=global,DC=anz,DC=com</t>
  </si>
  <si>
    <t>Allows the user to perform relevant system administrative activities (incl. managing system parameters) and edit access on all WLM components except Lists and Normalisation in addition to the functionality assigned to the Production Lead group-roles.</t>
  </si>
  <si>
    <t>Global Sanctions Technical Administrator Prod</t>
  </si>
  <si>
    <t>CN=Global Sanctions Technical Administrator Prod,OU=Safire,OU=Application Security,OU=ANZ Global Security,DC=global,DC=anz,DC=com</t>
  </si>
  <si>
    <t>Allows the user to access/manage the relevant reports.</t>
  </si>
  <si>
    <t>Global Sanctions Training Manager</t>
  </si>
  <si>
    <t>CN=Global Sanctions Training Manager,OU=Safire,OU=Application Security,OU=ANZ Global Security,DC=global,DC=anz,DC=com</t>
  </si>
  <si>
    <t>Allows the user to manage the user access (e.g. create a user, assign the user to the group etc.) and access to general functionality (e.g. access to the Home Screen).</t>
  </si>
  <si>
    <t>Global Sanctions User Administration Prod</t>
  </si>
  <si>
    <t>CN=Global Sanctions User Administration Prod,OU=Safire,OU=Application Security,OU=ANZ Global Security,DC=global,DC=anz,DC=com</t>
  </si>
  <si>
    <t>Role Group for SCOM ACS Reports Access.</t>
  </si>
  <si>
    <t>Global SCOM ACS Report Operators</t>
  </si>
  <si>
    <t>CN=Global SCOM ACS Report Operators,OU=_Tech Roles,OU=Role Groups,OU=ANZ Global Security,DC=global,DC=anz,DC=com</t>
  </si>
  <si>
    <t>SCOM</t>
  </si>
  <si>
    <t>Role Group for SCOM Application Administration accounts.</t>
  </si>
  <si>
    <t>Global SCOM Administrators</t>
  </si>
  <si>
    <t>CN=Global SCOM Administrators,OU=Role Groups,OU=ANZ Global Security,DC=global,DC=anz,DC=com</t>
  </si>
  <si>
    <t>Role Group for Advanced Operators.</t>
  </si>
  <si>
    <t>Global SCOM Advanced Operators</t>
  </si>
  <si>
    <t>CN=Global SCOM Advanced Operators,OU=_Tech Roles,OU=Role Groups,OU=ANZ Global Security,DC=global,DC=anz,DC=com</t>
  </si>
  <si>
    <t>Role Group for SCOM Management Pack Authors.</t>
  </si>
  <si>
    <t>Global SCOM Authors</t>
  </si>
  <si>
    <t>CN=Global SCOM Authors,OU=_Tech Roles,OU=Role Groups,OU=ANZ Global Security,DC=global,DC=anz,DC=com</t>
  </si>
  <si>
    <t>Role Group for SCOM Operators.</t>
  </si>
  <si>
    <t>Global SCOM Operators</t>
  </si>
  <si>
    <t>CN=Global SCOM Operators,OU=_Tech Roles,OU=Role Groups,OU=ANZ Global Security,DC=global,DC=anz,DC=com</t>
  </si>
  <si>
    <t>Role Group for SCOM Read Only Operators.</t>
  </si>
  <si>
    <t>Global SCOM Read Only Operators</t>
  </si>
  <si>
    <t>CN=Global SCOM Read Only Operators,OU=_Tech Roles,OU=Role Groups,OU=ANZ Global Security,DC=global,DC=anz,DC=com</t>
  </si>
  <si>
    <t>Role Group for SCOM Reports Access.</t>
  </si>
  <si>
    <t>Global SCOM Report Operators</t>
  </si>
  <si>
    <t>CN=Global SCOM Report Operators,OU=_Tech Roles,OU=Role Groups,OU=ANZ Global Security,DC=global,DC=anz,DC=com</t>
  </si>
  <si>
    <t>The Administrator profile includes full privileges to Operations Manager. No scoping of the Administrator profile is supported.</t>
  </si>
  <si>
    <t>Rg_Svc GBL SCOM - Administrators</t>
  </si>
  <si>
    <t>CN=Rg_Svc GBL SCOM - Administrators,OU=Resource Groups,OU=ANZ Global Security,DC=global,DC=anz,DC=com</t>
  </si>
  <si>
    <t>Provides an Active Directory Operator access to Alerts, Views and Tasks.</t>
  </si>
  <si>
    <t>Rg_Svc GBL SCOM Operator - Active Directory</t>
  </si>
  <si>
    <t>CN=Rg_Svc GBL SCOM Operator - Active Directory,OU=Resource Groups,OU=ANZ Global Security,DC=global,DC=anz,DC=com</t>
  </si>
  <si>
    <t>Provides a AGPM Operator access to Alerts, Views and Tasks.</t>
  </si>
  <si>
    <t>Rg_Svc GBL SCOM Operator - AGPM</t>
  </si>
  <si>
    <t>CN=Rg_Svc GBL SCOM Operator - AGPM,OU=Resource Groups,OU=ANZ Global Security,DC=global,DC=anz,DC=com</t>
  </si>
  <si>
    <t>Provides an Aus server Operator access to Alerts, Views and Tasks.</t>
  </si>
  <si>
    <t>Rg_Svc GBL SCOM Operator - AU Servers</t>
  </si>
  <si>
    <t>CN=Rg_Svc GBL SCOM Operator - AU Servers,OU=Resource Groups,OU=ANZ Global Security,DC=global,DC=anz,DC=com</t>
  </si>
  <si>
    <t>Provides access to audit reports.</t>
  </si>
  <si>
    <t>Rg_Svc GBL SCOM Operator - Audit Report</t>
  </si>
  <si>
    <t>CN=Rg_Svc GBL SCOM Operator - Audit Report,OU=Resource Groups,OU=ANZ Global Security,DC=global,DC=anz,DC=com</t>
  </si>
  <si>
    <t>Provides a DFS Operator access to Alerts, Views and Tasks.</t>
  </si>
  <si>
    <t>Rg_Svc GBL SCOM Operator - DFS</t>
  </si>
  <si>
    <t>CN=Rg_Svc GBL SCOM Operator - DFS,OU=Resource Groups,OU=ANZ Global Security,DC=global,DC=anz,DC=com</t>
  </si>
  <si>
    <t>Provides a DNS Operator access to Alerts, Views and Tasks.</t>
  </si>
  <si>
    <t>Rg_Svc GBL SCOM Operator - DNS</t>
  </si>
  <si>
    <t>CN=Rg_Svc GBL SCOM Operator - DNS,OU=Resource Groups,OU=ANZ Global Security,DC=global,DC=anz,DC=com</t>
  </si>
  <si>
    <t>Provides an KMS Operator access to Alerts, Views and Tasks.</t>
  </si>
  <si>
    <t>Rg_Svc GBL SCOM Operator - KMS</t>
  </si>
  <si>
    <t>CN=Rg_Svc GBL SCOM Operator - KMS,OU=Resource Groups,OU=ANZ Global Security,DC=global,DC=anz,DC=com</t>
  </si>
  <si>
    <t>Provides an NPS Operator access to Alerts, Views and Tasks.</t>
  </si>
  <si>
    <t>Rg_Svc GBL SCOM Operator - NPS</t>
  </si>
  <si>
    <t>CN=Rg_Svc GBL SCOM Operator - NPS,OU=Resource Groups,OU=ANZ Global Security,DC=global,DC=anz,DC=com</t>
  </si>
  <si>
    <t>Provides an NZ server Operator access to Alerts, Views and Tasks.</t>
  </si>
  <si>
    <t>Rg_Svc GBL SCOM Operator - NZ Servers</t>
  </si>
  <si>
    <t>CN=Rg_Svc GBL SCOM Operator - NZ Servers,OU=Resource Groups,OU=ANZ Global Security,DC=global,DC=anz,DC=com</t>
  </si>
  <si>
    <t>Provides an PKI Operator access to Alerts, Views and Tasks.</t>
  </si>
  <si>
    <t>Rg_Svc GBL SCOM Operator - PKI</t>
  </si>
  <si>
    <t>CN=Rg_Svc GBL SCOM Operator - PKI,OU=Resource Groups,OU=ANZ Global Security,DC=global,DC=anz,DC=com</t>
  </si>
  <si>
    <t>The Report Operator profile includes a set of privileges designed for users that need access to Reports. A role based on the Report Operators profile grants members the ability to view reports according to their configured scope.</t>
  </si>
  <si>
    <t>Rg_Svc GBL SCOM Operator - Report</t>
  </si>
  <si>
    <t>CN=Rg_Svc GBL SCOM Operator - Report,OU=Resource Groups,OU=ANZ Global Security,DC=global,DC=anz,DC=com</t>
  </si>
  <si>
    <t>Provides a RMP Operator access to Alerts, Views and Tasks.</t>
  </si>
  <si>
    <t>Rg_Svc GBL SCOM Operator - RMP</t>
  </si>
  <si>
    <t>CN=Rg_Svc GBL SCOM Operator - RMP,OU=Resource Groups,OU=ANZ Global Security,DC=global,DC=anz,DC=com</t>
  </si>
  <si>
    <t>The Advanced Operator profile includes a set of privileges designed for users that need access to limited tweaking of monitoring configuration in addition to the Operators privileges. A role based on the Advanced Operators profile grants members the ability to override the configuration of rules and monitors for specific targets or groups of targets within the configured scope.</t>
  </si>
  <si>
    <t>Rg_Svc GBL SCOM Operator - SCOM Advanced Operator</t>
  </si>
  <si>
    <t>CN=Rg_Svc GBL SCOM Operator - SCOM Advanced Operator,OU=Resource Groups,OU=ANZ Global Security,DC=global,DC=anz,DC=com</t>
  </si>
  <si>
    <t>The Author profile includes a set of privileges designed for authoring of monitoring configuration. A role based on the Authors profile grants members the ability to create, edit and delete monitoring configuration (tasks, rules, monitors and views) within the configured scope. For convenience, Authors can also be configured to have Advanced Operator privileges scoped by group.</t>
  </si>
  <si>
    <t>Rg_Svc GBL SCOM Operator - SCOM Author</t>
  </si>
  <si>
    <t>CN=Rg_Svc GBL SCOM Operator - SCOM Author,OU=Resource Groups,OU=ANZ Global Security,DC=global,DC=anz,DC=com</t>
  </si>
  <si>
    <t>The Operator profile includes a set of privileges designed for users that need access to Alerts, Views and Tasks. A role based on the Operators profile grants members the ability to interact with Alerts, execute Tasks and access Views according to their configured scope.</t>
  </si>
  <si>
    <t>Rg_Svc GBL SCOM Operator - SCOM Operator</t>
  </si>
  <si>
    <t>CN=Rg_Svc GBL SCOM Operator - SCOM Operator,OU=Resource Groups,OU=ANZ Global Security,DC=global,DC=anz,DC=com</t>
  </si>
  <si>
    <t>Provides an SG server Operator access to Alerts, Views and Tasks.</t>
  </si>
  <si>
    <t>Rg_Svc GBL SCOM Operator - SG Servers</t>
  </si>
  <si>
    <t>CN=Rg_Svc GBL SCOM Operator - SG Servers,OU=Resource Groups,OU=ANZ Global Security,DC=global,DC=anz,DC=com</t>
  </si>
  <si>
    <t>Provides a SQL Operator access to Alerts, Views and Tasks.</t>
  </si>
  <si>
    <t>Rg_Svc GBL SCOM Operator - SQL</t>
  </si>
  <si>
    <t>CN=Rg_Svc GBL SCOM Operator - SQL,OU=Resource Groups,OU=ANZ Global Security,DC=global,DC=anz,DC=com</t>
  </si>
  <si>
    <t>Provides an WINS Operator access to Alerts, Views and Tasks.</t>
  </si>
  <si>
    <t>Rg_Svc GBL SCOM Operator - WINS</t>
  </si>
  <si>
    <t>CN=Rg_Svc GBL SCOM Operator - WINS,OU=Resource Groups,OU=ANZ Global Security,DC=global,DC=anz,DC=com</t>
  </si>
  <si>
    <t>Provides a Rock Solid Operator access to Alerts, Views and Tasks.</t>
  </si>
  <si>
    <t>Rg_Svc GBL SCOM RO Operator - Rock Solid</t>
  </si>
  <si>
    <t>CN=Rg_Svc GBL SCOM RO Operator - Rock Solid,OU=Resource Groups,OU=ANZ Global Security,DC=global,DC=anz,DC=com</t>
  </si>
  <si>
    <t>The Read-Only Operator profile includes a set of privileges designed for users that need read-only access to Alerts and Views. A role based on the Read-Only Operators profile grants members the ability to view Alerts, and access Views according to their configured scope.</t>
  </si>
  <si>
    <t>Rg_Svc GBL SCOM RO Operator - SCOM Read Only Operator</t>
  </si>
  <si>
    <t>CN=Rg_Svc GBL SCOM RO Operator - SCOM Read Only Operator,OU=Resource Groups,OU=ANZ Global Security,DC=global,DC=anz,DC=com</t>
  </si>
  <si>
    <t>Deals with External user management and information exchange</t>
  </si>
  <si>
    <t>CN=Asia SIE Business Owner,OU=Groups,OU=IN,DC=asia,DC=corp,DC=anz,DC=com</t>
  </si>
  <si>
    <t>Secure Information Exchange</t>
  </si>
  <si>
    <t>Deals with Information exchange</t>
  </si>
  <si>
    <t>Delegate Owner</t>
  </si>
  <si>
    <t>CN=Asia SIE Delegate Owner,OU=Groups,OU=IN,DC=asia,DC=corp,DC=anz,DC=com</t>
  </si>
  <si>
    <t>Deals with User provisioning and service enablement</t>
  </si>
  <si>
    <t>IT Owner</t>
  </si>
  <si>
    <t>CN=Asia SIE IT Owner,OU=Groups,OU=IN,DC=asia,DC=corp,DC=anz,DC=com</t>
  </si>
  <si>
    <t>CN=Asia1 SIE Business Owner,OU=User,OU=Accounts,OU=SG,DC=ASIA1,DC=INTEGRATION,DC=ANZ,DC=COM</t>
  </si>
  <si>
    <t>CN=Asia1 SIE Delegate Owner,OU=User,OU=Accounts,OU=SG,DC=ASIA1,DC=INTEGRATION,DC=ANZ,DC=COM</t>
  </si>
  <si>
    <t>CN=Asia1 SIE IT Owner,OU=User,OU=Accounts,OU=SG,DC=ASIA1,DC=INTEGRATION,DC=ANZ,DC=COM</t>
  </si>
  <si>
    <t>CN=Atlantic SIE Business Owner,OU=GBIFS,OU=GB,DC=atlantic,DC=corp,DC=anz,DC=com</t>
  </si>
  <si>
    <t>CN=Atlantic SIE Delegate Owner,OU=GBIFS,OU=GB,DC=atlantic,DC=corp,DC=anz,DC=com</t>
  </si>
  <si>
    <t>CN=Atlantic SIE IT Owner,OU=GBIFS,OU=GB,DC=atlantic,DC=corp,DC=anz,DC=com</t>
  </si>
  <si>
    <t>CN=AU SIE Business Owner,OU=Corporate,OU=Groups,OU=AU,DC=global,DC=anz,DC=com</t>
  </si>
  <si>
    <t>CN=AU SIE Delegate Owner,OU=Corporate,OU=Groups,OU=AU,DC=global,DC=anz,DC=com</t>
  </si>
  <si>
    <t>CN=AU SIE IT Owner,OU=Corporate,OU=Groups,OU=AU,DC=global,DC=anz,DC=com</t>
  </si>
  <si>
    <t>CN=AU SIE Business Owner,OU=Groups,OU=AU,DC=oceania,DC=corp,DC=anz,DC=com</t>
  </si>
  <si>
    <t>CN=AU SIE Delegate Owner,OU=Groups,OU=AU,DC=oceania,DC=corp,DC=anz,DC=com</t>
  </si>
  <si>
    <t>CN=AU SIE IT Owner,OU=Groups,OU=AU,DC=oceania,DC=corp,DC=anz,DC=com</t>
  </si>
  <si>
    <t>Global Shared Services (GS)-&gt;-&gt;Admin DD : Within the specified Segment, users have access to View (both folder and image level), Search templates, view audit logs export the list of images/document, print and export audit logs into excel, able to download image to local folder, delete document or folder</t>
  </si>
  <si>
    <t>SG_IntSG_GS_Admin_DD (Wg)</t>
  </si>
  <si>
    <t>CN=SG_IntSG_GS_Admin_DD (Wg),OU=IntSG,OU=SG,DC=asia,DC=corp,DC=anz,DC=com</t>
  </si>
  <si>
    <t>SGI FileNet</t>
  </si>
  <si>
    <t>Global Shared Services (GS)-&gt;Staff Payment (SP)-&gt;Advanced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</si>
  <si>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SG_IntSG_GS_SP_Advanced (Wg)</t>
  </si>
  <si>
    <t>CN=SG_IntSG_GS_SP_Advanced (Wg),OU=IntSG,OU=SG,DC=asia,DC=corp,DC=anz,DC=com</t>
  </si>
  <si>
    <t>Global Shared Services (GS)-&gt;Vendor Payment (VP)-&gt;Advanced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</si>
  <si>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SG_IntSG_GS_VP_Advanced (Wg)</t>
  </si>
  <si>
    <t>CN=SG_IntSG_GS_VP_Advanced (Wg),OU=IntSG,OU=SG,DC=asia,DC=corp,DC=anz,DC=com</t>
  </si>
  <si>
    <t>Global Shared Services (GS)-&gt;Vendor Payment (VP)-&gt;General : Within the specified Process, users have access to View (both folder and image level), Search templates, view audit logs</t>
  </si>
  <si>
    <t>SG_IntSG_GS_VP_General (Wg)</t>
  </si>
  <si>
    <t>CN=SG_IntSG_GS_VP_General (Wg),OU=IntSG,OU=SG,DC=asia,DC=corp,DC=anz,DC=com</t>
  </si>
  <si>
    <t>Institutional &amp; Commercial (IC)-&gt;-&gt;Admin DD : Within the specified Segment, users have access to View (both folder and image level), Search templates, view audit logs export the list of images/document, print and export audit logs into excel, able to download image to local folder, delete document or folder</t>
  </si>
  <si>
    <t>SG_IntSG_IC_Admin_DD (Wg)</t>
  </si>
  <si>
    <t>CN=SG_IntSG_IC_Admin_DD (Wg),OU=IntSG,OU=SG,DC=asia,DC=corp,DC=anz,DC=com</t>
  </si>
  <si>
    <t>Institutional &amp; Commercial (IC)-&gt;Instutional Client Enablement (CE)-&gt;Advanced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</si>
  <si>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SG_IntSG_IC_CE_Advanced (Wg)</t>
  </si>
  <si>
    <t>CN=SG_IntSG_IC_CE_Advanced (Wg),OU=IntSG,OU=SG,DC=asia,DC=corp,DC=anz,DC=com</t>
  </si>
  <si>
    <t>Institutional &amp; Commercial (IC)-&gt;Instutional Client Enablement (CE)-&gt;General : Within the specified Process, users have access to View (both folder and image level), Search templates, view audit logs</t>
  </si>
  <si>
    <t>SG_IntSG_IC_CE_General (Wg)</t>
  </si>
  <si>
    <t>CN=SG_IntSG_IC_CE_General (Wg),OU=IntSG,OU=SG,DC=asia,DC=corp,DC=anz,DC=com</t>
  </si>
  <si>
    <t>Institutional &amp; Commercial (IC)-&gt;Corporates &amp; Institutions (CIB)-&gt;Acceptance of Executed Documents - Institutional Client Admin (ICA)-&gt;Advanced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</si>
  <si>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SG_IntSG_IC_CIB_ICA_Advanced (Wg)</t>
  </si>
  <si>
    <t>CN=SG_IntSG_IC_CIB_ICA_Advanced (Wg),OU=IntSG,OU=SG,DC=asia,DC=corp,DC=anz,DC=com</t>
  </si>
  <si>
    <t>Institutional &amp; Commercial (IC)-&gt;Corporates &amp; Institutions (CIB)-&gt;Acceptance of Executed Documents - Institutional Client Admin (ICA)-&gt;General : Within the specified Process, users have access to View (both folder and image level), Search templates, view audit logs</t>
  </si>
  <si>
    <t>SG_IntSG_IC_CIB_ICA_General (Wg)</t>
  </si>
  <si>
    <t>CN=SG_IntSG_IC_CIB_ICA_General (Wg),OU=IntSG,OU=SG,DC=asia,DC=corp,DC=anz,DC=com</t>
  </si>
  <si>
    <t>Institutional &amp; Commercial (IC)-&gt;Commercial (CMB)-&gt;Acceptance of Executed Documents - Commercial Client Admin (CCA)-&gt;Advanced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</si>
  <si>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SG_IntSG_IC_CMB_CCA_Advanced (Wg)</t>
  </si>
  <si>
    <t>CN=SG_IntSG_IC_CMB_CCA_Advanced (Wg),OU=IntSG,OU=SG,DC=asia,DC=corp,DC=anz,DC=com</t>
  </si>
  <si>
    <t>Institutional &amp; Commercial (IC)-&gt;Commercial (CMB)-&gt;Acceptance of Executed Documents - Commercial Client Admin (CCA)-&gt;General : Within the specified Process, users have access to View (both folder and image level), Search templates, view audit logs</t>
  </si>
  <si>
    <t>SG_IntSG_IC_CMB_CCA_General (Wg)</t>
  </si>
  <si>
    <t>CN=SG_IntSG_IC_CMB_CCA_General (Wg),OU=IntSG,OU=SG,DC=asia,DC=corp,DC=anz,DC=com</t>
  </si>
  <si>
    <t>Institutional &amp; Commercial (IC)-&gt;Financial Institutions (FIG)-&gt;Acceptance of Executed Documents - Institutional Client Admin (ICA)-&gt;Advanced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</si>
  <si>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SG_IntSG_IC_FIG_ICA_Advanced (Wg)</t>
  </si>
  <si>
    <t>CN=SG_IntSG_IC_FIG_ICA_Advanced (Wg),OU=IntSG,OU=SG,DC=asia,DC=corp,DC=anz,DC=com</t>
  </si>
  <si>
    <t>Institutional &amp; Commercial (IC)-&gt;Financial Institutions (FIG)-&gt;Acceptance of Executed Documents - Institutional Client Admin (ICA)-&gt;General : Within the specified Process, users have access to View (both folder and image level), Search templates, view audit logs</t>
  </si>
  <si>
    <t>SG_IntSG_IC_FIG_ICA_General (Wg)</t>
  </si>
  <si>
    <t>CN=SG_IntSG_IC_FIG_ICA_General (Wg),OU=IntSG,OU=SG,DC=asia,DC=corp,DC=anz,DC=com</t>
  </si>
  <si>
    <t>Institutional &amp; Commercial (IC)-&gt;Labuan (LAB)-&gt;Acceptance of Executed Documents - Institutional Client Admin (ICA)-&gt;Advanced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</si>
  <si>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SG_IntSG_IC_LAB_ICA_Advanced (Wg)</t>
  </si>
  <si>
    <t>CN=SG_IntSG_IC_LAB_ICA_Advanced (Wg),OU=IntSG,OU=SG,DC=asia,DC=corp,DC=anz,DC=com</t>
  </si>
  <si>
    <t>Institutional &amp; Commercial (IC)-&gt;Labuan (LAB)-&gt;Acceptance of Executed Documents - Institutional Client Admin (ICA)-&gt;General : Within the specified Process, users have access to View (both folder and image level), Search templates, view audit logs</t>
  </si>
  <si>
    <t>SG_IntSG_IC_LAB_ICA_General (Wg)</t>
  </si>
  <si>
    <t>CN=SG_IntSG_IC_LAB_ICA_General (Wg),OU=IntSG,OU=SG,DC=asia,DC=corp,DC=anz,DC=com</t>
  </si>
  <si>
    <t>Institutional &amp; Commercial (IC)-&gt;Regional Business Units (RBU)-&gt;Acceptance of Executed Documents - Institutional Client Admin (ICA)-&gt;Advanced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</si>
  <si>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SG_IntSG_IC_RBU_ICA_Advanced (Wg)</t>
  </si>
  <si>
    <t>CN=SG_IntSG_IC_RBU_ICA_Advanced (Wg),OU=IntSG,OU=SG,DC=asia,DC=corp,DC=anz,DC=com</t>
  </si>
  <si>
    <t>Institutional &amp; Commercial (IC)-&gt;Regional Business Units (RBU)-&gt;Acceptance of Executed Documents - Institutional Client Admin (ICA)-&gt;General : Within the specified Process, users have access to View (both folder and image level), Search templates, view audit logs</t>
  </si>
  <si>
    <t>SG_IntSG_IC_RBU_ICA_General (Wg)</t>
  </si>
  <si>
    <t>CN=SG_IntSG_IC_RBU_ICA_General (Wg),OU=IntSG,OU=SG,DC=asia,DC=corp,DC=anz,DC=com</t>
  </si>
  <si>
    <t>Private Bank (PB)-&gt;-&gt;Admin DD : Within the specified Segment, users have access to View (both folder and image level), Search templates, view audit logs export the list of images/document, print and export audit logs into excel, able to download image to local folder, delete document or folder</t>
  </si>
  <si>
    <t>SG_IntSG_PB_Admin_DD (Wg)</t>
  </si>
  <si>
    <t>CN=SG_IntSG_PB_Admin_DD (Wg),OU=IntSG,OU=SG,DC=asia,DC=corp,DC=anz,DC=com</t>
  </si>
  <si>
    <t>Private Bank (PB)-&gt;Australia (AU)-&gt;Customer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</si>
  <si>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SG_IntSG_PB_AU_CS_Advanced (Wg)</t>
  </si>
  <si>
    <t>CN=SG_IntSG_PB_AU_CS_Advanced (Wg),OU=IntSG,OU=SG,DC=asia,DC=corp,DC=anz,DC=com</t>
  </si>
  <si>
    <t>Private Bank (PB)-&gt;Australia (AU)-&gt;Customer Correspondences (CS)-&gt;General : Within the specified Process, users have access to View (both folder and image level), Search templates, view audit logs</t>
  </si>
  <si>
    <t>SG_IntSG_PB_AU_CS_General (Wg)</t>
  </si>
  <si>
    <t>CN=SG_IntSG_PB_AU_CS_General (Wg),OU=IntSG,OU=SG,DC=asia,DC=corp,DC=anz,DC=com</t>
  </si>
  <si>
    <t>Private Bank (PB)-&gt;Australia (AU)-&gt;Dual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</si>
  <si>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SG_IntSG_PB_AU_DCM_Advanced (Wg)</t>
  </si>
  <si>
    <t>CN=SG_IntSG_PB_AU_DCM_Advanced (Wg),OU=IntSG,OU=SG,DC=asia,DC=corp,DC=anz,DC=com</t>
  </si>
  <si>
    <t>Private Bank (PB)-&gt;Australia (AU)-&gt;Dual Currency Mortgage (DCM)-&gt;General : Within the specified Process, users have access to View (both folder and image level), Search templates, view audit logs</t>
  </si>
  <si>
    <t>SG_IntSG_PB_AU_DCM_General (Wg)</t>
  </si>
  <si>
    <t>CN=SG_IntSG_PB_AU_DCM_General (Wg),OU=IntSG,OU=SG,DC=asia,DC=corp,DC=anz,DC=com</t>
  </si>
  <si>
    <t>Private Bank (PB)-&gt;Australia (AU)-&gt;Lombard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</si>
  <si>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SG_IntSG_PB_AU_LOM_Advanced (Wg)</t>
  </si>
  <si>
    <t>CN=SG_IntSG_PB_AU_LOM_Advanced (Wg),OU=IntSG,OU=SG,DC=asia,DC=corp,DC=anz,DC=com</t>
  </si>
  <si>
    <t>Private Bank (PB)-&gt;Australia (AU)-&gt;Lombard (LOM)-&gt;General : Within the specified Process, users have access to View (both folder and image level), Search templates, view audit logs</t>
  </si>
  <si>
    <t>SG_IntSG_PB_AU_LOM_General (Wg)</t>
  </si>
  <si>
    <t>CN=SG_IntSG_PB_AU_LOM_General (Wg),OU=IntSG,OU=SG,DC=asia,DC=corp,DC=anz,DC=com</t>
  </si>
  <si>
    <t>Private Bank (PB)-&gt;Australia (AU)-&gt;PB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</si>
  <si>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SG_IntSG_PB_AU_PAO_Advanced (Wg)</t>
  </si>
  <si>
    <t>CN=SG_IntSG_PB_AU_PAO_Advanced (Wg),OU=IntSG,OU=SG,DC=asia,DC=corp,DC=anz,DC=com</t>
  </si>
  <si>
    <t>Private Bank (PB)-&gt;Australia (AU)-&gt;PB Client Enablement (PAO)-&gt;General : Within the specified Process, users have access to View (both folder and image level), Search templates, view audit logs</t>
  </si>
  <si>
    <t>SG_IntSG_PB_AU_PAO_General (Wg)</t>
  </si>
  <si>
    <t>CN=SG_IntSG_PB_AU_PAO_General (Wg),OU=IntSG,OU=SG,DC=asia,DC=corp,DC=anz,DC=com</t>
  </si>
  <si>
    <t>Private Bank (PB)-&gt;Australia (AU)-&gt;ULIP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</si>
  <si>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SG_IntSG_PB_AU_UL_Advanced (Wg)</t>
  </si>
  <si>
    <t>CN=SG_IntSG_PB_AU_UL_Advanced (Wg),OU=IntSG,OU=SG,DC=asia,DC=corp,DC=anz,DC=com</t>
  </si>
  <si>
    <t>Private Bank (PB)-&gt;Australia (AU)-&gt;ULIP (UL)-&gt;General : Within the specified Process, users have access to View (both folder and image level), Search templates, view audit logs</t>
  </si>
  <si>
    <t>SG_IntSG_PB_AU_UL_General (Wg)</t>
  </si>
  <si>
    <t>CN=SG_IntSG_PB_AU_UL_General (Wg),OU=IntSG,OU=SG,DC=asia,DC=corp,DC=anz,DC=com</t>
  </si>
  <si>
    <t>Private Bank (PB)-&gt;Hong Kong (HK)-&gt;Customer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</si>
  <si>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SG_IntSG_PB_HK_CS_Advanced (Wg)</t>
  </si>
  <si>
    <t>CN=SG_IntSG_PB_HK_CS_Advanced (Wg),OU=IntSG,OU=SG,DC=asia,DC=corp,DC=anz,DC=com</t>
  </si>
  <si>
    <t>Private Bank (PB)-&gt;Hong Kong (HK)-&gt;Customer Correspondences (CS)-&gt;General : Within the specified Process, users have access to View (both folder and image level), Search templates, view audit logs</t>
  </si>
  <si>
    <t>SG_IntSG_PB_HK_CS_General (Wg)</t>
  </si>
  <si>
    <t>CN=SG_IntSG_PB_HK_CS_General (Wg),OU=IntSG,OU=SG,DC=asia,DC=corp,DC=anz,DC=com</t>
  </si>
  <si>
    <t>Private Bank (PB)-&gt;Hong Kong (HK)-&gt;Dual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</si>
  <si>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SG_IntSG_PB_HK_DCM_Advanced (Wg)</t>
  </si>
  <si>
    <t>CN=SG_IntSG_PB_HK_DCM_Advanced (Wg),OU=IntSG,OU=SG,DC=asia,DC=corp,DC=anz,DC=com</t>
  </si>
  <si>
    <t>Private Bank (PB)-&gt;Hong Kong (HK)-&gt;Dual Currency Mortgage (DCM)-&gt;General : Within the specified Process, users have access to View (both folder and image level), Search templates, view audit logs</t>
  </si>
  <si>
    <t>SG_IntSG_PB_HK_DCM_General (Wg)</t>
  </si>
  <si>
    <t>CN=SG_IntSG_PB_HK_DCM_General (Wg),OU=IntSG,OU=SG,DC=asia,DC=corp,DC=anz,DC=com</t>
  </si>
  <si>
    <t>Private Bank (PB)-&gt;Hong Kong (HK)-&gt;Lombard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</si>
  <si>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SG_IntSG_PB_HK_LOM_Advanced (Wg)</t>
  </si>
  <si>
    <t>CN=SG_IntSG_PB_HK_LOM_Advanced (Wg),OU=IntSG,OU=SG,DC=asia,DC=corp,DC=anz,DC=com</t>
  </si>
  <si>
    <t>Private Bank (PB)-&gt;Hong Kong (HK)-&gt;Lombard (LOM)-&gt;General : Within the specified Process, users have access to View (both folder and image level), Search templates, view audit logs</t>
  </si>
  <si>
    <t>SG_IntSG_PB_HK_LOM_General (Wg)</t>
  </si>
  <si>
    <t>CN=SG_IntSG_PB_HK_LOM_General (Wg),OU=IntSG,OU=SG,DC=asia,DC=corp,DC=anz,DC=com</t>
  </si>
  <si>
    <t>Private Bank (PB)-&gt;Hong Kong (HK)-&gt;PB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</si>
  <si>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SG_IntSG_PB_HK_PAO_Advanced (Wg)</t>
  </si>
  <si>
    <t>CN=SG_IntSG_PB_HK_PAO_Advanced (Wg),OU=IntSG,OU=SG,DC=asia,DC=corp,DC=anz,DC=com</t>
  </si>
  <si>
    <t>Private Bank (PB)-&gt;Hong Kong (HK)-&gt;PB Client Enablement (PAO)-&gt;General : Within the specified Process, users have access to View (both folder and image level), Search templates, view audit logs</t>
  </si>
  <si>
    <t>SG_IntSG_PB_HK_PAO_General (Wg)</t>
  </si>
  <si>
    <t>CN=SG_IntSG_PB_HK_PAO_General (Wg),OU=IntSG,OU=SG,DC=asia,DC=corp,DC=anz,DC=com</t>
  </si>
  <si>
    <t>Private Bank (PB)-&gt;Hong Kong (HK)-&gt;ULIP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</si>
  <si>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SG_IntSG_PB_HK_UL_Advanced (Wg)</t>
  </si>
  <si>
    <t>CN=SG_IntSG_PB_HK_UL_Advanced (Wg),OU=IntSG,OU=SG,DC=asia,DC=corp,DC=anz,DC=com</t>
  </si>
  <si>
    <t>Private Bank (PB)-&gt;Hong Kong (HK)-&gt;ULIP (UL)-&gt;General : Within the specified Process, users have access to View (both folder and image level), Search templates, view audit logs</t>
  </si>
  <si>
    <t>SG_IntSG_PB_HK_UL_General (Wg)</t>
  </si>
  <si>
    <t>CN=SG_IntSG_PB_HK_UL_General (Wg),OU=IntSG,OU=SG,DC=asia,DC=corp,DC=anz,DC=com</t>
  </si>
  <si>
    <t>Private Bank (PB)-&gt;Indonesia (ID)-&gt;Customer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</si>
  <si>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SG_IntSG_PB_ID_CS_Advanced (Wg)</t>
  </si>
  <si>
    <t>CN=SG_IntSG_PB_ID_CS_Advanced (Wg),OU=IntSG,OU=SG,DC=asia,DC=corp,DC=anz,DC=com</t>
  </si>
  <si>
    <t>Private Bank (PB)-&gt;Indonesia (ID)-&gt;Customer Correspondences (CS)-&gt;General : Within the specified Process, users have access to View (both folder and image level), Search templates, view audit logs</t>
  </si>
  <si>
    <t>SG_IntSG_PB_ID_CS_General (Wg)</t>
  </si>
  <si>
    <t>CN=SG_IntSG_PB_ID_CS_General (Wg),OU=IntSG,OU=SG,DC=asia,DC=corp,DC=anz,DC=com</t>
  </si>
  <si>
    <t>Private Bank (PB)-&gt;Indonesia (ID)-&gt;Dual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</si>
  <si>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SG_IntSG_PB_ID_DCM_Advanced (Wg)</t>
  </si>
  <si>
    <t>CN=SG_IntSG_PB_ID_DCM_Advanced (Wg),OU=IntSG,OU=SG,DC=asia,DC=corp,DC=anz,DC=com</t>
  </si>
  <si>
    <t>Private Bank (PB)-&gt;Indonesia (ID)-&gt;Dual Currency Mortgage (DCM)-&gt;General : Within the specified Process, users have access to View (both folder and image level), Search templates, view audit logs</t>
  </si>
  <si>
    <t>SG_IntSG_PB_ID_DCM_General (Wg)</t>
  </si>
  <si>
    <t>CN=SG_IntSG_PB_ID_DCM_General (Wg),OU=IntSG,OU=SG,DC=asia,DC=corp,DC=anz,DC=com</t>
  </si>
  <si>
    <t>Private Bank (PB)-&gt;Indonesia (ID)-&gt;Lombard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</si>
  <si>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SG_IntSG_PB_ID_LOM_Advanced (Wg)</t>
  </si>
  <si>
    <t>CN=SG_IntSG_PB_ID_LOM_Advanced (Wg),OU=IntSG,OU=SG,DC=asia,DC=corp,DC=anz,DC=com</t>
  </si>
  <si>
    <t>Private Bank (PB)-&gt;Indonesia (ID)-&gt;Lombard (LOM)-&gt;General : Within the specified Process, users have access to View (both folder and image level), Search templates, view audit logs</t>
  </si>
  <si>
    <t>SG_IntSG_PB_ID_LOM_General (Wg)</t>
  </si>
  <si>
    <t>CN=SG_IntSG_PB_ID_LOM_General (Wg),OU=IntSG,OU=SG,DC=asia,DC=corp,DC=anz,DC=com</t>
  </si>
  <si>
    <t>Private Bank (PB)-&gt;Indonesia (ID)-&gt;PB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</si>
  <si>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SG_IntSG_PB_ID_PAO_Advanced (Wg)</t>
  </si>
  <si>
    <t>CN=SG_IntSG_PB_ID_PAO_Advanced (Wg),OU=IntSG,OU=SG,DC=asia,DC=corp,DC=anz,DC=com</t>
  </si>
  <si>
    <t>Private Bank (PB)-&gt;Indonesia (ID)-&gt;PB Client Enablement (PAO)-&gt;General : Within the specified Process, users have access to View (both folder and image level), Search templates, view audit logs</t>
  </si>
  <si>
    <t>SG_IntSG_PB_ID_PAO_General (Wg)</t>
  </si>
  <si>
    <t>CN=SG_IntSG_PB_ID_PAO_General (Wg),OU=IntSG,OU=SG,DC=asia,DC=corp,DC=anz,DC=com</t>
  </si>
  <si>
    <t>Private Bank (PB)-&gt;Indonesia (ID)-&gt;ULIP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</si>
  <si>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SG_IntSG_PB_ID_UL_Advanced (Wg)</t>
  </si>
  <si>
    <t>CN=SG_IntSG_PB_ID_UL_Advanced (Wg),OU=IntSG,OU=SG,DC=asia,DC=corp,DC=anz,DC=com</t>
  </si>
  <si>
    <t>Private Bank (PB)-&gt;Indonesia (ID)-&gt;ULIP (UL)-&gt;General : Within the specified Process, users have access to View (both folder and image level), Search templates, view audit logs</t>
  </si>
  <si>
    <t>SG_IntSG_PB_ID_UL_General (Wg)</t>
  </si>
  <si>
    <t>CN=SG_IntSG_PB_ID_UL_General (Wg),OU=IntSG,OU=SG,DC=asia,DC=corp,DC=anz,DC=com</t>
  </si>
  <si>
    <t>Private Bank (PB)-&gt;Malaysia (MY)-&gt;Customer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</si>
  <si>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SG_IntSG_PB_MY_CS_Advanced (Wg)</t>
  </si>
  <si>
    <t>CN=SG_IntSG_PB_MY_CS_Advanced (Wg),OU=IntSG,OU=SG,DC=asia,DC=corp,DC=anz,DC=com</t>
  </si>
  <si>
    <t>Private Bank (PB)-&gt;Malaysia (MY)-&gt;Customer Correspondences (CS)-&gt;General : Within the specified Process, users have access to View (both folder and image level), Search templates, view audit logs</t>
  </si>
  <si>
    <t>SG_IntSG_PB_MY_CS_General (Wg)</t>
  </si>
  <si>
    <t>CN=SG_IntSG_PB_MY_CS_General (Wg),OU=IntSG,OU=SG,DC=asia,DC=corp,DC=anz,DC=com</t>
  </si>
  <si>
    <t>Private Bank (PB)-&gt;Malaysia (MY)-&gt;Dual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</si>
  <si>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SG_IntSG_PB_MY_DCM_Advanced (Wg)</t>
  </si>
  <si>
    <t>CN=SG_IntSG_PB_MY_DCM_Advanced (Wg),OU=IntSG,OU=SG,DC=asia,DC=corp,DC=anz,DC=com</t>
  </si>
  <si>
    <t>Private Bank (PB)-&gt;Malaysia (MY)-&gt;Dual Currency Mortgage (DCM)-&gt;General : Within the specified Process, users have access to View (both folder and image level), Search templates, view audit logs</t>
  </si>
  <si>
    <t>SG_IntSG_PB_MY_DCM_General (Wg)</t>
  </si>
  <si>
    <t>CN=SG_IntSG_PB_MY_DCM_General (Wg),OU=IntSG,OU=SG,DC=asia,DC=corp,DC=anz,DC=com</t>
  </si>
  <si>
    <t>Private Bank (PB)-&gt;Malaysia (MY)-&gt;Lombard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</si>
  <si>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SG_IntSG_PB_MY_LOM_Advanced (Wg)</t>
  </si>
  <si>
    <t>CN=SG_IntSG_PB_MY_LOM_Advanced (Wg),OU=IntSG,OU=SG,DC=asia,DC=corp,DC=anz,DC=com</t>
  </si>
  <si>
    <t>Private Bank (PB)-&gt;Malaysia (MY)-&gt;Lombard (LOM)-&gt;General : Within the specified Process, users have access to View (both folder and image level), Search templates, view audit logs</t>
  </si>
  <si>
    <t>SG_IntSG_PB_MY_LOM_General (Wg)</t>
  </si>
  <si>
    <t>CN=SG_IntSG_PB_MY_LOM_General (Wg),OU=IntSG,OU=SG,DC=asia,DC=corp,DC=anz,DC=com</t>
  </si>
  <si>
    <t>Private Bank (PB)-&gt;Malaysia (MY)-&gt;PB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</si>
  <si>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SG_IntSG_PB_MY_PAO_Advanced (Wg)</t>
  </si>
  <si>
    <t>CN=SG_IntSG_PB_MY_PAO_Advanced (Wg),OU=IntSG,OU=SG,DC=asia,DC=corp,DC=anz,DC=com</t>
  </si>
  <si>
    <t>Private Bank (PB)-&gt;Malaysia (MY)-&gt;PB Client Enablement (PAO)-&gt;General : Within the specified Process, users have access to View (both folder and image level), Search templates, view audit logs</t>
  </si>
  <si>
    <t>SG_IntSG_PB_MY_PAO_General (Wg)</t>
  </si>
  <si>
    <t>CN=SG_IntSG_PB_MY_PAO_General (Wg),OU=IntSG,OU=SG,DC=asia,DC=corp,DC=anz,DC=com</t>
  </si>
  <si>
    <t>Private Bank (PB)-&gt;Malaysia (MY)-&gt;ULIP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</si>
  <si>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SG_IntSG_PB_MY_UL_Advanced (Wg)</t>
  </si>
  <si>
    <t>CN=SG_IntSG_PB_MY_UL_Advanced (Wg),OU=IntSG,OU=SG,DC=asia,DC=corp,DC=anz,DC=com</t>
  </si>
  <si>
    <t>Private Bank (PB)-&gt;Malaysia (MY)-&gt;ULIP (UL)-&gt;General : Within the specified Process, users have access to View (both folder and image level), Search templates, view audit logs</t>
  </si>
  <si>
    <t>SG_IntSG_PB_MY_UL_General (Wg)</t>
  </si>
  <si>
    <t>CN=SG_IntSG_PB_MY_UL_General (Wg),OU=IntSG,OU=SG,DC=asia,DC=corp,DC=anz,DC=com</t>
  </si>
  <si>
    <t>Private Bank (PB)-&gt;Non-Residential Indians (NRI)-&gt;Customer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</si>
  <si>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SG_IntSG_PB_NRI_CS_Advanced (Wg)</t>
  </si>
  <si>
    <t>CN=SG_IntSG_PB_NRI_CS_Advanced (Wg),OU=IntSG,OU=SG,DC=asia,DC=corp,DC=anz,DC=com</t>
  </si>
  <si>
    <t>Private Bank (PB)-&gt;Non-Residential Indians (NRI)-&gt;Customer Correspondences (CS)-&gt;General : Within the specified Process, users have access to View (both folder and image level), Search templates, view audit logs</t>
  </si>
  <si>
    <t>SG_IntSG_PB_NRI_CS_General (Wg)</t>
  </si>
  <si>
    <t>CN=SG_IntSG_PB_NRI_CS_General (Wg),OU=IntSG,OU=SG,DC=asia,DC=corp,DC=anz,DC=com</t>
  </si>
  <si>
    <t>Private Bank (PB)-&gt;Non-Residential Indians (NRI)-&gt;Dual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</si>
  <si>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SG_IntSG_PB_NRI_DCM_Advanced (Wg)</t>
  </si>
  <si>
    <t>CN=SG_IntSG_PB_NRI_DCM_Advanced (Wg),OU=IntSG,OU=SG,DC=asia,DC=corp,DC=anz,DC=com</t>
  </si>
  <si>
    <t>Private Bank (PB)-&gt;Non-Residential Indians (NRI)-&gt;Dual Currency Mortgage (DCM)-&gt;General : Within the specified Process, users have access to View (both folder and image level), Search templates, view audit logs</t>
  </si>
  <si>
    <t>SG_IntSG_PB_NRI_DCM_General (Wg)</t>
  </si>
  <si>
    <t>CN=SG_IntSG_PB_NRI_DCM_General (Wg),OU=IntSG,OU=SG,DC=asia,DC=corp,DC=anz,DC=com</t>
  </si>
  <si>
    <t>Private Bank (PB)-&gt;Non-Residential Indians (NRI)-&gt;Lombard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</si>
  <si>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SG_IntSG_PB_NRI_LOM_Advanced (Wg)</t>
  </si>
  <si>
    <t>CN=SG_IntSG_PB_NRI_LOM_Advanced (Wg),OU=IntSG,OU=SG,DC=asia,DC=corp,DC=anz,DC=com</t>
  </si>
  <si>
    <t>Private Bank (PB)-&gt;Non-Residential Indians (NRI)-&gt;Lombard (LOM)-&gt;General : Within the specified Process, users have access to View (both folder and image level), Search templates, view audit logs</t>
  </si>
  <si>
    <t>SG_IntSG_PB_NRI_LOM_General (Wg)</t>
  </si>
  <si>
    <t>CN=SG_IntSG_PB_NRI_LOM_General (Wg),OU=IntSG,OU=SG,DC=asia,DC=corp,DC=anz,DC=com</t>
  </si>
  <si>
    <t>Private Bank (PB)-&gt;Non-Residential Indians (NRI)-&gt;PB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</si>
  <si>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SG_IntSG_PB_NRI_PAO_Advanced (Wg)</t>
  </si>
  <si>
    <t>CN=SG_IntSG_PB_NRI_PAO_Advanced (Wg),OU=IntSG,OU=SG,DC=asia,DC=corp,DC=anz,DC=com</t>
  </si>
  <si>
    <t>Private Bank (PB)-&gt;Non-Residential Indians (NRI)-&gt;PB Client Enablement (PAO)-&gt;General : Within the specified Process, users have access to View (both folder and image level), Search templates, view audit logs</t>
  </si>
  <si>
    <t>SG_IntSG_PB_NRI_PAO_General (Wg)</t>
  </si>
  <si>
    <t>CN=SG_IntSG_PB_NRI_PAO_General (Wg),OU=IntSG,OU=SG,DC=asia,DC=corp,DC=anz,DC=com</t>
  </si>
  <si>
    <t>Private Bank (PB)-&gt;Non-Residential Indians (NRI)-&gt;ULIP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</si>
  <si>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SG_IntSG_PB_NRI_UL_Advanced (Wg)</t>
  </si>
  <si>
    <t>CN=SG_IntSG_PB_NRI_UL_Advanced (Wg),OU=IntSG,OU=SG,DC=asia,DC=corp,DC=anz,DC=com</t>
  </si>
  <si>
    <t>Private Bank (PB)-&gt;Non-Residential Indians (NRI)-&gt;ULIP (UL)-&gt;General : Within the specified Process, users have access to View (both folder and image level), Search templates, view audit logs</t>
  </si>
  <si>
    <t>SG_IntSG_PB_NRI_UL_General (Wg)</t>
  </si>
  <si>
    <t>CN=SG_IntSG_PB_NRI_UL_General (Wg),OU=IntSG,OU=SG,DC=asia,DC=corp,DC=anz,DC=com</t>
  </si>
  <si>
    <t>Private Bank (PB)-&gt;Philippines (PH)-&gt;Customer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</si>
  <si>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SG_IntSG_PB_PH_CS_Advanced (Wg)</t>
  </si>
  <si>
    <t>CN=SG_IntSG_PB_PH_CS_Advanced (Wg),OU=IntSG,OU=SG,DC=asia,DC=corp,DC=anz,DC=com</t>
  </si>
  <si>
    <t>Private Bank (PB)-&gt;Philippines (PH)-&gt;Customer Correspondences (CS)-&gt;General : Within the specified Process, users have access to View (both folder and image level), Search templates, view audit logs</t>
  </si>
  <si>
    <t>SG_IntSG_PB_PH_CS_General (Wg)</t>
  </si>
  <si>
    <t>CN=SG_IntSG_PB_PH_CS_General (Wg),OU=IntSG,OU=SG,DC=asia,DC=corp,DC=anz,DC=com</t>
  </si>
  <si>
    <t>Private Bank (PB)-&gt;Philippines (PH)-&gt;Dual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</si>
  <si>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SG_IntSG_PB_PH_DCM_Advanced (Wg)</t>
  </si>
  <si>
    <t>CN=SG_IntSG_PB_PH_DCM_Advanced (Wg),OU=IntSG,OU=SG,DC=asia,DC=corp,DC=anz,DC=com</t>
  </si>
  <si>
    <t>Private Bank (PB)-&gt;Philippines (PH)-&gt;Dual Currency Mortgage (DCM)-&gt;General : Within the specified Process, users have access to View (both folder and image level), Search templates, view audit logs</t>
  </si>
  <si>
    <t>SG_IntSG_PB_PH_DCM_General (Wg)</t>
  </si>
  <si>
    <t>CN=SG_IntSG_PB_PH_DCM_General (Wg),OU=IntSG,OU=SG,DC=asia,DC=corp,DC=anz,DC=com</t>
  </si>
  <si>
    <t>Private Bank (PB)-&gt;Philippines (PH)-&gt;Lombard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</si>
  <si>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SG_IntSG_PB_PH_LOM_Advanced (Wg)</t>
  </si>
  <si>
    <t>CN=SG_IntSG_PB_PH_LOM_Advanced (Wg),OU=IntSG,OU=SG,DC=asia,DC=corp,DC=anz,DC=com</t>
  </si>
  <si>
    <t>Private Bank (PB)-&gt;Philippines (PH)-&gt;Lombard (LOM)-&gt;General : Within the specified Process, users have access to View (both folder and image level), Search templates, view audit logs</t>
  </si>
  <si>
    <t>SG_IntSG_PB_PH_LOM_General (Wg)</t>
  </si>
  <si>
    <t>CN=SG_IntSG_PB_PH_LOM_General (Wg),OU=IntSG,OU=SG,DC=asia,DC=corp,DC=anz,DC=com</t>
  </si>
  <si>
    <t>Private Bank (PB)-&gt;Philippines (PH)-&gt;PB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</si>
  <si>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SG_IntSG_PB_PH_PAO_Advanced (Wg)</t>
  </si>
  <si>
    <t>CN=SG_IntSG_PB_PH_PAO_Advanced (Wg),OU=IntSG,OU=SG,DC=asia,DC=corp,DC=anz,DC=com</t>
  </si>
  <si>
    <t>Private Bank (PB)-&gt;Philippines (PH)-&gt;PB Client Enablement (PAO)-&gt;General : Within the specified Process, users have access to View (both folder and image level), Search templates, view audit logs</t>
  </si>
  <si>
    <t>SG_IntSG_PB_PH_PAO_General (Wg)</t>
  </si>
  <si>
    <t>CN=SG_IntSG_PB_PH_PAO_General (Wg),OU=IntSG,OU=SG,DC=asia,DC=corp,DC=anz,DC=com</t>
  </si>
  <si>
    <t>Private Bank (PB)-&gt;Philippines (PH)-&gt;ULIP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</si>
  <si>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SG_IntSG_PB_PH_UL_Advanced (Wg)</t>
  </si>
  <si>
    <t>CN=SG_IntSG_PB_PH_UL_Advanced (Wg),OU=IntSG,OU=SG,DC=asia,DC=corp,DC=anz,DC=com</t>
  </si>
  <si>
    <t>Private Bank (PB)-&gt;Philippines (PH)-&gt;ULIP (UL)-&gt;General : Within the specified Process, users have access to View (both folder and image level), Search templates, view audit logs</t>
  </si>
  <si>
    <t>SG_IntSG_PB_PH_UL_General (Wg)</t>
  </si>
  <si>
    <t>CN=SG_IntSG_PB_PH_UL_General (Wg),OU=IntSG,OU=SG,DC=asia,DC=corp,DC=anz,DC=com</t>
  </si>
  <si>
    <t>Private Bank (PB)-&gt;Singapore (SG)-&gt;Customer Correspondences (CS)-&gt;Advanced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</si>
  <si>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SG_IntSG_PB_SG_CS_Advanced (Wg)</t>
  </si>
  <si>
    <t>CN=SG_IntSG_PB_SG_CS_Advanced (Wg),OU=IntSG,OU=SG,DC=asia,DC=corp,DC=anz,DC=com</t>
  </si>
  <si>
    <t>Private Bank (PB)-&gt;Singapore (SG)-&gt;Customer Correspondences (CS)-&gt;General : Within the specified Process, users have access to View (both folder and image level), Search templates, view audit logs</t>
  </si>
  <si>
    <t>SG_IntSG_PB_SG_CS_General (Wg)</t>
  </si>
  <si>
    <t>CN=SG_IntSG_PB_SG_CS_General (Wg),OU=IntSG,OU=SG,DC=asia,DC=corp,DC=anz,DC=com</t>
  </si>
  <si>
    <t>Private Bank (PB)-&gt;Singapore (SG)-&gt;Dual Currency Mortgage (DCM)-&gt;Advanced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</si>
  <si>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SG_IntSG_PB_SG_DCM_Advanced (Wg)</t>
  </si>
  <si>
    <t>CN=SG_IntSG_PB_SG_DCM_Advanced (Wg),OU=IntSG,OU=SG,DC=asia,DC=corp,DC=anz,DC=com</t>
  </si>
  <si>
    <t>Private Bank (PB)-&gt;Singapore (SG)-&gt;Dual Currency Mortgage (DCM)-&gt;General : Within the specified Process, users have access to View (both folder and image level), Search templates, view audit logs</t>
  </si>
  <si>
    <t>SG_IntSG_PB_SG_DCM_General (Wg)</t>
  </si>
  <si>
    <t>CN=SG_IntSG_PB_SG_DCM_General (Wg),OU=IntSG,OU=SG,DC=asia,DC=corp,DC=anz,DC=com</t>
  </si>
  <si>
    <t>Private Bank (PB)-&gt;Singapore (SG)-&gt;Lombard (LOM)-&gt;Advanced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</si>
  <si>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SG_IntSG_PB_SG_LOM_Advanced (Wg)</t>
  </si>
  <si>
    <t>CN=SG_IntSG_PB_SG_LOM_Advanced (Wg),OU=IntSG,OU=SG,DC=asia,DC=corp,DC=anz,DC=com</t>
  </si>
  <si>
    <t>Private Bank (PB)-&gt;Singapore (SG)-&gt;Lombard (LOM)-&gt;General : Within the specified Process, users have access to View (both folder and image level), Search templates, view audit logs</t>
  </si>
  <si>
    <t>SG_IntSG_PB_SG_LOM_General (Wg)</t>
  </si>
  <si>
    <t>CN=SG_IntSG_PB_SG_LOM_General (Wg),OU=IntSG,OU=SG,DC=asia,DC=corp,DC=anz,DC=com</t>
  </si>
  <si>
    <t>Private Bank (PB)-&gt;Singapore (SG)-&gt;PB Client Enablement (PAO)-&gt;Advanced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</si>
  <si>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SG_IntSG_PB_SG_PAO_Advanced (Wg)</t>
  </si>
  <si>
    <t>CN=SG_IntSG_PB_SG_PAO_Advanced (Wg),OU=IntSG,OU=SG,DC=asia,DC=corp,DC=anz,DC=com</t>
  </si>
  <si>
    <t>Private Bank (PB)-&gt;Singapore (SG)-&gt;PB Client Enablement (PAO)-&gt;General : Within the specified Process, users have access to View (both folder and image level), Search templates, view audit logs</t>
  </si>
  <si>
    <t>SG_IntSG_PB_SG_PAO_General (Wg)</t>
  </si>
  <si>
    <t>CN=SG_IntSG_PB_SG_PAO_General (Wg),OU=IntSG,OU=SG,DC=asia,DC=corp,DC=anz,DC=com</t>
  </si>
  <si>
    <t>Private Bank (PB)-&gt;Singapore (SG)-&gt;ULIP (UL)-&gt;Advanced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</si>
  <si>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SG_IntSG_PB_SG_UL_Advanced (Wg)</t>
  </si>
  <si>
    <t>CN=SG_IntSG_PB_SG_UL_Advanced (Wg),OU=IntSG,OU=SG,DC=asia,DC=corp,DC=anz,DC=com</t>
  </si>
  <si>
    <t>Private Bank (PB)-&gt;Singapore (SG)-&gt;ULIP (UL)-&gt;General : Within the specified Process, users have access to View (both folder and image level), Search templates, view audit logs</t>
  </si>
  <si>
    <t>SG_IntSG_PB_SG_UL_General (Wg)</t>
  </si>
  <si>
    <t>CN=SG_IntSG_PB_SG_UL_General (Wg),OU=IntSG,OU=SG,DC=asia,DC=corp,DC=anz,DC=com</t>
  </si>
  <si>
    <t>Retail &amp; Wealth (RW)-&gt;Note: Admin_DD will have access to folders all processes within the segment.-&gt;Admin DD : Within the specified Segment, users have access to View (both folder and image level), Search templates, view audit logs export the list of images/document, print and export audit logs into excel, able to download image to local folder, delete document or folder</t>
  </si>
  <si>
    <t>SG_IntSG_RW_Admin_DD (Wg)</t>
  </si>
  <si>
    <t>CN=SG_IntSG_RW_Admin_DD (Wg),OU=IntSG,OU=SG,DC=asia,DC=corp,DC=anz,DC=com</t>
  </si>
  <si>
    <t>Retail &amp; Wealth (RW)-&gt;Account Maintenance (AM)-&gt;Advanced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</si>
  <si>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SG_IntSG_RW_AM_Advanced (Wg)</t>
  </si>
  <si>
    <t>CN=SG_IntSG_RW_AM_Advanced (Wg),OU=IntSG,OU=SG,DC=asia,DC=corp,DC=anz,DC=com</t>
  </si>
  <si>
    <t>Retail &amp; Wealth (RW)-&gt;Account Maintenance (AM)-&gt;General : Within the specified Process, users have access to View (both folder and image level), Search templates, view audit logs</t>
  </si>
  <si>
    <t>SG_IntSG_RW_AM_General (Wg)</t>
  </si>
  <si>
    <t>CN=SG_IntSG_RW_AM_General (Wg),OU=IntSG,OU=SG,DC=asia,DC=corp,DC=anz,DC=com</t>
  </si>
  <si>
    <t>Retail &amp; Wealth (RW)-&gt;Account Maintenance (AM)-&gt;Medium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t>
  </si>
  <si>
    <t>SG_IntSG_RW_AM_Medium (Wg)</t>
  </si>
  <si>
    <t>CN=SG_IntSG_RW_AM_Medium (Wg),OU=IntSG,OU=SG,DC=asia,DC=corp,DC=anz,DC=com</t>
  </si>
  <si>
    <t>Retail &amp; Wealth (RW)-&gt;Credit Cards &amp; Moneyline (CC)-&gt;Basic : Within the specified Process, users have access to view (both folder and image level), Search templates, view audit logs, annotate&amp; place sticky note on images (once the annotation is made, it cannot be deleted, unless by the FileNet technical team).</t>
  </si>
  <si>
    <t>SG_IntSG_RW_CC_Basic (Wg)</t>
  </si>
  <si>
    <t>CN=SG_IntSG_RW_CC_Basic (Wg),OU=IntSG,OU=SG,DC=asia,DC=corp,DC=anz,DC=com</t>
  </si>
  <si>
    <t>Retail &amp; Wealth (RW)-&gt;Credit Cards &amp; Moneyline (CC)-&gt;General : Within the specified Process, users have access to View (both folder and image level), Search templates, view audit logs</t>
  </si>
  <si>
    <t>SG_IntSG_RW_CC_General (Wg)</t>
  </si>
  <si>
    <t>CN=SG_IntSG_RW_CC_General (Wg),OU=IntSG,OU=SG,DC=asia,DC=corp,DC=anz,DC=com</t>
  </si>
  <si>
    <t>Retail &amp; Wealth (RW)-&gt;Credit Cards &amp; Moneyline (CC)-&gt;Medium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t>
  </si>
  <si>
    <t>SG_IntSG_RW_CC_Medium (Wg)</t>
  </si>
  <si>
    <t>CN=SG_IntSG_RW_CC_Medium (Wg),OU=IntSG,OU=SG,DC=asia,DC=corp,DC=anz,DC=com</t>
  </si>
  <si>
    <t>Retail &amp; Wealth (RW)-&gt;Mutual Funds (MF)-&gt;Advanced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</si>
  <si>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SG_IntSG_RW_MF_Advanced (Wg)</t>
  </si>
  <si>
    <t>CN=SG_IntSG_RW_MF_Advanced (Wg),OU=IntSG,OU=SG,DC=asia,DC=corp,DC=anz,DC=com</t>
  </si>
  <si>
    <t>Retail &amp; Wealth (RW)-&gt;Mutual Funds (MF)-&gt;General : Within the specified Process, users have access to View (both folder and image level), Search templates, view audit logs</t>
  </si>
  <si>
    <t>SG_IntSG_RW_MF_General (Wg)</t>
  </si>
  <si>
    <t>CN=SG_IntSG_RW_MF_General (Wg),OU=IntSG,OU=SG,DC=asia,DC=corp,DC=anz,DC=com</t>
  </si>
  <si>
    <t>Retail &amp; Wealth (RW)-&gt;Retail Account Opening (RAO)-&gt;Advanced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</si>
  <si>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SG_IntSG_RW_RAO_Advanced (Wg)</t>
  </si>
  <si>
    <t>CN=SG_IntSG_RW_RAO_Advanced (Wg),OU=IntSG,OU=SG,DC=asia,DC=corp,DC=anz,DC=com</t>
  </si>
  <si>
    <t>Retail &amp; Wealth (RW)-&gt;Retail Account Opening (RAO)-&gt;Basic : Within the specified Process, users have access to view (both folder and image level), Search templates, view audit logs, annotate&amp; place sticky note on images (once the annotation is made, it cannot be deleted, unless by the FileNet technical team).</t>
  </si>
  <si>
    <t>SG_IntSG_RW_RAO_Basic (Wg)</t>
  </si>
  <si>
    <t>CN=SG_IntSG_RW_RAO_Basic (Wg),OU=IntSG,OU=SG,DC=asia,DC=corp,DC=anz,DC=com</t>
  </si>
  <si>
    <t>Retail &amp; Wealth (RW)-&gt;Retail Account Opening (RAO)-&gt;General : Within the specified Process, users have access to View (both folder and image level), Search templates, view audit logs</t>
  </si>
  <si>
    <t>SG_IntSG_RW_RAO_General (Wg)</t>
  </si>
  <si>
    <t>CN=SG_IntSG_RW_RAO_General (Wg),OU=IntSG,OU=SG,DC=asia,DC=corp,DC=anz,DC=com</t>
  </si>
  <si>
    <t>Retail &amp; Wealth (RW)-&gt;Time Deposit Processing (TD)-&gt;Advanced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</si>
  <si>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SG_IntSG_RW_TD_Advanced (Wg)</t>
  </si>
  <si>
    <t>CN=SG_IntSG_RW_TD_Advanced (Wg),OU=IntSG,OU=SG,DC=asia,DC=corp,DC=anz,DC=com</t>
  </si>
  <si>
    <t>Retail &amp; Wealth (RW)-&gt;Time Deposit Processing (TD)-&gt;General : Within the specified Process, users have access to View (both folder and image level), Search templates, view audit logs</t>
  </si>
  <si>
    <t>SG_IntSG_RW_TD_General (Wg)</t>
  </si>
  <si>
    <t>CN=SG_IntSG_RW_TD_General (Wg),OU=IntSG,OU=SG,DC=asia,DC=corp,DC=anz,DC=com</t>
  </si>
  <si>
    <t>Retail &amp; Wealth (RW)-&gt;Time Deposit Processing (TD)-&gt;Medium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t>
  </si>
  <si>
    <t>SG_IntSG_RW_TD_Medium (Wg)</t>
  </si>
  <si>
    <t>CN=SG_IntSG_RW_TD_Medium (Wg),OU=IntSG,OU=SG,DC=asia,DC=corp,DC=anz,DC=com</t>
  </si>
  <si>
    <t>Retail &amp; Wealth (RW)-&gt;Credit Cards &amp; Moneyline (CC)-&gt;Advanced : Within the specified Process, users have access to view (both folder and image level), Search templates, view audit logs, annotate&amp; place sticky note on images (once the annotation is made, it cannot be deleted, unless by the FileNet technical team), edit all metadata fields including status changes and comments, export the list of images/document, print and export audit logs into excel, drag &amp; drop document &amp; folder within the same process type, add a folder (for base &amp; case), upload a document</t>
  </si>
  <si>
    <t>SG_IntSG_RW_CC_Advanced (Wg)</t>
  </si>
  <si>
    <t>CN=SG_IntSG_RW_CC_Advanced (Wg),OU=IntSG,OU=SG,DC=asia,DC=corp,DC=anz,DC=com</t>
  </si>
  <si>
    <t>Permission to modify group membership, read all user information and reset passwords</t>
  </si>
  <si>
    <t>Dg_Cli GBL Desktop Support</t>
  </si>
  <si>
    <t>CN=Dg_Cli GBL Desktop Support,OU=Delegation Groups,OU=ANZ Global Security,DC=global,DC=anz,DC=com</t>
  </si>
  <si>
    <t>System Center Configuration Manager (SCCM)</t>
  </si>
  <si>
    <t>Permission to modify group membership, read all user information and reset passwords for Executives</t>
  </si>
  <si>
    <t>Dg_Cli GBL Executive Support</t>
  </si>
  <si>
    <t>CN=Dg_Cli GBL Executive Support,OU=Delegation Groups,OU=ANZ Global Security,DC=global,DC=anz,DC=com</t>
  </si>
  <si>
    <t>Delegation to Create/Delete/Modify Computer Objects in the Computers Container</t>
  </si>
  <si>
    <t>Dg_Con Computers - Manage Computers</t>
  </si>
  <si>
    <t>CN=Dg_Con Computers - Manage Computers,OU=Delegation Groups,OU=ANZ Global Security,DC=global,DC=anz,DC=com</t>
  </si>
  <si>
    <t>Delegation to Add Workstations to the Domain</t>
  </si>
  <si>
    <t>Dg_Dom GLOBAL - AddWorkstations</t>
  </si>
  <si>
    <t>CN=Dg_Dom GLOBAL - AddWorkstations,OU=Delegation Groups,OU=ANZ Global Security,DC=global,DC=anz,DC=com</t>
  </si>
  <si>
    <t>Permission to perform BitLocker password recovery</t>
  </si>
  <si>
    <t>Dg_Dom GLOBAL - BitLocker Recovery Information</t>
  </si>
  <si>
    <t>CN=Dg_Dom GLOBAL - BitLocker Recovery Information,OU=Delegation Groups,OU=ANZ Global Security,DC=global,DC=anz,DC=com</t>
  </si>
  <si>
    <t>Delegation to Create/Delete/Modify Group Objects in the Application Client Collections OU</t>
  </si>
  <si>
    <t>Dg_OU GBL Application Client Collections - Manage Groups</t>
  </si>
  <si>
    <t>CN=Dg_OU GBL Application Client Collections - Manage Groups,OU=Delegation Groups,OU=ANZ Global Security,DC=global,DC=anz,DC=com</t>
  </si>
  <si>
    <t>Delegation to Create/Delete/Modify Group Objects in the Application Security OU</t>
  </si>
  <si>
    <t>Dg_OU GBL Application Security - Manage Groups</t>
  </si>
  <si>
    <t>CN=Dg_OU GBL Application Security - Manage Groups,OU=Delegation Groups,OU=ANZ Global Security,DC=global,DC=anz,DC=com</t>
  </si>
  <si>
    <t>Delegation to Create/Delete/Modify Group Objects in the Application Server Collections OU</t>
  </si>
  <si>
    <t>Dg_OU GBL Application Server Collections - Manage Groups</t>
  </si>
  <si>
    <t>CN=Dg_OU GBL Application Server Collections - Manage Groups,OU=Delegation Groups,OU=ANZ Global Security,DC=global,DC=anz,DC=com</t>
  </si>
  <si>
    <t>Member of the local administrator group on staff laptops globally</t>
  </si>
  <si>
    <t>Rg_Cli GBL Desktop - Administrators</t>
  </si>
  <si>
    <t>CN=Rg_Cli GBL Desktop - Administrators,OU=Security Groups,OU=Asia,OU=Migrated Objects,OU=ANZ Global Security,DC=global,DC=anz,DC=com</t>
  </si>
  <si>
    <t>Permission to offer remote assistance globally - Desktops</t>
  </si>
  <si>
    <t>Rg_Cli GBL Desktop - Remote Assist Helpers</t>
  </si>
  <si>
    <t>CN=Rg_Cli GBL Desktop - Remote Assist Helpers,OU=Security Groups,OU=Asia,OU=Migrated Objects,OU=ANZ Global Security,DC=global,DC=anz,DC=com</t>
  </si>
  <si>
    <t>Rg_Cli GBL Laptop - Administrators</t>
  </si>
  <si>
    <t>CN=Rg_Cli GBL Laptop - Administrators,OU=Security Groups,OU=Asia,OU=Migrated Objects,OU=ANZ Global Security,DC=global,DC=anz,DC=com</t>
  </si>
  <si>
    <t>Permission to offer remote assistance globally - Laptop</t>
  </si>
  <si>
    <t>Rg_Cli GBL Laptop - Remote Assist Helpers</t>
  </si>
  <si>
    <t>CN=Rg_Cli GBL Laptop - Remote Assist Helpers,OU=Security Groups,OU=Asia,OU=Migrated Objects,OU=ANZ Global Security,DC=global,DC=anz,DC=com</t>
  </si>
  <si>
    <t>Member of the local administrator group on staff non-persistent VDI systems globally</t>
  </si>
  <si>
    <t>Rg_Cli GBL VDI - Non-Persistent - Administrators</t>
  </si>
  <si>
    <t>CN=Rg_Cli GBL VDI - Non-Persistent - Administrators,OU=Resource Groups,OU=ANZ Global Security,DC=global,DC=anz,DC=com</t>
  </si>
  <si>
    <t>Rg_Svr Core SCCM Distribution Point - Administrators</t>
  </si>
  <si>
    <t>Rg_Cli GBL VDI - Non-Persistent - Remote Assist Helpers</t>
  </si>
  <si>
    <t>CN=Rg_Cli GBL VDI - Non-Persistent - Remote Assist Helpers,OU=Resource Groups,OU=ANZ Global Security,DC=global,DC=anz,DC=com</t>
  </si>
  <si>
    <t>Member of the local administrator group on staff persistent VDI systems globally</t>
  </si>
  <si>
    <t>Rg_Cli GBL VDI - Persistent - Administrators</t>
  </si>
  <si>
    <t>CN=Rg_Cli GBL VDI - Persistent - Administrators,OU=Resource Groups,OU=ANZ Global Security,DC=global,DC=anz,DC=com</t>
  </si>
  <si>
    <t>Permission to offer remote assistance globally - Persistent</t>
  </si>
  <si>
    <t>Rg_Cli GBL VDI - Persistent - Remote Assist Helpers</t>
  </si>
  <si>
    <t>CN=Rg_Cli GBL VDI - Persistent - Remote Assist Helpers,OU=Resource Groups,OU=ANZ Global Security,DC=global,DC=anz,DC=com</t>
  </si>
  <si>
    <t>Resource Group provides read access to \\SoftwareLibrary.apps.anz\OSD\Server NAS share</t>
  </si>
  <si>
    <t>Rg_Fdr AU SCCM OSD Server - Read</t>
  </si>
  <si>
    <t>CN=Rg_Fdr AU SCCM OSD Server - Read,OU=Resource Groups,OU=Security,OU=AU,DC=global,DC=anz,DC=com</t>
  </si>
  <si>
    <t>Resource Group provides read access to \\SoftwareLibrary.apps.anz\OSD\Workstation NAS share</t>
  </si>
  <si>
    <t>Rg_Fdr AU SCCM OSD Workstation - Read</t>
  </si>
  <si>
    <t>CN=Rg_Fdr AU SCCM OSD Workstation - Read,OU=Resource Groups,OU=Security,OU=AU,DC=global,DC=anz,DC=com</t>
  </si>
  <si>
    <t>Resource Group provides read access to \\SoftwareLibrary.apps.anz\Packages\Server NAS share</t>
  </si>
  <si>
    <t>Rg_Fdr AU SCCM Packages Server - Read</t>
  </si>
  <si>
    <t>CN=Rg_Fdr AU SCCM Packages Server - Read,OU=Resource Groups,OU=Security,OU=AU,DC=global,DC=anz,DC=com</t>
  </si>
  <si>
    <t>Resource Group provides read access to \\SoftwareLibrary.apps.anz\Packages\Workstation NAS share</t>
  </si>
  <si>
    <t>Rg_Fdr AU SCCM Packages Workstation - Read</t>
  </si>
  <si>
    <t>CN=Rg_Fdr AU SCCM Packages Workstation - Read,OU=Resource Groups,OU=Security,OU=AU,DC=global,DC=anz,DC=com</t>
  </si>
  <si>
    <t>Resource Group provides full control access to \\SoftwareLibrary.apps.anz\ NAS share</t>
  </si>
  <si>
    <t>Rg_Fdr AU SCCM SoftwareLibrary - Full Control</t>
  </si>
  <si>
    <t>CN=Rg_Fdr AU SCCM SoftwareLibrary - Full Control,OU=Resource Groups,OU=Security,OU=AU,DC=global,DC=anz,DC=com</t>
  </si>
  <si>
    <t>Resource Group provides read access to \\SoftwareLibrary.apps.anz\SoftwareUpdates\Server NAS share</t>
  </si>
  <si>
    <t>Rg_Fdr AU SCCM SoftwareUpdates Server - Read</t>
  </si>
  <si>
    <t>CN=Rg_Fdr AU SCCM SoftwareUpdates Server - Read,OU=Resource Groups,OU=Security,OU=AU,DC=global,DC=anz,DC=com</t>
  </si>
  <si>
    <t>Resouce Groups for SCCM Management Point SQL 2008 sysadmin access</t>
  </si>
  <si>
    <t>Rg_Svc Core SCCM Management Point - sysadmin</t>
  </si>
  <si>
    <t>CN=Rg_Svc Core SCCM Management Point - sysadmin,OU=Resource Groups,OU=ANZ Global Security,DC=global,DC=anz,DC=com</t>
  </si>
  <si>
    <t>Resouce Groups for SCCM Secondary Site SQL 2008 sysadmin access</t>
  </si>
  <si>
    <t>Rg_Svc Core SCCM Secondary Site - sysadmin</t>
  </si>
  <si>
    <t>CN=Rg_Svc Core SCCM Secondary Site - sysadmin,OU=Resource Groups,OU=ANZ Global Security,DC=global,DC=anz,DC=com</t>
  </si>
  <si>
    <t>Resource Group for providing Administrator access to SCCM SSRS Reporting Website</t>
  </si>
  <si>
    <t>Rg_Svc Core SCCM SQL 2008 SSRS - Content Manager</t>
  </si>
  <si>
    <t>CN=Rg_Svc Core SCCM SQL 2008 SSRS - Content Manager,OU=Resource Groups,OU=ANZ Global Security,DC=global,DC=anz,DC=com</t>
  </si>
  <si>
    <t>Resource Group for providing Reporting access to SCCM SSRS Reporting Website</t>
  </si>
  <si>
    <t>Rg_Svc Core SCCM SQL 2008 SSRS - Report Users</t>
  </si>
  <si>
    <t>CN=Rg_Svc Core SCCM SQL 2008 SSRS - Report Users,OU=Resource Groups,OU=ANZ Global Security,DC=global,DC=anz,DC=com</t>
  </si>
  <si>
    <t>Resource Group provides sysadmin access to SCCM SSRS instance</t>
  </si>
  <si>
    <t>Rg_Svc Core SCCM SQL 2008 SSRS - sysadmin</t>
  </si>
  <si>
    <t>CN=Rg_Svc Core SCCM SQL 2008 SSRS - sysadmin,OU=Resource Groups,OU=ANZ Global Security,DC=global,DC=anz,DC=com</t>
  </si>
  <si>
    <t>Permissions to build Windows 7 Workstations</t>
  </si>
  <si>
    <t>Rg_Svc GBL SCCM - Workstation Build</t>
  </si>
  <si>
    <t>CN=Rg_Svc GBL SCCM - Workstation Build,OU=Resource Groups,OU=ANZ Global Security,DC=global,DC=anz,DC=com</t>
  </si>
  <si>
    <t>Resource Group provides View Asset Intel access to the Asset Intel in SCCM Console</t>
  </si>
  <si>
    <t>Rg_Svc GBL SCCM Asset Intel - View Asset Intel</t>
  </si>
  <si>
    <t>CN=Rg_Svc GBL SCCM Asset Intel - View Asset Intel,OU=Resource Groups,OU=ANZ Global Security,DC=global,DC=anz,DC=com</t>
  </si>
  <si>
    <t>Resource Group provides Read Resource access to the Collections in SCCM Console</t>
  </si>
  <si>
    <t>Rg_Svc GBL SCCM Collections - Read Resource</t>
  </si>
  <si>
    <t>CN=Rg_Svc GBL SCCM Collections - Read Resource,OU=Resource Groups,OU=ANZ Global Security,DC=global,DC=anz,DC=com</t>
  </si>
  <si>
    <t>Resource Group provides Read access to the Collections in SCCM Console</t>
  </si>
  <si>
    <t>Rg_Svc GBL SCCM Collections - Read</t>
  </si>
  <si>
    <t>CN=Rg_Svc GBL SCCM Collections - Read,OU=Resource Groups,OU=ANZ Global Security,DC=global,DC=anz,DC=com</t>
  </si>
  <si>
    <t>Resource Group provides Read access to ANZ Server Collections</t>
  </si>
  <si>
    <t>Rg_Svc GBL SCCM Collections Server - Read only</t>
  </si>
  <si>
    <t>CN=Rg_Svc GBL SCCM Collections Server - Read only,OU=Resource Groups,OU=ANZ Global Security,DC=global,DC=anz,DC=com</t>
  </si>
  <si>
    <t>Resource Group provides Read access to ANZ Server Collection\ANZ Server Desired Configuration Management Collection</t>
  </si>
  <si>
    <t>Rg_Svc GBL SCCM Collections Svr DCM - Read Only</t>
  </si>
  <si>
    <t>CN=Rg_Svc GBL SCCM Collections Svr DCM - Read Only,OU=Resource Groups,OU=ANZ Global Security,DC=global,DC=anz,DC=com</t>
  </si>
  <si>
    <t>Resource Group provides Read access to ANZ Server Collection\ANZ Server Management Collection</t>
  </si>
  <si>
    <t>Rg_Svc GBL SCCM Collections Svr Mgt - Read Only</t>
  </si>
  <si>
    <t>CN=Rg_Svc GBL SCCM Collections Svr Mgt - Read Only,OU=Resource Groups,OU=ANZ Global Security,DC=global,DC=anz,DC=com</t>
  </si>
  <si>
    <t>Resource Group provides Read access to ANZ Server Collection\ANZ Server Miscellaneous Collection</t>
  </si>
  <si>
    <t>Rg_Svc GBL SCCM Collections Svr Misc - Read Only</t>
  </si>
  <si>
    <t>CN=Rg_Svc GBL SCCM Collections Svr Misc - Read Only,OU=Resource Groups,OU=ANZ Global Security,DC=global,DC=anz,DC=com</t>
  </si>
  <si>
    <t>Resource Group provides Read access to ANZ Server Collection\ANZ Server Operating System Deployment Collection</t>
  </si>
  <si>
    <t>Rg_Svc GBL SCCM Collections Svr OSD - Read only</t>
  </si>
  <si>
    <t>CN=Rg_Svc GBL SCCM Collections Svr OSD - Read only,OU=Resource Groups,OU=ANZ Global Security,DC=global,DC=anz,DC=com</t>
  </si>
  <si>
    <t>Resource Group provides Read access to ANZ Server Collection\ANZ Server Patch Management Collection</t>
  </si>
  <si>
    <t>Rg_Svc GBL SCCM Collections Svr Patch Mgt - Read only</t>
  </si>
  <si>
    <t>CN=Rg_Svc GBL SCCM Collections Svr Patch Mgt - Read only,OU=Resource Groups,OU=ANZ Global Security,DC=global,DC=anz,DC=com</t>
  </si>
  <si>
    <t>Resource Group provides Read access to ANZ Server Collection\ANZ Server Software Distribution Collection</t>
  </si>
  <si>
    <t>Rg_Svc GBL SCCM Collections Svr Software Dist - Read only</t>
  </si>
  <si>
    <t>CN=Rg_Svc GBL SCCM Collections Svr Software Dist - Read only,OU=Resource Groups,OU=ANZ Global Security,DC=global,DC=anz,DC=com</t>
  </si>
  <si>
    <t>Resource Group provides Read access to the Configuration Items (incl DCM) in SCCM Console</t>
  </si>
  <si>
    <t>Rg_Svc GBL SCCM Configuration Items - Read</t>
  </si>
  <si>
    <t>CN=Rg_Svc GBL SCCM Configuration Items - Read,OU=Resource Groups,OU=ANZ Global Security,DC=global,DC=anz,DC=com</t>
  </si>
  <si>
    <t>Resource Group for SCCM Server Administrators Restricted Groups</t>
  </si>
  <si>
    <t>Rg_Svc GBL SCCM Console Administrators</t>
  </si>
  <si>
    <t>CN=Rg_Svc GBL SCCM Console Administrators,OU=Resource Groups,OU=ANZ Global Security,DC=global,DC=anz,DC=com</t>
  </si>
  <si>
    <t>Resource Group provides Read access to SCCM Database</t>
  </si>
  <si>
    <t>Rg_Svc GBL SCCM Database - Read</t>
  </si>
  <si>
    <t>CN=Rg_Svc GBL SCCM Database - Read,OU=Resource Groups,OU=ANZ Global Security,DC=global,DC=anz,DC=com</t>
  </si>
  <si>
    <t>Resource Group provides Read access to the Mobile Device Management Device Setting Package in SCCM Console</t>
  </si>
  <si>
    <t>Rg_Svc GBL SCCM MDM Device Setting Package - Read</t>
  </si>
  <si>
    <t>CN=Rg_Svc GBL SCCM MDM Device Setting Package - Read,OU=Resource Groups,OU=ANZ Global Security,DC=global,DC=anz,DC=com</t>
  </si>
  <si>
    <t>Resource Group provides Read access to the Operating System Deployment Boot Images in SCCM Console</t>
  </si>
  <si>
    <t>Rg_Svc GBL SCCM OSD Boot Images - Read</t>
  </si>
  <si>
    <t>CN=Rg_Svc GBL SCCM OSD Boot Images - Read,OU=Resource Groups,OU=ANZ Global Security,DC=global,DC=anz,DC=com</t>
  </si>
  <si>
    <t>Resource Group provides Read access to the Operating System Deployment Computer Association in SCCM Console</t>
  </si>
  <si>
    <t>Rg_Svc GBL SCCM OSD Computer Association - Read</t>
  </si>
  <si>
    <t>CN=Rg_Svc GBL SCCM OSD Computer Association - Read,OU=Resource Groups,OU=ANZ Global Security,DC=global,DC=anz,DC=com</t>
  </si>
  <si>
    <t>Resource Group provides Read access to the Operating System Deployment Device Driver in SCCM Console</t>
  </si>
  <si>
    <t>Rg_Svc GBL SCCM OSD Device Driver - Read</t>
  </si>
  <si>
    <t>CN=Rg_Svc GBL SCCM OSD Device Driver - Read,OU=Resource Groups,OU=ANZ Global Security,DC=global,DC=anz,DC=com</t>
  </si>
  <si>
    <t>Resource Group provides Read access to the Operating System Deployment Driver Package in SCCM Console</t>
  </si>
  <si>
    <t>Rg_Svc GBL SCCM OSD Driver Package - Read</t>
  </si>
  <si>
    <t>CN=Rg_Svc GBL SCCM OSD Driver Package - Read,OU=Resource Groups,OU=ANZ Global Security,DC=global,DC=anz,DC=com</t>
  </si>
  <si>
    <t>Resource Group provides Read access to the Operating System Deployment OS Images in SCCM Console</t>
  </si>
  <si>
    <t>Rg_Svc GBL SCCM OSD OS Images - Read</t>
  </si>
  <si>
    <t>CN=Rg_Svc GBL SCCM OSD OS Images - Read,OU=Resource Groups,OU=ANZ Global Security,DC=global,DC=anz,DC=com</t>
  </si>
  <si>
    <t>Resource Group provides Read access to the Operating System Deployment OS Install Packages in SCCM Console</t>
  </si>
  <si>
    <t>Rg_Svc GBL SCCM OSD OS Install Packages - Read</t>
  </si>
  <si>
    <t>CN=Rg_Svc GBL SCCM OSD OS Install Packages - Read,OU=Resource Groups,OU=ANZ Global Security,DC=global,DC=anz,DC=com</t>
  </si>
  <si>
    <t>Resource Group provides Read access to the Operating System Deployment Task Sequences in SCCM Console</t>
  </si>
  <si>
    <t>Rg_Svc GBL SCCM OSD Task Sequences - Read</t>
  </si>
  <si>
    <t>CN=Rg_Svc GBL SCCM OSD Task Sequences - Read,OU=Resource Groups,OU=ANZ Global Security,DC=global,DC=anz,DC=com</t>
  </si>
  <si>
    <t>Resource Group provides Create access to the Queries in SCCM Console</t>
  </si>
  <si>
    <t>Rg_Svc GBL SCCM Queries - Create</t>
  </si>
  <si>
    <t>CN=Rg_Svc GBL SCCM Queries - Create,OU=Resource Groups,OU=ANZ Global Security,DC=global,DC=anz,DC=com</t>
  </si>
  <si>
    <t>Resource Group provides Delete access to the Queries in SCCM Console</t>
  </si>
  <si>
    <t>Rg_Svc GBL SCCM Queries - Delete</t>
  </si>
  <si>
    <t>CN=Rg_Svc GBL SCCM Queries - Delete,OU=Resource Groups,OU=ANZ Global Security,DC=global,DC=anz,DC=com</t>
  </si>
  <si>
    <t>Resource Group provides Manage Folders access to the Queries in SCCM Console</t>
  </si>
  <si>
    <t>Rg_Svc GBL SCCM Queries - Manage Folders</t>
  </si>
  <si>
    <t>CN=Rg_Svc GBL SCCM Queries - Manage Folders,OU=Resource Groups,OU=ANZ Global Security,DC=global,DC=anz,DC=com</t>
  </si>
  <si>
    <t>Resource Group provides Modify access to the Queries in SCCM Console</t>
  </si>
  <si>
    <t>Rg_Svc GBL SCCM Queries - Modify</t>
  </si>
  <si>
    <t>CN=Rg_Svc GBL SCCM Queries - Modify,OU=Resource Groups,OU=ANZ Global Security,DC=global,DC=anz,DC=com</t>
  </si>
  <si>
    <t>Resource Group provides Read access to the Queries in SCCM Console</t>
  </si>
  <si>
    <t>Rg_Svc GBL SCCM Queries - Read</t>
  </si>
  <si>
    <t>CN=Rg_Svc GBL SCCM Queries - Read,OU=Resource Groups,OU=ANZ Global Security,DC=global,DC=anz,DC=com</t>
  </si>
  <si>
    <t>Resource Group provides Create access to the Reporting in SCCM Console</t>
  </si>
  <si>
    <t>Rg_Svc GBL SCCM Reporting - Create</t>
  </si>
  <si>
    <t>CN=Rg_Svc GBL SCCM Reporting - Create,OU=Resource Groups,OU=ANZ Global Security,DC=global,DC=anz,DC=com</t>
  </si>
  <si>
    <t>Resource Group provides Delete access to the Reporting in SCCM Console</t>
  </si>
  <si>
    <t>Rg_Svc GBL SCCM Reporting - Delete</t>
  </si>
  <si>
    <t>CN=Rg_Svc GBL SCCM Reporting - Delete,OU=Resource Groups,OU=ANZ Global Security,DC=global,DC=anz,DC=com</t>
  </si>
  <si>
    <t>Resource Group provides Manage Folders access to the Reporting in SCCM Console</t>
  </si>
  <si>
    <t>Rg_Svc GBL SCCM Reporting - Manage Folders</t>
  </si>
  <si>
    <t>CN=Rg_Svc GBL SCCM Reporting - Manage Folders,OU=Resource Groups,OU=ANZ Global Security,DC=global,DC=anz,DC=com</t>
  </si>
  <si>
    <t>Resource Group provides Modify access to the Reporting in SCCM Console</t>
  </si>
  <si>
    <t>Rg_Svc GBL SCCM Reporting - Modify</t>
  </si>
  <si>
    <t>CN=Rg_Svc GBL SCCM Reporting - Modify,OU=Resource Groups,OU=ANZ Global Security,DC=global,DC=anz,DC=com</t>
  </si>
  <si>
    <t>Resource Group provides Read access to the Reporting in SCCM Console</t>
  </si>
  <si>
    <t>Rg_Svc GBL SCCM Reporting - Read</t>
  </si>
  <si>
    <t>CN=Rg_Svc GBL SCCM Reporting - Read,OU=Resource Groups,OU=ANZ Global Security,DC=global,DC=anz,DC=com</t>
  </si>
  <si>
    <t>Resource Group provides Read access to the Software Distribution Advertisement in SCCM Console</t>
  </si>
  <si>
    <t>Rg_Svc GBL SCCM SD Advertisement - Read</t>
  </si>
  <si>
    <t>CN=Rg_Svc GBL SCCM SD Advertisement - Read,OU=Resource Groups,OU=ANZ Global Security,DC=global,DC=anz,DC=com</t>
  </si>
  <si>
    <t>Resource Group provides Read access to the Software Distribution Packages in SCCM Console</t>
  </si>
  <si>
    <t>Rg_Svc GBL SCCM SD Packages - Read</t>
  </si>
  <si>
    <t>CN=Rg_Svc GBL SCCM SD Packages - Read,OU=Resource Groups,OU=ANZ Global Security,DC=global,DC=anz,DC=com</t>
  </si>
  <si>
    <t>Resource Group provides Full access to SCCM AU1 site</t>
  </si>
  <si>
    <t>Rg_Svc GBL SCCM Site AU1 - Full Control</t>
  </si>
  <si>
    <t>CN=Rg_Svc GBL SCCM Site AU1 - Full Control,OU=Resource Groups,OU=ANZ Global Security,DC=global,DC=anz,DC=com</t>
  </si>
  <si>
    <t>Resource Group provides Read access to SCCM AU1 site</t>
  </si>
  <si>
    <t>Rg_Svc GBL SCCM Site AU1 - Read</t>
  </si>
  <si>
    <t>CN=Rg_Svc GBL SCCM Site AU1 - Read,OU=Resource Groups,OU=ANZ Global Security,DC=global,DC=anz,DC=com</t>
  </si>
  <si>
    <t>Resource Group provides Read access to SCCM CSS site</t>
  </si>
  <si>
    <t>Rg_Svc GBL SCCM Site CSS - Read</t>
  </si>
  <si>
    <t>CN=Rg_Svc GBL SCCM Site CSS - Read,OU=Resource Groups,OU=ANZ Global Security,DC=global,DC=anz,DC=com</t>
  </si>
  <si>
    <t>Resource Group provides Read access to the Software Metering in SCCM Console</t>
  </si>
  <si>
    <t>Rg_Svc GBL SCCM Software Metering - Read</t>
  </si>
  <si>
    <t>CN=Rg_Svc GBL SCCM Software Metering - Read,OU=Resource Groups,OU=ANZ Global Security,DC=global,DC=anz,DC=com</t>
  </si>
  <si>
    <t>Resource Group provides administrator access to SSRS Reports</t>
  </si>
  <si>
    <t>Rg_Svc GBL SCCM SSRS Report Administrators</t>
  </si>
  <si>
    <t>CN=Rg_Svc GBL SCCM SSRS Report Administrators,OU=Resource Groups,OU=ANZ Global Security,DC=global,DC=anz,DC=com</t>
  </si>
  <si>
    <t>Resource Group provides Read access to the Software Updates Applicable Updates in SCCM Console</t>
  </si>
  <si>
    <t>Rg_Svc GBL SCCM SU Applicable Updates - Read</t>
  </si>
  <si>
    <t>CN=Rg_Svc GBL SCCM SU Applicable Updates - Read,OU=Resource Groups,OU=ANZ Global Security,DC=global,DC=anz,DC=com</t>
  </si>
  <si>
    <t>Resource Group provides Read access to the Software Update Deployment in SCCM Console</t>
  </si>
  <si>
    <t>Rg_Svc GBL SCCM SU Deployment - Read</t>
  </si>
  <si>
    <t>CN=Rg_Svc GBL SCCM SU Deployment - Read,OU=Resource Groups,OU=ANZ Global Security,DC=global,DC=anz,DC=com</t>
  </si>
  <si>
    <t>Resource Group provides Read access to the Software Update Deployment Package in SCCM Console</t>
  </si>
  <si>
    <t>Rg_Svc GBL SCCM SU Deployment Package - Read</t>
  </si>
  <si>
    <t>CN=Rg_Svc GBL SCCM SU Deployment Package - Read,OU=Resource Groups,OU=ANZ Global Security,DC=global,DC=anz,DC=com</t>
  </si>
  <si>
    <t>Resource Group provides Read access to the Software Update Deployment Template in SCCM Console</t>
  </si>
  <si>
    <t>Rg_Svc GBL SCCM SU Deployment Template - Read</t>
  </si>
  <si>
    <t>CN=Rg_Svc GBL SCCM SU Deployment Template - Read,OU=Resource Groups,OU=ANZ Global Security,DC=global,DC=anz,DC=com</t>
  </si>
  <si>
    <t>Resource Group provides Read access to the System Status in SCCM Console</t>
  </si>
  <si>
    <t>Rg_Svc GBL SCCM System Status - Read</t>
  </si>
  <si>
    <t>CN=Rg_Svc GBL SCCM System Status - Read,OU=Resource Groups,OU=ANZ Global Security,DC=global,DC=anz,DC=com</t>
  </si>
  <si>
    <t>SCOM SCCM Operator Console Access</t>
  </si>
  <si>
    <t>Rg_Svc GBL SCOM Operator - SCCM</t>
  </si>
  <si>
    <t>CN=Rg_Svc GBL SCOM Operator - SCCM,OU=Resource Groups,OU=ANZ Global Security,DC=global,DC=anz,DC=com</t>
  </si>
  <si>
    <t>Resource Group provides access to build CORE servers using SCCM Task Sequence</t>
  </si>
  <si>
    <t>Rg_Svc GBL Svr Core Operating System Deployment Admins</t>
  </si>
  <si>
    <t>CN=Rg_Svc GBL Svr Core Operating System Deployment Admins,OU=Resource Groups,OU=ANZ Global Security,DC=global,DC=anz,DC=com</t>
  </si>
  <si>
    <t>Resource Group provides access to build servers using SCCM Task Sequence</t>
  </si>
  <si>
    <t>Rg_Svc GBL Svr Operating System Deployment Admins</t>
  </si>
  <si>
    <t>CN=Rg_Svc GBL Svr Operating System Deployment Admins,OU=Resource Groups,OU=ANZ Global Security,DC=global,DC=anz,DC=com</t>
  </si>
  <si>
    <t>Resource Group for RMP Server Remote Desktop Users Restricted Groups</t>
  </si>
  <si>
    <t>Rg_Svr Core RMP - Remote Desktop Users</t>
  </si>
  <si>
    <t>CN=Rg_Svr Core RMP - Remote Desktop Users,OU=Resource Groups,OU=ANZ Global Security,DC=global,DC=anz,DC=com</t>
  </si>
  <si>
    <t>Resource Group for providing Administrator access to SCCM Distribution Point Servers</t>
  </si>
  <si>
    <t>CN=Rg_Svr Core SCCM Distribution Point - Administrators,OU=Resource Groups,OU=ANZ Global Security,DC=global,DC=anz,DC=com</t>
  </si>
  <si>
    <t>Resource Group for providing Administrator access to SCCM Management Point Servers</t>
  </si>
  <si>
    <t>Rg_Svr Core SCCM Management Point - Administrators</t>
  </si>
  <si>
    <t>CN=Rg_Svr Core SCCM Management Point - Administrators,OU=Resource Groups,OU=ANZ Global Security,DC=global,DC=anz,DC=com</t>
  </si>
  <si>
    <t>Resource Group for providing Administrator access to SCCM Office Distirbution Point Servers</t>
  </si>
  <si>
    <t>Rg_Svr Core SCCM Office Distribution Point - Administrators</t>
  </si>
  <si>
    <t>CN=Rg_Svr Core SCCM Office Distribution Point - Administrators,OU=Resource Groups,OU=ANZ Global Security,DC=global,DC=anz,DC=com</t>
  </si>
  <si>
    <t>Resource Group for providing Administrator access to SCCM Primary Site Servers</t>
  </si>
  <si>
    <t>Rg_Svr Core SCCM Primary Site - Administrators</t>
  </si>
  <si>
    <t>CN=Rg_Svr Core SCCM Primary Site - Administrators,OU=Resource Groups,OU=ANZ Global Security,DC=global,DC=anz,DC=com</t>
  </si>
  <si>
    <t>Resource Group for providing Administrator access to SCCM Secondary Site Servers</t>
  </si>
  <si>
    <t>Rg_Svr Core SCCM Secondary Site - Administrators</t>
  </si>
  <si>
    <t>CN=Rg_Svr core SCCM Secondary Site - Administrators,OU=Resource Groups,OU=ANZ Global Security,DC=global,DC=anz,DC=com</t>
  </si>
  <si>
    <t>Resource Group for SQRAU001MEL0002 Administrators local group</t>
  </si>
  <si>
    <t>Rg_Svr Core SQRAU001MEL0002 - Administrators</t>
  </si>
  <si>
    <t>CN=Rg_Svr Core SQRAU001MEL0002 - Administrators,OU=Resource Groups,OU=ANZ Global Security,DC=global,DC=anz,DC=com</t>
  </si>
  <si>
    <t>Resource Group for SQRAU002MEL0002 Administrators local group</t>
  </si>
  <si>
    <t>Rg_Svr Core SQRAU002MEL0002 - Administrators</t>
  </si>
  <si>
    <t>CN=Rg_Svr Core SQRAU002MEL0002 - Administrators,OU=Resource Groups,OU=ANZ Global Security,DC=global,DC=anz,DC=com</t>
  </si>
  <si>
    <t>Resource Group for Server Administrators Restricted Groups</t>
  </si>
  <si>
    <t>Rg_Svr GBL Servers - Administrators</t>
  </si>
  <si>
    <t>CN=Rg_Svr GBL Servers - Administrators,OU=Resource Groups,OU=ANZ Global Security,DC=global,DC=anz,DC=com</t>
  </si>
  <si>
    <t>Monitoring Administrator - This role allows users to perform system monitoring tasks on the UNIX servers. However, the ID's are granted access only on a change or incident requestEPM Unix Services</t>
  </si>
  <si>
    <t>AU Shared Svc Mon Admin</t>
  </si>
  <si>
    <t>CN=AU Shared Svc Mon Admin,OU=Common,OU=Groups,OU=AU,DC=global,DC=anz,DC=com</t>
  </si>
  <si>
    <t>Unix Server - Platform Privileged Access</t>
  </si>
  <si>
    <t>Middleware Support Administrator - This role allows users to perform middleware management tasks on the UNIX servers. However, the ID's are granted access only on a change or incident request.Middleware Operations teams</t>
  </si>
  <si>
    <t>AU Shared Svc Solaris CD Admin</t>
  </si>
  <si>
    <t>CN=AU Shared Svc Solaris CD Admin,OU=Common,OU=Groups,OU=AU,DC=global,DC=anz,DC=com</t>
  </si>
  <si>
    <t>AU Shared Svc Solaris Control-M Admin</t>
  </si>
  <si>
    <t>CN=AU Shared Svc Solaris Control-M Admin,OU=Common,OU=Groups,OU=AU,DC=global,DC=anz,DC=com</t>
  </si>
  <si>
    <t>Database Administrator - This role allows users to perform database administration tasks on the UNIX servers. However, the ID's are granted access only on a change or incident requestEPM Database Platform Team Members</t>
  </si>
  <si>
    <t>AU Shared Svc Solaris DB Sec Admin</t>
  </si>
  <si>
    <t>CN=AU Shared Svc Solaris DB Sec Admin,OU=Common,OU=Groups,OU=AU,DC=global,DC=anz,DC=com</t>
  </si>
  <si>
    <t>System Administrator - Root-level (AU Only) - This role allows the Unix System Administrators full access on the UNIX server to perform system administration and management tasks. However, the ID's are granted access only on a change or incident request.&amp;lt;br&amp;gt;EPM Unix Services Team Members&amp;lt;br&amp;gt;EPM Engineering - UNIX Team Members</t>
  </si>
  <si>
    <t>AU Shared Svc Solaris Legacy Sys Admin</t>
  </si>
  <si>
    <t>CN=AU Shared Svc Solaris Legacy Sys Admin,OU=Common,OU=Groups,OU=AU,DC=global,DC=anz,DC=com</t>
  </si>
  <si>
    <t>AU Shared Svc Solaris Legacy WAS Admin</t>
  </si>
  <si>
    <t>CN=AU Shared Svc Solaris Legacy WAS Admin,OU=Common,OU=Groups,OU=AU,DC=global,DC=anz,DC=com</t>
  </si>
  <si>
    <t>AU Shared Svc Solaris MQ Admin</t>
  </si>
  <si>
    <t>CN=AU Shared Svc Solaris MQ Admin,OU=Common,OU=Groups,OU=AU,DC=global,DC=anz,DC=com</t>
  </si>
  <si>
    <t>AU Shared Svc Solaris MQ Deploy</t>
  </si>
  <si>
    <t>CN=AU Shared Svc Solaris MQ Deploy,OU=Common,OU=Groups,OU=AU,DC=global,DC=anz,DC=com</t>
  </si>
  <si>
    <t>AU Shared Svc Solaris Oracle Admin</t>
  </si>
  <si>
    <t>CN=AU Shared Svc Solaris Oracle Admin,OU=Common,OU=Groups,OU=AU,DC=global,DC=anz,DC=com</t>
  </si>
  <si>
    <t>Security Reviewer - This role allows root-level read-only access to any file on the system.EPM Security and Compliance - BAU Analyst&amp;lt;br&amp;gt;NZ: EPM Service Operations and Security - Analyst</t>
  </si>
  <si>
    <t>AU Shared Svc Solaris Security Admin</t>
  </si>
  <si>
    <t>CN=AU Shared Svc Solaris Security Admin,OU=Common,OU=Groups,OU=AU,DC=global,DC=anz,DC=com</t>
  </si>
  <si>
    <t>System Administrator - Root-level (AU Only) - This role allows the Unix System Administrators full access on the UNIX server to perform system administration and management tasks. However, the ID's are granted access only on a change or incident request.EPM Unix Services Team Members&amp;lt;br&amp;gt;EPM Engineering - UNIX Team Members</t>
  </si>
  <si>
    <t>AU Shared Svc Solaris Sybase Admin</t>
  </si>
  <si>
    <t>CN=AU Shared Svc Solaris Sybase Admin,OU=Common,OU=Groups,OU=AU,DC=global,DC=anz,DC=com</t>
  </si>
  <si>
    <t>AU Shared Svc Solaris Sys Admin root</t>
  </si>
  <si>
    <t>CN=AU Shared Svc Solaris Sys Admin root,OU=Common,OU=Groups,OU=AU,DC=global,DC=anz,DC=com</t>
  </si>
  <si>
    <t>AU Shared Svc Solaris Sys Admin</t>
  </si>
  <si>
    <t>CN=AU Shared Svc Solaris Sys Admin,OU=Common,OU=Groups,OU=AU,DC=global,DC=anz,DC=com</t>
  </si>
  <si>
    <t>System Administrator - Read Only - This role allows root-level read-only access to any file on the system (excluding security-related files).&amp;lt;br&amp;gt;EPM Unix Services Team Members&amp;lt;br&amp;gt;EPM Engineering - UNIX Team Members</t>
  </si>
  <si>
    <t>AU Shared Svc Solaris Sys Diag</t>
  </si>
  <si>
    <t>CN=AU Shared Svc Solaris Sys Diag,OU=Common,OU=Groups,OU=AU,DC=global,DC=anz,DC=com</t>
  </si>
  <si>
    <t>AU Shared Svc Solaris WebSphere Admin</t>
  </si>
  <si>
    <t>CN=AU Shared Svc Solaris WebSphere Admin,OU=Common,OU=Groups,OU=AU,DC=global,DC=anz,DC=com</t>
  </si>
  <si>
    <t>AU Shared Svc Solaris WebSphere IHS</t>
  </si>
  <si>
    <t>CN=AU Shared Svc Solaris WebSphere IHS,OU=Common,OU=Groups,OU=AU,DC=global,DC=anz,DC=com</t>
  </si>
  <si>
    <t>AU Shared Svc Solaris WebSphere Liberty</t>
  </si>
  <si>
    <t>CN=AU Shared Svc Solaris WebSphere Liberty,OU=Common,OU=Groups,OU=AU,DC=global,DC=anz,DC=com</t>
  </si>
  <si>
    <t>RBAC group with root privileges</t>
  </si>
  <si>
    <t>ausysadm1grp</t>
  </si>
  <si>
    <t>CN=ausysadm1grp,OU=Unix Resource Groups,OU=Security,OU=AU,DC=global,DC=anz,DC=com</t>
  </si>
  <si>
    <t>ID Shared Svc Solaris Legacy Sys Admin</t>
  </si>
  <si>
    <t>CN=ID Shared Svc Solaris Legacy Sys Admin,OU=Common,OU=Groups,OU=ID,DC=global,DC=anz,DC=com</t>
  </si>
  <si>
    <t>NZ Shared Svc RHEL MQ Admins</t>
  </si>
  <si>
    <t>CN=NZ Shared Svc RHEL MQ Admins,OU=Common,OU=Groups,OU=NZ,DC=global,DC=anz,DC=com</t>
  </si>
  <si>
    <t>NZ Shared Svc RHEL WAS Admins</t>
  </si>
  <si>
    <t>CN=NZ Shared Svc RHEL WAS Admins,OU=Common,OU=Groups,OU=NZ,DC=global,DC=anz,DC=com</t>
  </si>
  <si>
    <t>NZ Shared Svc Solaris Connect Direct</t>
  </si>
  <si>
    <t>CN=NZ Shared Svc Solaris Connect Direct,OU=Role Groups,OU=Security,OU=NZ,DC=global,DC=anz,DC=com</t>
  </si>
  <si>
    <t>NZ Shared Svc Solaris FFTool</t>
  </si>
  <si>
    <t>CN=NZ Shared Svc Solaris FFTool,OU=Role Groups,OU=Security,OU=NZ,DC=global,DC=anz,DC=com</t>
  </si>
  <si>
    <t>NZ Shared Svc Solaris Monitoring Admin</t>
  </si>
  <si>
    <t>CN=NZ Shared Svc Solaris Monitoring Admin,OU=Common,OU=Groups,OU=NZ,DC=global,DC=anz,DC=com</t>
  </si>
  <si>
    <t>NZ Shared Svc Solaris Oracle Admin</t>
  </si>
  <si>
    <t>CN=NZ Shared Svc Solaris Oracle Admin,OU=Common,OU=Groups,OU=NZ,DC=global,DC=anz,DC=com</t>
  </si>
  <si>
    <t>Storage Administrator - This role allows users to perform storage administration tasks on the UNIX servers. However, the ID's are granted access only on a change or incident request.EPM Storage Platform Team Members</t>
  </si>
  <si>
    <t>NZ Shared Svc Solaris Storage Admin</t>
  </si>
  <si>
    <t>CN=NZ Shared Svc Solaris Storage Admin,OU=Common,OU=Groups,OU=NZ,DC=global,DC=anz,DC=com</t>
  </si>
  <si>
    <t>System Administrator - Read Only - This role allows root-level read-only access to any file on the system (excluding security-related files).EPM Unix Services Team Members&amp;lt;br&amp;gt;EPM Engineering - UNIX Team Members</t>
  </si>
  <si>
    <t>NZ Shared Svc Solaris Sys Diag</t>
  </si>
  <si>
    <t>CN=NZ Shared Svc Solaris Sys Diag,OU=Common,OU=Groups,OU=NZ,DC=global,DC=anz,DC=com</t>
  </si>
  <si>
    <t>NZ Shared Svc Solaris WAS Admin</t>
  </si>
  <si>
    <t>CN=NZ Shared Svc Solaris WAS Admin,OU=Common,OU=Groups,OU=NZ,DC=global,DC=anz,DC=com</t>
  </si>
  <si>
    <t>NZ Shared Svc Unix Connect Direct Admin</t>
  </si>
  <si>
    <t>CN=NZ Shared Svc Unix Connect Direct Admin,OU=Common,OU=Groups,OU=NZ,DC=global,DC=anz,DC=com</t>
  </si>
  <si>
    <t>NZ Shared Svc Unix Sybase Admin</t>
  </si>
  <si>
    <t>CN=NZ Shared Svc Unix Sybase Admin,OU=Common,OU=Groups,OU=NZ,DC=global,DC=anz,DC=com</t>
  </si>
  <si>
    <t>System Administrator - Root-level (NZ Only) - This role allows the Unix System Administrators full access on the UNIX server to perform system administration and management tasks. However, the ID's are granted access only on a change or incident request.&amp;lt;br&amp;gt;EPM Unix Services Team Members&amp;lt;br&amp;gt;EPM Engineering - UNIX Team Members</t>
  </si>
  <si>
    <t>NZ Unix Administrators</t>
  </si>
  <si>
    <t>CN=NZ Unix Administrators,OU=Common,OU=Groups,OU=NZ,DC=global,DC=anz,DC=com</t>
  </si>
  <si>
    <t>NZ Unix Controlm Access</t>
  </si>
  <si>
    <t>CN=NZ Unix Controlm Access,OU=Common,OU=Groups,OU=NZ,DC=global,DC=anz,DC=com</t>
  </si>
  <si>
    <t>NZ Unix Controlm admin Access</t>
  </si>
  <si>
    <t>CN=NZ Unix Controlm admin Access,OU=Common,OU=Groups,OU=NZ,DC=global,DC=anz,DC=com</t>
  </si>
  <si>
    <t>NZ Unix Controlm Agent Access</t>
  </si>
  <si>
    <t>CN=NZ Unix Controlm Agent Access,OU=Common,OU=Groups,OU=NZ,DC=global,DC=anz,DC=com</t>
  </si>
  <si>
    <t>Security Reviewer - This role allows root-level read-only access to any file on the system.&amp;lt;br&amp;gt;EPM Security and Compliance - BAU Analyst&amp;lt;br&amp;gt;NZ: EPM Service Operations and Security - Analyst</t>
  </si>
  <si>
    <t>NZ Unix Security Admin Access</t>
  </si>
  <si>
    <t>CN=NZ Unix Security Admin Access,OU=Common,OU=Groups,OU=NZ,DC=global,DC=anz,DC=com</t>
  </si>
  <si>
    <t>NZ Unix Sys Admin root Access</t>
  </si>
  <si>
    <t>CN=NZ Unix Sys Admin root Access,OU=Common,OU=Groups,OU=NZ,DC=global,DC=anz,DC=com</t>
  </si>
  <si>
    <t>NZ Unix Sys Diag Access</t>
  </si>
  <si>
    <t>CN=NZ Unix Sys Diag Access,OU=Common,OU=Groups,OU=NZ,DC=global,DC=anz,DC=com</t>
  </si>
  <si>
    <t>SG Shared Svc Solaris CD Admin</t>
  </si>
  <si>
    <t>CN=SG Shared Svc Solaris CD Admin,OU=Common,OU=Groups,OU=SG,DC=global,DC=anz,DC=com</t>
  </si>
  <si>
    <t>SG Shared Svc Solaris Control-M Admin</t>
  </si>
  <si>
    <t>CN=SG Shared Svc Solaris Control-M Admin,OU=Common,OU=Groups,OU=SG,DC=global,DC=anz,DC=com</t>
  </si>
  <si>
    <t>SG Shared Svc Solaris DB Sec Admin</t>
  </si>
  <si>
    <t>CN=SG Shared Svc Solaris DB Sec Admin,OU=Common,OU=Groups,OU=SG,DC=global,DC=anz,DC=com</t>
  </si>
  <si>
    <t>SG Shared Svc Solaris Legacy Sys Admin</t>
  </si>
  <si>
    <t>CN=SG Shared Svc Solaris Legacy Sys Admin,OU=Common,OU=Groups,OU=SG,DC=global,DC=anz,DC=com</t>
  </si>
  <si>
    <t>SG Shared Svc Solaris Legacy WAS Admin</t>
  </si>
  <si>
    <t>CN=SG Shared Svc Solaris Legacy WAS Admin,OU=Common,OU=Groups,OU=SG,DC=global,DC=anz,DC=com</t>
  </si>
  <si>
    <t>SG Shared Svc Solaris MQ Admin</t>
  </si>
  <si>
    <t>CN=SG Shared Svc Solaris MQ Admin,OU=Common,OU=Groups,OU=SG,DC=global,DC=anz,DC=com</t>
  </si>
  <si>
    <t>SG Shared Svc Solaris Oracle Admin</t>
  </si>
  <si>
    <t>CN=SG Shared Svc Solaris Oracle Admin,OU=Common,OU=Groups,OU=SG,DC=global,DC=anz,DC=com</t>
  </si>
  <si>
    <t>SG Shared Svc Solaris Security Admin</t>
  </si>
  <si>
    <t>CN=SG Shared Svc Solaris Security Admin,OU=Common,OU=Groups,OU=SG,DC=global,DC=anz,DC=com</t>
  </si>
  <si>
    <t>SG Shared Svc Solaris Sys Admin root</t>
  </si>
  <si>
    <t>CN=SG Shared Svc Solaris Sys Admin root,OU=Common,OU=Groups,OU=SG,DC=global,DC=anz,DC=com</t>
  </si>
  <si>
    <t>SG Shared Svc Solaris Sys Admin</t>
  </si>
  <si>
    <t>CN=SG Shared Svc Solaris Sys Admin,OU=Common,OU=Groups,OU=SG,DC=global,DC=anz,DC=com</t>
  </si>
  <si>
    <t>SG Shared Svc Solaris Sys Diag</t>
  </si>
  <si>
    <t>CN=SG Shared Svc Solaris Sys Diag,OU=Common,OU=Groups,OU=SG,DC=global,DC=anz,DC=com</t>
  </si>
  <si>
    <t>SG Shared Svc Solaris WebSphere Admin</t>
  </si>
  <si>
    <t>CN=SG Shared Svc Solaris WebSphere Admin,OU=Common,OU=Groups,OU=SG,DC=global,DC=anz,DC=com</t>
  </si>
  <si>
    <t>SG Shared Svc Solaris WebSphere IHS</t>
  </si>
  <si>
    <t>CN=SG Shared Svc Solaris WebSphere IHS,OU=Common,OU=Groups,OU=SG,DC=global,DC=anz,DC=com</t>
  </si>
  <si>
    <t>Group with atmost privileges</t>
  </si>
  <si>
    <t>aurbacrrootgrp</t>
  </si>
  <si>
    <t>CN=aurbacrrootgrp,OU=Groups,OU=AU,DC=oceania,DC=corp,DC=anz,DC=com</t>
  </si>
  <si>
    <t>RBAC group with system diagnostics privileges</t>
  </si>
  <si>
    <t>aurbacrsecrevgrp</t>
  </si>
  <si>
    <t>CN=aurbacrsecrevgrp,OU=Groups,OU=AU,DC=oceania,DC=corp,DC=anz,DC=com</t>
  </si>
  <si>
    <t>RBAC group with sysadm privileges</t>
  </si>
  <si>
    <t>aurbacrsysadmgrp</t>
  </si>
  <si>
    <t>CN=aurbacrsysadmgrp,OU=Groups,OU=AU,DC=oceania,DC=corp,DC=anz,DC=com</t>
  </si>
  <si>
    <t>aurbacrsysdiaggrp</t>
  </si>
  <si>
    <t>CN=aurbacrsysdiaggrp,OU=Groups,OU=AU,DC=oceania,DC=corp,DC=anz,DC=com</t>
  </si>
  <si>
    <t>OIM Administrators</t>
  </si>
  <si>
    <t>AU AP Admin</t>
  </si>
  <si>
    <t>CN=AU AP Admin,OU=Common,OU=Groups,OU=AU,DC=global,DC=anz,DC=com</t>
  </si>
  <si>
    <t>Unix Server Access - AP</t>
  </si>
  <si>
    <t>Group users can login with read only access to ION servers pioa002z, aur7098s, aur7099s, aup3098s, pioa001z, aup3099s.</t>
  </si>
  <si>
    <t>AU ION Admin</t>
  </si>
  <si>
    <t>CN=AU ION Admin,OU=Common,OU=Groups,OU=AU,DC=global,DC=anz,DC=com</t>
  </si>
  <si>
    <t>Unix Server Access - ION</t>
  </si>
  <si>
    <t>Group users can do sudo as ionsu id for releases on pioa002z, aur7099s, pioa001z, aup3099s.</t>
  </si>
  <si>
    <t>AU ION BAU</t>
  </si>
  <si>
    <t>CN=AU ION BAU,OU=Common,OU=Groups,OU=AU,DC=global,DC=anz,DC=com</t>
  </si>
  <si>
    <t>Used in application actuate web service process for EOD job run.</t>
  </si>
  <si>
    <t>AU Murex - actuate</t>
  </si>
  <si>
    <t>CN=AU Murex - actuate,OU=Common,OU=Groups,OU=AU,DC=global,DC=anz,DC=com</t>
  </si>
  <si>
    <t>Unix Server Access - Murex</t>
  </si>
  <si>
    <t>Support team members are added into this group and having additional access to invoke sudo account to provide BAU support to Murex users and used in EOD job runs.</t>
  </si>
  <si>
    <t>AU Murex - mx</t>
  </si>
  <si>
    <t>CN=AU Murex - mx,OU=Common,OU=Groups,OU=AU,DC=global,DC=anz,DC=com</t>
  </si>
  <si>
    <t>Group used for transferring files  such as EOD related reports via the CD process.</t>
  </si>
  <si>
    <t>AU Murex - mxadm</t>
  </si>
  <si>
    <t>CN=AU Murex - mxadm,OU=Common,OU=Groups,OU=AU,DC=global,DC=anz,DC=com</t>
  </si>
  <si>
    <t>Used in release build process earlier and it is not actively used in prod now.</t>
  </si>
  <si>
    <t>AU Murex - mxtroc</t>
  </si>
  <si>
    <t>CN=AU Murex - mxtroc,OU=Common,OU=Groups,OU=AU,DC=global,DC=anz,DC=com</t>
  </si>
  <si>
    <t>This group has read only access to Murex environment to cover business support in LN and NY hrs. Any additional users in this group needs an exemption approval from Head of Markets Technology and Compliance team.</t>
  </si>
  <si>
    <t>AU Murex Support Dev</t>
  </si>
  <si>
    <t>CN=AU Murex Support Dev,OU=Common,OU=Groups,OU=AU,DC=global,DC=anz,DC=com</t>
  </si>
  <si>
    <t>Murex Tech Group</t>
  </si>
  <si>
    <t>AU Murex Support Tech</t>
  </si>
  <si>
    <t>CN=AU Murex Support Tech,OU=Common,OU=Groups,OU=AU,DC=global,DC=anz,DC=com</t>
  </si>
  <si>
    <t>Support team members are added into this group and having additional access to invoke sudo account to provide BAU support to Murex users.</t>
  </si>
  <si>
    <t>AU Murex Support User</t>
  </si>
  <si>
    <t>CN=AU Murex Support User,OU=Common,OU=Groups,OU=AU,DC=global,DC=anz,DC=com</t>
  </si>
  <si>
    <t>This group provide access to system roles:&amp;lt;br&amp;gt;Operator: This role allows users to make limited changes to application, data source and server settings&amp;lt;br&amp;gt;Deployer: This role allows users to access application configuration and application maintenance functions</t>
  </si>
  <si>
    <t>AU ASCV MDM Support</t>
  </si>
  <si>
    <t>CN=AU ASCV MDM Support,OU=Common,OU=Groups,OU=AU,DC=global,DC=anz,DC=com</t>
  </si>
  <si>
    <t>WebSphere Application Server (WAS)</t>
  </si>
  <si>
    <t>This group provide access to system role:&amp;lt;br&amp;gt;Operator: This role allows users to make limited changes to PLBD application, data source and server settings - PLBD Application support team</t>
  </si>
  <si>
    <t>AU Branch Application Support</t>
  </si>
  <si>
    <t>CN=AU Branch Application Support,OU=Role Groups,OU=Security,OU=AU,DC=global,DC=anz,DC=com</t>
  </si>
  <si>
    <t>AU Calm App Admins</t>
  </si>
  <si>
    <t>CN=AU Calm App Admins,OU=Role Groups,OU=Security,OU=AU,DC=global,DC=anz,DC=com</t>
  </si>
  <si>
    <t>AU Falcon Application Support</t>
  </si>
  <si>
    <t>CN=AU Falcon Application Support,OU=Role Groups,OU=Security,OU=AU,DC=global,DC=anz,DC=com</t>
  </si>
  <si>
    <t>AU FN52 EDRM Admin</t>
  </si>
  <si>
    <t>CN=AU FN52 EDRM Admin,OU=Role Groups,OU=Security,OU=AU,DC=global,DC=anz,DC=com</t>
  </si>
  <si>
    <t>AU Mercury Server Administrators</t>
  </si>
  <si>
    <t>CN=AU Mercury Server Administrators,OU=Role Groups,OU=Security,OU=AU,DC=global,DC=anz,DC=com</t>
  </si>
  <si>
    <t>AU RLS Support</t>
  </si>
  <si>
    <t>CN=AU RLS Support,OU=Role Groups,OU=Security,OU=AU,DC=global,DC=anz,DC=com</t>
  </si>
  <si>
    <t>This group provide access to system role:&amp;lt;br&amp;gt;Operator: This role allows users to make limited changes to MyTell - AU application, data source and server settings - MyTell - AU Application support team</t>
  </si>
  <si>
    <t>AU TLG MyTell Support User (Wg)</t>
  </si>
  <si>
    <t>CN=AU TLG MyTell Support User (Wg),OU=Security Groups,OU=Oceania,OU=Migrated Objects,OU=ANZ Global Security,DC=global,DC=anz,DC=com</t>
  </si>
  <si>
    <t>This group provide access to system roles:&amp;lt;br&amp;gt;Administrators: This role allows users to manage application, server and system functions for ANZ Weblink Application support team&amp;lt;br&amp;gt;Admin Security Manager: This role allows users to perform user access management activities for ANZ Weblink Application support team</t>
  </si>
  <si>
    <t>AU WAC Server Administrators (Ad)</t>
  </si>
  <si>
    <t>CN=AU WAC Server Administrators (Ad),OU=Security Groups,OU=Oceania,OU=Migrated Objects,OU=ANZ Global Security,DC=global,DC=anz,DC=com</t>
  </si>
  <si>
    <t>This group provide access to system role:&amp;lt;br&amp;gt;Operator: This role allows users to make limited changes to PLBD application, data source and server settings - CIS (Channel Information Store) Application support team</t>
  </si>
  <si>
    <t>Global ANZ Transactive Support</t>
  </si>
  <si>
    <t>CN=Finacle Global AD access,OU=Role Groups,OU=Security,OU=AU,DC=global,DC=anz,DC=com</t>
  </si>
  <si>
    <t>Global Implementation Service Support DS Prod</t>
  </si>
  <si>
    <t>CN=Global Implementation Service Support DS Prod,OU=Role Groups,OU=ANZ Global Security,DC=global,DC=anz,DC=com</t>
  </si>
  <si>
    <t>Global Middleware WAS Support</t>
  </si>
  <si>
    <t>CN=Global Middleware WAS support,OU=Role Groups,OU=ANZ Global Security,DC=global,DC=anz,DC=com</t>
  </si>
  <si>
    <t>This group provide access to system role:&amp;lt;br&amp;gt;This role allows users to make limited changes to Sanctions - NetReveal application, data source and server settings - Sanctions - NetReveal Application support team</t>
  </si>
  <si>
    <t>Global Sanctions WAS Prod Support</t>
  </si>
  <si>
    <t>CN=Global Sanctions WAS Prod Support,OU=Role Groups,OU=ANZ Global Security,DC=global,DC=anz,DC=com</t>
  </si>
  <si>
    <t>Global WAS Server Administrators</t>
  </si>
  <si>
    <t>CN=Global WAS Server Administrators,OU=Role Groups,OU=ANZ Global Security,DC=global,DC=anz,DC=com</t>
  </si>
  <si>
    <t>This group provide access to system role:&amp;lt;br&amp;gt;Operator: This role allows users to make limited changes to ANZ Transactive TransTasman application, data source and server settings - ANZ Transactive TransTasman Application support team</t>
  </si>
  <si>
    <t>AU CFSBB - CMP Websphere Operators (Wg)</t>
  </si>
  <si>
    <t>CN=AU CFSBB - CMP Websphere Operators (Wg),OU=CFSBB,OU=AU,DC=oceania,DC=corp,DC=anz,DC=com</t>
  </si>
  <si>
    <t>This group provide access to system role:&amp;lt;br&amp;gt;Operator: This role allows users to make limited changes to ANZ Transactive Cash Asia application, data source and server settings - ANZ Transactive Cash Asia Application support team</t>
  </si>
  <si>
    <t>AU CFSBB - TAS CPR BCK Manager (Wg)</t>
  </si>
  <si>
    <t>CN=AU CFSBB - TAS CPR BCK Manager (Wg),OU=CFSBB,OU=AU,DC=oceania,DC=corp,DC=anz,DC=com</t>
  </si>
  <si>
    <t>This group provide access to system role:&amp;lt;br&amp;gt;Operator: This role allows users to make limited changes to Finacle10 - ID application, data source and server settings - Finacle10 - ID Application support team</t>
  </si>
  <si>
    <t>AU Finacle WAS Service Restart (Ad)</t>
  </si>
  <si>
    <t>CN=AU Finacle WAS Service Restart (Ad),OU=AU,OU=Admin Groups,OU=ANZ Security Objects,DC=oceania,DC=corp,DC=anz,DC=com</t>
  </si>
  <si>
    <t>Members of this group are primarily Subject Matter Experts (SME) in the Business Intelligence Publisher application. View only access is typically granted to application SME's to assist them in troubleshooting Access Control application queries on Business Intelligence Publisher (BIP).</t>
  </si>
  <si>
    <t>AU IAM BIP Reviewer (Ad)</t>
  </si>
  <si>
    <t>CN=AU IAM BIP Reviewer (Ad),OU=AU,OU=Admin Groups,OU=ANZ Security Objects,DC=oceania,DC=corp,DC=anz,DC=com</t>
  </si>
  <si>
    <t>The AU IAM Groups will be member of this group to make use of Cross Domain SSO. This group should have Access this Computer from Network and Bypass Traverse Checking permissions on the Reverse Proxy Server via Group Policy. Apart from SIX local groups, none of the AD groups or user accounts should be members of this group.</t>
  </si>
  <si>
    <t>AU IAM Reverse Proxy Access Local Group (Ad)</t>
  </si>
  <si>
    <t>CN=AU IAM Reverse Proxy Access Local Group (Ad),OU=AU,OU=Admin Groups,OU=ANZ Security Objects,DC=oceania,DC=corp,DC=anz,DC=com</t>
  </si>
  <si>
    <t>WAS Admin Access Group for OTC RK Project</t>
  </si>
  <si>
    <t>AU OTC RK WAS Admin Group(Ad)</t>
  </si>
  <si>
    <t>CN=AU OTC RK WAS Admin Group(Ad),OU=AU,OU=Application Security Groups,OU=ANZ Security Objects,DC=oceania,DC=corp,DC=anz,DC=com</t>
  </si>
  <si>
    <t>This group provide access to system role:&amp;lt;br&amp;gt;Operator: This role allows users to make limited changes to PYTHON (Transactive Global - Payments) application, data source and server settings - PYTHON (Transactive Global - Payments) Application support team</t>
  </si>
  <si>
    <t>AU TBOS WAC Server Administrators (Ad)</t>
  </si>
  <si>
    <t>CN=AU TBOS WAC Server Administrators (Ad),OU=Admin Groups,OU=ANZ Security Objects,DC=oceania,DC=corp,DC=anz,DC=com</t>
  </si>
  <si>
    <t>Application WAC Group</t>
  </si>
  <si>
    <t>AU W2K3 FN45 WAS 7.0 WAC AE CE Server Administrators (Ad)</t>
  </si>
  <si>
    <t>CN=AU W2K3 FN45 WAS 7.0 WAC AE CE Server Administrators (Ad),OU=AU,OU=Admin Groups,OU=ANZ Security Objects,DC=oceania,DC=corp,DC=anz,DC=com</t>
  </si>
  <si>
    <t>Local Administrator privileges to the server</t>
  </si>
  <si>
    <t>AU W2K3 IAM AP RM 64bit Application Server Administrators (Ad)</t>
  </si>
  <si>
    <t>CN=AU W2K3 IAM AP RM 64bit Application Server Administrators (Ad),OU=AU,OU=Admin Groups,OU=ANZ Security Objects,DC=oceania,DC=corp,DC=anz,DC=com</t>
  </si>
  <si>
    <t>Terminal Services access to the Server</t>
  </si>
  <si>
    <t>AU W2K3 IAM AP RM 64bit Application Server Trm Srv Access (Ad)</t>
  </si>
  <si>
    <t>CN=AU W2K3 IAM AP RM 64bit Application Server Trm Srv Access (Ad),OU=AU,OU=Admin Groups,OU=ANZ Security Objects,DC=oceania,DC=corp,DC=anz,DC=com</t>
  </si>
  <si>
    <t>AU W2K3 IAM AP RP 64bit IIS 6.0 Web Server Administrators (Ad)</t>
  </si>
  <si>
    <t>CN=AU W2K3 IAM AP RP 64bit IIS 6.0 Web Server Administrators (Ad),OU=AU,OU=Admin Groups,OU=ANZ Security Objects,DC=oceania,DC=corp,DC=anz,DC=com</t>
  </si>
  <si>
    <t>Windows groups to provide access on OTC Linux for WAS Team</t>
  </si>
  <si>
    <t>AUOTCRKWASAccess</t>
  </si>
  <si>
    <t>CN=AUOTCRKWASAccess,OU=AU,OU=Admin Groups,OU=ANZ Security Objects,DC=oceania,DC=corp,DC=anz,DC=com</t>
  </si>
  <si>
    <t>MSS Administration Group for Middleware Products</t>
  </si>
  <si>
    <t>MiddleWare System Services Administrators MQ (Ad)</t>
  </si>
  <si>
    <t>CN=MiddleWare System Services Administrators MQ (Ad),OU=Domain,OU=Admin Groups,OU=ANZ Security Objects,DC=oceania,DC=corp,DC=anz,DC=com</t>
  </si>
  <si>
    <t>Allows Read access to Hotfixes and all subdirectories</t>
  </si>
  <si>
    <t>Oceania DSL Read Hotfixes (Wg)</t>
  </si>
  <si>
    <t>CN=Oceania DSL Read Hotfixes (Wg),OU=GSD,OU=Application Security Groups,OU=ANZ Security Objects,DC=oceania,DC=corp,DC=anz,DC=com</t>
  </si>
  <si>
    <t>Oceania Implementation Service Support DS Prod</t>
  </si>
  <si>
    <t>CN=Oceania Implementation Service Support DS Prod,OU=Groups,OU=AU,DC=oceania,DC=corp,DC=anz,DC=com</t>
  </si>
  <si>
    <t>BAU Activity with Incidents and Problem records for Assurenet</t>
  </si>
  <si>
    <t>AU W2K3 AssureNET Event Mgt App Server Trm Srv Access (Ad)</t>
  </si>
  <si>
    <t>CN=AU W2K3 AssureNET Event Mgt App Server Trm Srv Access (Ad),OU=AU,OU=Admin Groups,OU=ANZ Security Objects,DC=oceania,DC=corp,DC=anz,DC=com</t>
  </si>
  <si>
    <t>Windows Server Access - ASSURENET</t>
  </si>
  <si>
    <t>Provides ability to establish a remote desktop connection to the server</t>
  </si>
  <si>
    <t>AU W2K3 CAU DPRS App Cluster Administrators (Ad)</t>
  </si>
  <si>
    <t>CN=AU W2K3 CAU DPRS App Cluster Administrators (Ad),OU=AU,OU=Admin Groups,OU=ANZ Security Objects,DC=oceania,DC=corp,DC=anz,DC=com</t>
  </si>
  <si>
    <t>Windows Server Access - DPRS</t>
  </si>
  <si>
    <t>Read-write access to DPRS CM and C:D scripts</t>
  </si>
  <si>
    <t>AU W2K3 CAU DPRS App Cluster Trm Srv Access (Ad)</t>
  </si>
  <si>
    <t>CN=AU W2K3 CAU DPRS App Cluster Trm Srv Access (Ad),OU=AU,OU=Admin Groups,OU=ANZ Security Objects,DC=oceania,DC=corp,DC=anz,DC=com</t>
  </si>
  <si>
    <t>Allows logon to the desktop remotely to server hosting application</t>
  </si>
  <si>
    <t>AU W2K3 CDHA Connect Direct 64bit Trm Srv Access (Ad)</t>
  </si>
  <si>
    <t>CN=AU W2K3 CDHA Connect Direct 64bit Trm Srv Access (Ad),OU=AU,OU=Admin Groups,OU=ANZ Security Objects,DC=oceania,DC=corp,DC=anz,DC=com</t>
  </si>
  <si>
    <t>MLPF is Margin Lending Price Feed and is required to access the console etc. to run the PF application. Gives privilege access for Price Feeds only for EBBOS support team.</t>
  </si>
  <si>
    <t>AU W2K3 MLPF Application Server Administrators (Ad)</t>
  </si>
  <si>
    <t>CN=AU W2K3 MLPF Application Server Administrators (Ad),OU=AU,OU=Admin Groups,OU=ANZ Security Objects,DC=oceania,DC=corp,DC=anz,DC=com</t>
  </si>
  <si>
    <t>Windows Server Access - EBBOS</t>
  </si>
  <si>
    <t>MLPF is Margin Lending Price Feed and is required to access the console etc. to run the PF application. Provides server shut down related access to Price Feed application</t>
  </si>
  <si>
    <t>AU W2K3 MLPF Application Server Shutdown (Ad)</t>
  </si>
  <si>
    <t>CN=AU W2K3 MLPF Application Server Shutdown (Ad),OU=AU,OU=Admin Groups,OU=ANZ Security Objects,DC=oceania,DC=corp,DC=anz,DC=com</t>
  </si>
  <si>
    <t>MLPF is Margin Lending Price Feed and is required to access the console etc. to run the PF application. Provides server support access to Price Feed application.</t>
  </si>
  <si>
    <t>AU W2K3 MLPF Application Server Support (Ad)</t>
  </si>
  <si>
    <t>CN=AU W2K3 MLPF Application Server Support (Ad),OU=AU,OU=Admin Groups,OU=ANZ Security Objects,DC=oceania,DC=corp,DC=anz,DC=com</t>
  </si>
  <si>
    <t>MLPF is Margin Lending Price Feed and is required to access the console etc. to run the PF application. This AD group access is required to access the server where the PF application is running</t>
  </si>
  <si>
    <t>AU W2K3 MLPF Application Server Trm Srv Access (Ad)</t>
  </si>
  <si>
    <t>CN=AU W2K3 MLPF Application Server Trm Srv Access (Ad),OU=AU,OU=Admin Groups,OU=ANZ Security Objects,DC=oceania,DC=corp,DC=anz,DC=com</t>
  </si>
  <si>
    <t>Allows administrator access to server(s) hosting application</t>
  </si>
  <si>
    <t>AU W2K3 Filenet CE PE Cluster Server Administrators (Ad)</t>
  </si>
  <si>
    <t>CN=AU W2K3 Filenet CE PE Cluster Server Administrators (Ad),OU=AU,OU=Admin Groups,OU=ANZ Security Objects,DC=oceania,DC=corp,DC=anz,DC=com</t>
  </si>
  <si>
    <t>Windows Server Access - Filenet</t>
  </si>
  <si>
    <t>Allows remote logon to the desktop of server(s) hosting application</t>
  </si>
  <si>
    <t>AU W2K3 Filenet CE PE Cluster Server Trm Srv Access (Ad)</t>
  </si>
  <si>
    <t>CN=AU W2K3 Filenet CE PE Cluster Server Trm Srv Access (Ad),OU=AU,OU=Admin Groups,OU=ANZ Security Objects,DC=oceania,DC=corp,DC=anz,DC=com</t>
  </si>
  <si>
    <t>AU W2K3 FN45 64bit PE Server Administrators (Ad)</t>
  </si>
  <si>
    <t>CN=AU W2K3 FN45 64bit PE Server Administrators (Ad),OU=AU,OU=Admin Groups,OU=ANZ Security Objects,DC=oceania,DC=corp,DC=anz,DC=com</t>
  </si>
  <si>
    <t>AU W2K3 FN45 64bit PE Server Trm Srv Access (Ad)</t>
  </si>
  <si>
    <t>CN=AU W2K3 FN45 64bit PE Server Trm Srv Access (Ad),OU=AU,OU=Admin Groups,OU=ANZ Security Objects,DC=oceania,DC=corp,DC=anz,DC=com</t>
  </si>
  <si>
    <t>AU W2K3 FN45 WAS 7.0 64bit Cognos Server Admins (Ad)</t>
  </si>
  <si>
    <t>CN=AU W2K3 FN45 WAS 7.0 64bit Cognos Server Admins (Ad),OU=AU,OU=Admin Groups,OU=ANZ Security Objects,DC=oceania,DC=corp,DC=anz,DC=com</t>
  </si>
  <si>
    <t>AU W2K3 FN45 WAS 7.0 64bit Cognos Server Trm Srv Acc (Ad)</t>
  </si>
  <si>
    <t>CN=AU W2K3 FN45 WAS 7.0 64bit Cognos Server Trm Srv Acc (Ad),OU=AU,OU=Admin Groups,OU=ANZ Security Objects,DC=oceania,DC=corp,DC=anz,DC=com</t>
  </si>
  <si>
    <t>AU W2K3 MAP SQL 2000 Cluster Server Administrators (Ad)</t>
  </si>
  <si>
    <t>CN=AU W2K3 MAP SQL 2000 Cluster Server Administrators (Ad),OU=AU,OU=Admin Groups,OU=ANZ Security Objects,DC=oceania,DC=corp,DC=anz,DC=com</t>
  </si>
  <si>
    <t>Privilege access for  Filenet MAP MIS Control-M Support</t>
  </si>
  <si>
    <t>AU W2K3 MAP SQL 2000 Cluster Server Trm Srv Access (Ad)</t>
  </si>
  <si>
    <t>CN=AU W2K3 MAP SQL 2000 Cluster Server Trm Srv Access (Ad),OU=AU,OU=Admin Groups,OU=ANZ Security Objects,DC=oceania,DC=corp,DC=anz,DC=com</t>
  </si>
  <si>
    <t>PP - Log onto server and execute commands i.e stop start</t>
  </si>
  <si>
    <t>AU PTP PAYplus Server Administrators (Ad)</t>
  </si>
  <si>
    <t>CN=AU PTP PAYplus Server Administrators (Ad),OU=AU,OU=Admin Groups,OU=ANZ Security Objects,DC=oceania,DC=corp,DC=anz,DC=com</t>
  </si>
  <si>
    <t>Windows Server Access - Global Payplus system</t>
  </si>
  <si>
    <t>PP - Used to connect to the application server</t>
  </si>
  <si>
    <t>AU W2K3 TLM Application Server Terminal Services Access (Ad)</t>
  </si>
  <si>
    <t>CN=AU W2K3 TLM Application Server Terminal Services Access (Ad),OU=AU,OU=Admin Groups,OU=ANZ Security Objects,DC=oceania,DC=corp,DC=anz,DC=com</t>
  </si>
  <si>
    <t>Users have access to server for making application changes</t>
  </si>
  <si>
    <t>AU W2K3 Hyperion 11 BI_FS Server Trm Srv Access (Ad)</t>
  </si>
  <si>
    <t>CN=AU W2K3 Hyperion 11 BI_FS Server Trm Srv Access (Ad),OU=AU,OU=Admin Groups,OU=ANZ Security Objects,DC=oceania,DC=corp,DC=anz,DC=com</t>
  </si>
  <si>
    <t>Windows Server Access - Hyperion</t>
  </si>
  <si>
    <t>Users have access to IIS for web server support</t>
  </si>
  <si>
    <t>AU W2K3 Hyperion 11 HSS IIS 6.0 Web Srvr Trm Srv Access (Ad)</t>
  </si>
  <si>
    <t>CN=AU W2K3 Hyperion 11 HSS IIS 6.0 Web Srvr Trm Srv Access (Ad),OU=AU,OU=Admin Groups,OU=ANZ Security Objects,DC=oceania,DC=corp,DC=anz,DC=com</t>
  </si>
  <si>
    <t>Allows remote logon to the desktop of server(s) hosting IPAD application.</t>
  </si>
  <si>
    <t>AU Control-M Application Support (Ad)</t>
  </si>
  <si>
    <t>CN=AU Control-M Application Support (Ad),OU=AU,OU=Admin Groups,OU=ANZ Security Objects,DC=oceania,DC=corp,DC=anz,DC=com</t>
  </si>
  <si>
    <t>Windows Server Access - IPAD AUS</t>
  </si>
  <si>
    <t>Allows administrator access of the server(s) hosting IPAD application.</t>
  </si>
  <si>
    <t>AU W2K3 DINTG App Server Administrators (Ad)</t>
  </si>
  <si>
    <t>CN=AU W2K3 DINTG App Server Administrators (Ad),OU=AU,OU=Admin Groups,OU=ANZ Security Objects,DC=oceania,DC=corp,DC=anz,DC=com</t>
  </si>
  <si>
    <t>AU W2K3 DINTG App Server Terminal Services Access (Ad)</t>
  </si>
  <si>
    <t>CN=AU W2K3 DINTG App Server Terminal Services Access (Ad),OU=AU,OU=Admin Groups,OU=ANZ Security Objects,DC=oceania,DC=corp,DC=anz,DC=com</t>
  </si>
  <si>
    <t>AU W2K3 DINTG Server Support (Ad)</t>
  </si>
  <si>
    <t>CN=AU W2K3 DINTG Server Support (Ad),OU=AU,OU=Admin Groups,OU=ANZ Security Objects,DC=oceania,DC=corp,DC=anz,DC=com</t>
  </si>
  <si>
    <t>Privilege access for configuring Maps batch files</t>
  </si>
  <si>
    <t>AU W2K3 AVM Batch Server Administrators (Ad)</t>
  </si>
  <si>
    <t>CN=AU W2K3 AVM Batch Server Administrators (Ad),OU=AU,OU=Admin Groups,OU=ANZ Security Objects,DC=oceania,DC=corp,DC=anz,DC=com</t>
  </si>
  <si>
    <t>Windows Server Access - Maps Servicing</t>
  </si>
  <si>
    <t>Privilege access for the MOS GAMS server</t>
  </si>
  <si>
    <t>AU MOS GAMS SERVER ACCESS</t>
  </si>
  <si>
    <t>CN=AU MOS GAMS SERVER ACCESS,OU=Role Groups,OU=Security,OU=AU,DC=global,DC=anz,DC=com</t>
  </si>
  <si>
    <t>Windows Server Access - MOS (Mortgage Origination System)</t>
  </si>
  <si>
    <t>Privileged access for Orion production support</t>
  </si>
  <si>
    <t>AU Orion Application Support</t>
  </si>
  <si>
    <t>CN=AU Orion Application Support,OU=_Tech Roles,OU=Role Groups,OU=Security,OU=AU,DC=global,DC=anz,DC=com</t>
  </si>
  <si>
    <t>Windows Server Access - Orion Client</t>
  </si>
  <si>
    <t>Users have support access on PSO China Control-M Servers</t>
  </si>
  <si>
    <t>CN W2K3 PSO FS Application Server Trm Srv Access (Ad)</t>
  </si>
  <si>
    <t>CN=CN W2K3 PSO FS Application Server Trm Srv Access (Ad),OU=CN,OU=Admin Groups,OU=ANZ Security Objects,DC=asia,DC=corp,DC=anz,DC=com</t>
  </si>
  <si>
    <t>Windows Server Access - PeopleSoft</t>
  </si>
  <si>
    <t>Privilege access for CAS Control-M Server</t>
  </si>
  <si>
    <t>AU W2K3 CAS Control-M Server Administrators (Ad)</t>
  </si>
  <si>
    <t>CN=AU W2K3 CAS Control-M Server Administrators (Ad),OU=AU,OU=Admin Groups,OU=ANZ Security Objects,DC=oceania,DC=corp,DC=anz,DC=com</t>
  </si>
  <si>
    <t>Control M BAU activities with Batch for Peoplesoft</t>
  </si>
  <si>
    <t>AU W2K3 CAS Control-M Server Trm Srv Access (Ad)</t>
  </si>
  <si>
    <t>CN=AU W2K3 CAS Control-M Server Trm Srv Access (Ad),OU=AU,OU=Admin Groups,OU=ANZ Security Objects,DC=oceania,DC=corp,DC=anz,DC=com</t>
  </si>
  <si>
    <t>OFAC - Used for MQ explorer, browse messages, clear queues (DR only) etc.</t>
  </si>
  <si>
    <t>AU W2K3 OFAC IIS 6.0 DotNET MQ 5.3 Server Administrators (Ad)</t>
  </si>
  <si>
    <t>CN=AU W2K3 OFAC IIS 6.0 DotNET MQ 5.3 Server Administrators (Ad),OU=AU,OU=Admin Groups,OU=ANZ Security Objects,DC=oceania,DC=corp,DC=anz,DC=com</t>
  </si>
  <si>
    <t>Windows Server Access - Prime (OFAC)</t>
  </si>
  <si>
    <t>OFAC - Used to connect to the application server</t>
  </si>
  <si>
    <t>AU W2K3 OFAC IIS 6.0 DotNET MQ 5.3 Server Trm Srv Access (Ad)</t>
  </si>
  <si>
    <t>CN=AU W2K3 OFAC IIS 6.0 DotNET MQ 5.3 Server Trm Srv Access (Ad),OU=AU,OU=Admin Groups,OU=ANZ Security Objects,DC=oceania,DC=corp,DC=anz,DC=com</t>
  </si>
  <si>
    <t>Read / Write acess to the Razor Application server</t>
  </si>
  <si>
    <t>AU W2k3 Razor Application server Administrators (Ad)</t>
  </si>
  <si>
    <t>CN=AU W2k3 Razor Application server Administrators (Ad),OU=AU,OU=Admin Groups,OU=ANZ Security Objects,DC=oceania,DC=corp,DC=anz,DC=com</t>
  </si>
  <si>
    <t>Windows Server Access - RAZOR</t>
  </si>
  <si>
    <t>AU W2k3 Razor Application server Trm Service Access (Ad)</t>
  </si>
  <si>
    <t>CN=AU W2k3 Razor Application server Trm Service Access (Ad),OU=AU,OU=Admin Groups,OU=ANZ Security Objects,DC=oceania,DC=corp,DC=anz,DC=com</t>
  </si>
  <si>
    <t>Read / Write acess to the Razor Integration server</t>
  </si>
  <si>
    <t>AU W2K3 Razor Integration Server Administrators (Ad)</t>
  </si>
  <si>
    <t>CN=AU W2K3 Razor Integration Server Administrators (Ad),OU=AU,OU=Admin Groups,OU=ANZ Security Objects,DC=oceania,DC=corp,DC=anz,DC=com</t>
  </si>
  <si>
    <t>AU W2K3 Razor Integration Server Trm Services Access (Ad)</t>
  </si>
  <si>
    <t>CN=AU W2K3 Razor Integration Server Trm Services Access (Ad),OU=AU,OU=Admin Groups,OU=ANZ Security Objects,DC=oceania,DC=corp,DC=anz,DC=com</t>
  </si>
  <si>
    <t>This AD group provides Administrators access to the server&amp;lt;br&amp;gt;APPAU001MEL0012, this AD groups is used by technical support team.</t>
  </si>
  <si>
    <t>AU SBL Maxloans Administrators</t>
  </si>
  <si>
    <t>CN=AU SBL Maxloans Administrators,OU=_Tech Roles,OU=Role Groups,OU=Security,OU=AU,DC=global,DC=anz,DC=com</t>
  </si>
  <si>
    <t>Windows Server Access - SBL</t>
  </si>
  <si>
    <t>This  AD group provides access to the below&amp;lt;br&amp;gt;1. SQL SBL Databases - Read-Execute-Write &amp;lt;br&amp;gt;2. SQVAU001MEL0010 sysadmin &amp;lt;br&amp;gt;3. MAX SQL ECF Online Database - Read-Execute-Write(Its part of SBL app)&amp;lt;br&amp;gt;4. APPAU001MEL0012 - Administrators.</t>
  </si>
  <si>
    <t>Global EWAS I and W Support</t>
  </si>
  <si>
    <t>CN=Global EWAS I and W Support,OU=Role Groups,OU=ANZ Global Security,DC=global,DC=anz,DC=com</t>
  </si>
  <si>
    <t>Read-write access to Siebel DOC server</t>
  </si>
  <si>
    <t>AU W2K3 Siebel Doc Server Administrators (Ad)</t>
  </si>
  <si>
    <t>CN=AU W2K3 Siebel Doc Server Administrators (Ad),OU=AU,OU=Admin Groups,OU=ANZ Security Objects,DC=oceania,DC=corp,DC=anz,DC=com</t>
  </si>
  <si>
    <t>Windows Server Access - Siebel Australia</t>
  </si>
  <si>
    <t>Read-write access to Siebel CM and C:D scripts</t>
  </si>
  <si>
    <t>AU W2K3 Siebel Doc Server Trm Srv Access (Ad)</t>
  </si>
  <si>
    <t>CN=AU W2K3 Siebel Doc Server Trm Srv Access (Ad),OU=AU,OU=Admin Groups,OU=ANZ Security Objects,DC=oceania,DC=corp,DC=anz,DC=com</t>
  </si>
  <si>
    <t>Privilege access for SBL APPAU001MEL0012</t>
  </si>
  <si>
    <t>Rg_Svr AU APPAU001MEL0012 - Administrators</t>
  </si>
  <si>
    <t>CN=Rg_Svr AU APPAU001MEL0012 - Administrators,OU=Resource Groups,OU=Security,OU=AU,DC=global,DC=anz,DC=com</t>
  </si>
  <si>
    <t>Windows Server Access - Small Business Loans</t>
  </si>
  <si>
    <t>Privilege access for HK StorQM Server</t>
  </si>
  <si>
    <t>HK StorQM Server Administrators (Ad)</t>
  </si>
  <si>
    <t>CN=HK StorQM Server Administrators (Ad),OU=HK,OU=Admin Groups,OU=ANZ Security Objects,DC=asia,DC=corp,DC=anz,DC=com</t>
  </si>
  <si>
    <t>Windows Server Access - STORQM</t>
  </si>
  <si>
    <t>Privilege access for IN StorQM Server</t>
  </si>
  <si>
    <t>IN W2K3 StorQM Server Administrators (Ad)</t>
  </si>
  <si>
    <t>CN=IN W2K3 StorQM Server Administrators (Ad),OU=IN,OU=Admin Groups,OU=ANZ Security Objects,DC=asia,DC=corp,DC=anz,DC=com</t>
  </si>
  <si>
    <t>Privilege access for KH CD4 &amp; StorQM Server</t>
  </si>
  <si>
    <t>KH CD4 &amp; StorQM Server Administrators (Ad)</t>
  </si>
  <si>
    <t>CN=KH CD4 &amp; StorQM Server Administrators (Ad),OU=KH,OU=Admin Groups,OU=ANZ Security Objects,DC=asia,DC=corp,DC=anz,DC=com</t>
  </si>
  <si>
    <t>Privilege access for PH StorQM Server</t>
  </si>
  <si>
    <t>PH W2K3 StorQM Server Administrators (Ad)</t>
  </si>
  <si>
    <t>CN=PH W2K3 StorQM Server Administrators (Ad),OU=PH,OU=Admin Groups,OU=ANZ Security Objects,DC=asia,DC=corp,DC=anz,DC=com</t>
  </si>
  <si>
    <t>Allows logon to the desktop remotelyÂ to server hosting application</t>
  </si>
  <si>
    <t>PH W2K3 StorQM Server Terminal Services Access (Ad)</t>
  </si>
  <si>
    <t>CN=PH W2K3 StorQM Server Terminal Services Access (Ad),OU=PH,OU=Admin Groups,OU=ANZ Security Objects,DC=asia,DC=corp,DC=anz,DC=com</t>
  </si>
  <si>
    <t>Privilege access for SG StorQM Server</t>
  </si>
  <si>
    <t>SG W2K3 StorQM Server Administrators (Ad)</t>
  </si>
  <si>
    <t>CN=SG W2K3 StorQM Server Administrators (Ad),OU=SG,OU=Admin Groups,OU=ANZ Security Objects,DC=asia,DC=corp,DC=anz,DC=com</t>
  </si>
  <si>
    <t>Privilege access for SG StorQM Server terminal services access</t>
  </si>
  <si>
    <t>SG W2K3 StorQM Server Terminal Services Access (Ad)</t>
  </si>
  <si>
    <t>CN=SG W2K3 StorQM Server Terminal Services Access (Ad),OU=SG,OU=Admin Groups,OU=ANZ Security Objects,DC=asia,DC=corp,DC=anz,DC=com</t>
  </si>
  <si>
    <t>Privilege access for VN StorQM Server</t>
  </si>
  <si>
    <t>VN W2K3 StorQM Server Administrators (Ad)</t>
  </si>
  <si>
    <t>CN=VN W2K3 StorQM Server Administrators (Ad),OU=VN,OU=Admin Groups,OU=ANZ Security Objects,DC=asia,DC=corp,DC=anz,DC=com</t>
  </si>
  <si>
    <t>Privilege access for VN StorQM Server terminal services access</t>
  </si>
  <si>
    <t>VN W2K3 StorQM Server Terminal Services Access (Ad)</t>
  </si>
  <si>
    <t>CN=VN W2K3 StorQM Server Terminal Services Access (Ad),OU=VN,OU=Admin Groups,OU=ANZ Security Objects,DC=asia,DC=corp,DC=anz,DC=com</t>
  </si>
  <si>
    <t>AU CD4 Visual Server Administrators (Ad)</t>
  </si>
  <si>
    <t>CN=AU CD4 Visual Server Administrators (Ad),OU=AU,OU=Admin Groups,OU=ANZ Security Objects,DC=oceania,DC=corp,DC=anz,DC=com</t>
  </si>
  <si>
    <t>Windows Server Access - Visual</t>
  </si>
  <si>
    <t>Privilege access for Visual application server</t>
  </si>
  <si>
    <t>AU W2k3 Visual Application Server Administrators (Ad)</t>
  </si>
  <si>
    <t>CN=AU W2k3 Visual Application Server Administrators (Ad),OU=AU,OU=Admin Groups,OU=ANZ Security Objects,DC=oceania,DC=corp,DC=anz,DC=com</t>
  </si>
  <si>
    <t>Privilege access for Visual application server Terminal services access</t>
  </si>
  <si>
    <t>AU W2k3 Visual Application Server Terminal Services Access (Ad)</t>
  </si>
  <si>
    <t>CN=AU W2k3 Visual Application Server Terminal Services Access (Ad),OU=AU,OU=Admin Groups,OU=ANZ Security Objects,DC=oceania,DC=corp,DC=anz,DC=com</t>
  </si>
  <si>
    <t>Access to this role gives ability to read data and retrieve database entries through DB queries on the application specific database instances.&amp;lt;br&amp;gt;Example Role - TSM AO - Beamnet Support Team Analyst</t>
  </si>
  <si>
    <t>Global APT Beamnet Support</t>
  </si>
  <si>
    <t>CN=Global APT Beamnet Support,OU=Role Groups,OU=ANZ Global Security,DC=global,DC=anz,DC=com</t>
  </si>
  <si>
    <t>Database Access - BeamNet (ID)</t>
  </si>
  <si>
    <t>Access to this role provides ID - IT Database Administrators temporary full access via admin id (SQL) to perform database administration and management tasks.&amp;lt;br&amp;gt;Example Role - TSM DB Ops: SQL Databse Administrator</t>
  </si>
  <si>
    <t>ID - IT Database Administrator</t>
  </si>
  <si>
    <t>CN=ID - IT Database Administrator,OU=Role Groups,OU=Security,OU=ID,DC=global,DC=anz,DC=com</t>
  </si>
  <si>
    <t>Access to this role provides Database Administrators temporary full access via admin id (SQL) to perform database administration and management tasks.&amp;lt;br&amp;gt;Example Role - TSM DB Ops: SQL Databse Administrator</t>
  </si>
  <si>
    <t>ID BeamNET SQL Database Administrators</t>
  </si>
  <si>
    <t>CN=ID BeamNET SQL Database Administrators,OU=_Tech Roles,OU=Role Groups,OU=Security,OU=ID,DC=global,DC=anz,DC=com</t>
  </si>
  <si>
    <t>ID SQL Database Administrators</t>
  </si>
  <si>
    <t>CN=ID SQL Database Administrators,OU=_Tech Roles,OU=Role Groups,OU=Security,OU=ID,DC=global,DC=anz,DC=com</t>
  </si>
  <si>
    <t>Access to this role gives services accounts access to read, write and make configuration changes on the Flanz - I  instance.</t>
  </si>
  <si>
    <t>ID IntID - 033JJS - APP Services</t>
  </si>
  <si>
    <t>CN=ID IntID - 033JJS - APP Services,OU=User,OU=Groups,OU=ID,DC=ASIA1,DC=INTEGRATION,DC=ANZ,DC=COM</t>
  </si>
  <si>
    <t>Database Access - Flanz-I</t>
  </si>
  <si>
    <t>Access to this role provides Database Administrators temporary full access via admin id (SQL) to perform database administration and management tasks.&amp;lt;br&amp;gt;Example Role - Indonesia - DB Administrator</t>
  </si>
  <si>
    <t>ID IT Operations SQL Administrators (Ad)</t>
  </si>
  <si>
    <t>CN=ID IT Operations SQL Administrators (Ad),OU=Administrative,OU=Groups,OU=ID,DC=ASIA1,DC=INTEGRATION,DC=ANZ,DC=COM</t>
  </si>
  <si>
    <t>Access to this role provides Database Administrators temporary full access via admin id (SQL) to perform database administration and management tasks.&amp;lt;br&amp;gt;Example Role - TSM DB Ops: SQL Database Administrator</t>
  </si>
  <si>
    <t>AU SQL Database Administrators</t>
  </si>
  <si>
    <t>CN=AU SQL Database Administrators,OU=Role Groups,OU=Security,OU=AU,DC=global,DC=anz,DC=com</t>
  </si>
  <si>
    <t>Database Access - PayPlus (AU and NZ)</t>
  </si>
  <si>
    <t>Access to this role provides Application Support team with temporary access via admin id (SQL)  to read, write, insert and delete access to the PayPlus (AU and NZ) DB.&amp;lt;br&amp;gt;Example Role - TSM App Ops: Payment Support Team Analyst</t>
  </si>
  <si>
    <t>PayPlus Application DB Change Access</t>
  </si>
  <si>
    <t>CN=PayPlus Application DB Change Access,OU=_Tech Roles,OU=Role Groups,OU=Security,OU=AU,DC=global,DC=anz,DC=com</t>
  </si>
  <si>
    <t>Access to this role gives the ability to read data and execute stored procedures on the PayPlus AU DB.&amp;lt;br&amp;gt;Example Role - TSM App Ops: Payment Support Team Analyst</t>
  </si>
  <si>
    <t>PayPlus Application DB Support Access</t>
  </si>
  <si>
    <t>CN=PayPlus Application DB Support Access,OU=Role Groups,OU=Security,OU=AU,DC=global,DC=anz,DC=com</t>
  </si>
  <si>
    <t>Access to this role gives services accounts access to read, write and make configuration changes on the Payplus (AU and NZ) database instance.&amp;lt;br&amp;gt;Service Accounts - Auctmhvppfxodsa, auctmptp, Auctmptpdsa, Autrcservicedsa and Nztrcservicedsa</t>
  </si>
  <si>
    <t>PayPlus Batch DB Service Account Access</t>
  </si>
  <si>
    <t>CN=PayPlus Batch DB Service Account Access,OU=Service Accounts,OU=Security,OU=AU,DC=global,DC=anz,DC=com</t>
  </si>
  <si>
    <t>Default role for all users.</t>
  </si>
  <si>
    <t>AU LAPS Users</t>
  </si>
  <si>
    <t>CN=AU LAPS Users\ ,OU=Common,OU=Groups,OU=AU,DC=global,DC=anz,DC=com</t>
  </si>
  <si>
    <t>EDPP LAPS</t>
  </si>
  <si>
    <t>Business Function role - Trade Payment Repair HUB(BLR).</t>
  </si>
  <si>
    <t>BLR LAPS Trade Repair Role</t>
  </si>
  <si>
    <t>CN=BLR LAPS Trade Repair Role,OU=Common,OU=Groups,OU=AU,DC=global,DC=anz,DC=com</t>
  </si>
  <si>
    <t>Business Function role - Trade Payment Repair &amp; Verify HUB(BLR).</t>
  </si>
  <si>
    <t>BLR LAPS Trade Repair Verify Role</t>
  </si>
  <si>
    <t>CN=BLR LAPS Trade Repair Verify Role,OU=Common,OU=Groups,OU=AU,DC=global,DC=anz,DC=com</t>
  </si>
  <si>
    <t>Business Function role - Trade Payment Verify HUB(BLR).</t>
  </si>
  <si>
    <t>BLR LAPS Trade Verify Role</t>
  </si>
  <si>
    <t>CN=BLR LAPS Trade Verify Role,OU=Common,OU=Groups,OU=AU,DC=global,DC=anz,DC=com</t>
  </si>
  <si>
    <t>Technical Function role - Technology Support.</t>
  </si>
  <si>
    <t>Global LAPS APP Supp Role</t>
  </si>
  <si>
    <t>CN=Global LAPS APP Supp Role,OU=Common,OU=Groups,OU=AU,DC=global,DC=anz,DC=com</t>
  </si>
  <si>
    <t>Business Function role - Business Support EOCC.</t>
  </si>
  <si>
    <t>Global LAPS BUS Support Role</t>
  </si>
  <si>
    <t>CN=Global LAPS BUS Support Role,OU=Common,OU=Groups,OU=AU,DC=global,DC=anz,DC=com</t>
  </si>
  <si>
    <t>Business Function role - Static Maintenance of parameters.</t>
  </si>
  <si>
    <t>Global LAPS CONFG Repair Verify Role</t>
  </si>
  <si>
    <t>CN=Global LAPS CONFG Repair Verify Role,OU=Common,OU=Groups,OU=AU,DC=global,DC=anz,DC=com</t>
  </si>
  <si>
    <t>Business Function role - Project team Support role.</t>
  </si>
  <si>
    <t>Global LAPS PROJ View Only Role</t>
  </si>
  <si>
    <t>CN=Global LAPS PROJ View Only Role,OU=Common,OU=Groups,OU=AU,DC=global,DC=anz,DC=com</t>
  </si>
  <si>
    <t>Business Function role - Reconciliation team view only role.</t>
  </si>
  <si>
    <t>Global LAPS REC View Only Role</t>
  </si>
  <si>
    <t>CN=Global LAPS REC View Only Role,OU=Common,OU=Groups,OU=AU,DC=global,DC=anz,DC=com</t>
  </si>
  <si>
    <t>System Administrators.</t>
  </si>
  <si>
    <t>Global Payments Access Control</t>
  </si>
  <si>
    <t>CN=Global Payments Access Control,OU=Role Groups,OU=ANZ Global Security,DC=global,DC=anz,DC=com</t>
  </si>
  <si>
    <t>Customer Static Data Maintenance Repair Only Manilla.</t>
  </si>
  <si>
    <t>MNL LAPS Static Repair Role</t>
  </si>
  <si>
    <t>CN=MNL LAPS Static Repair Role,OU=Common,OU=Groups,OU=AU,DC=global,DC=anz,DC=com</t>
  </si>
  <si>
    <t>Customer Static Data Maintenance Repair Verify Manilla.</t>
  </si>
  <si>
    <t>MNL LAPS Static Repair Verify Role</t>
  </si>
  <si>
    <t>CN=MNL LAPS Static Repair Verify Role,OU=Common,OU=Groups,OU=AU,DC=global,DC=anz,DC=com</t>
  </si>
  <si>
    <t>Business Function role - Customer service PNG.</t>
  </si>
  <si>
    <t>PG LAPS CS View Only</t>
  </si>
  <si>
    <t>CN=PG LAPS CS View Only,OU=Common,OU=Groups,OU=AU,DC=global,DC=anz,DC=com</t>
  </si>
  <si>
    <t>Business Function role - Payment Investigations HUB.</t>
  </si>
  <si>
    <t>PG LAPS HUB OPS Investigations Role</t>
  </si>
  <si>
    <t>CN=PG LAPS HUB OPS Investigations Role,OU=Common,OU=Groups,OU=AU,DC=global,DC=anz,DC=com</t>
  </si>
  <si>
    <t>Business Function role - Payment Repair HUB.</t>
  </si>
  <si>
    <t>PG LAPS HUB OPS Repair Role</t>
  </si>
  <si>
    <t>CN=PG LAPS HUB OPS Repair Role,OU=Common,OU=Groups,OU=AU,DC=global,DC=anz,DC=com</t>
  </si>
  <si>
    <t>Business Function role - Payment Repair &amp; Verify HUB.</t>
  </si>
  <si>
    <t>PG LAPS HUB OPS Repair Verify Role</t>
  </si>
  <si>
    <t>CN=PG LAPS HUB OPS Repair Verify Role,OU=Common,OU=Groups,OU=AU,DC=global,DC=anz,DC=com</t>
  </si>
  <si>
    <t>Business Function role - Reconciliations HUB.</t>
  </si>
  <si>
    <t>PG LAPS HUB REC View Only Role</t>
  </si>
  <si>
    <t>CN=PG LAPS HUB REC View Only Role,OU=Common,OU=Groups,OU=AU,DC=global,DC=anz,DC=com</t>
  </si>
  <si>
    <t>Business Function role - Payment Repair PNG.</t>
  </si>
  <si>
    <t>PG LAPS OPS Repair Role</t>
  </si>
  <si>
    <t>CN=PG LAPS OPS Repair Role,OU=Common,OU=Groups,OU=AU,DC=global,DC=anz,DC=com</t>
  </si>
  <si>
    <t>Business Function role - Payment Repair &amp; Verify PNG.</t>
  </si>
  <si>
    <t>PG LAPS OPS Repair Verify Role</t>
  </si>
  <si>
    <t>CN=PG LAPS OPS Repair Verify Role,OU=Common,OU=Groups,OU=AU,DC=global,DC=anz,DC=com</t>
  </si>
  <si>
    <t>Business Function role - Payment Investigations PNG.</t>
  </si>
  <si>
    <t>PG LAPS PNG OPS Investigations Role</t>
  </si>
  <si>
    <t>CN=PG LAPS PNG OPS Investigations Role,OU=Common,OU=Groups,OU=AU,DC=global,DC=anz,DC=com</t>
  </si>
  <si>
    <t>Customer Static Data Maintenance - PNG.</t>
  </si>
  <si>
    <t>PG LAPS Static Repair Verify Role</t>
  </si>
  <si>
    <t>CN=PG LAPS Static Repair Verify Role,OU=Common,OU=Groups,OU=AU,DC=global,DC=anz,DC=com</t>
  </si>
  <si>
    <t>Business Function role - Customer service View Only Vietnam.</t>
  </si>
  <si>
    <t>VN LAPS CS View Only</t>
  </si>
  <si>
    <t>CN=VN LAPS CS View Only,OU=Common,OU=Groups,OU=AU,DC=global,DC=anz,DC=com</t>
  </si>
  <si>
    <t>Business Function role - Payment Investigations HUB(BLR).</t>
  </si>
  <si>
    <t>VN LAPS HUB OPS Investigations Role</t>
  </si>
  <si>
    <t>CN=VN LAPS HUB OPS Investigations Role,OU=Common,OU=Groups,OU=AU,DC=global,DC=anz,DC=com</t>
  </si>
  <si>
    <t>Business Function role - Payment Repair HUB(BLR).</t>
  </si>
  <si>
    <t>VN LAPS HUB OPS Repair Role</t>
  </si>
  <si>
    <t>CN=VN LAPS HUB OPS Repair Role,OU=Common,OU=Groups,OU=AU,DC=global,DC=anz,DC=com</t>
  </si>
  <si>
    <t>Business Function role - Payment Repair &amp; Verify HUB(BLR).</t>
  </si>
  <si>
    <t>VN LAPS HUB OPS Repair Verify Role</t>
  </si>
  <si>
    <t>CN=VN LAPS HUB OPS Repair Verify Role,OU=Common,OU=Groups,OU=AU,DC=global,DC=anz,DC=com</t>
  </si>
  <si>
    <t>Business Function role - Payment Investigations Vietnam.</t>
  </si>
  <si>
    <t>VN LAPS OPS Investigations Role</t>
  </si>
  <si>
    <t>CN=VN LAPS OPS Investigations Role,OU=Common,OU=Groups,OU=AU,DC=global,DC=anz,DC=com</t>
  </si>
  <si>
    <t>Business Function role - Payment Repair Vietnam.</t>
  </si>
  <si>
    <t>VN LAPS OPS Repair Role</t>
  </si>
  <si>
    <t>CN=VN LAPS OPS Repair Role,OU=Common,OU=Groups,OU=AU,DC=global,DC=anz,DC=com</t>
  </si>
  <si>
    <t>Business Function role - Payment Repair &amp; Verify Vietnam.</t>
  </si>
  <si>
    <t>VN LAPS OPS Repair Verify Role</t>
  </si>
  <si>
    <t>CN=VN LAPS OPS Repair Verify Role,OU=Common,OU=Groups,OU=AU,DC=global,DC=anz,DC=com</t>
  </si>
  <si>
    <t>Business Function role - Reconciliations Vietnam.</t>
  </si>
  <si>
    <t>VN LAPS REC View Only Role</t>
  </si>
  <si>
    <t>CN=VN LAPS REC View Only Role,OU=Common,OU=Groups,OU=AU,DC=global,DC=anz,DC=com</t>
  </si>
  <si>
    <t>Customer static Data Maintenance - Repair only Vietnam.</t>
  </si>
  <si>
    <t>VN LAPS Static Repair Role</t>
  </si>
  <si>
    <t>CN=VN LAPS Static Repair Role,OU=Common,OU=Groups,OU=AU,DC=global,DC=anz,DC=com</t>
  </si>
  <si>
    <t>Customer static Data Maintenance - Repair &amp; Verify Vietnam.</t>
  </si>
  <si>
    <t>VN LAPS Static Repair Verify Role</t>
  </si>
  <si>
    <t>CN=VN LAPS Static Repair Verify Role,OU=Common,OU=Groups,OU=AU,DC=global,DC=anz,DC=com</t>
  </si>
  <si>
    <t>Business Function role - Trade Payment Repair Vietnam.</t>
  </si>
  <si>
    <t>VN LAPS Trade Repair Role</t>
  </si>
  <si>
    <t>CN=VN LAPS Trade Repair Role,OU=Common,OU=Groups,OU=AU,DC=global,DC=anz,DC=com</t>
  </si>
  <si>
    <t>Business Function role - Trade Payment Repair &amp; Verify Vietnam.</t>
  </si>
  <si>
    <t>VN LAPS Trade Repair Verify Role</t>
  </si>
  <si>
    <t>CN=VN LAPS Trade Repair Verify Role,OU=Common,OU=Groups,OU=AU,DC=global,DC=anz,DC=com</t>
  </si>
  <si>
    <t>Business Function role - Trade Payment Verify Vietnam.</t>
  </si>
  <si>
    <t>VN LAPS Trade Verify Role</t>
  </si>
  <si>
    <t>CN=VN LAPS Trade Verify Role,OU=Common,OU=Groups,OU=AU,DC=global,DC=anz,DC=com</t>
  </si>
  <si>
    <t>Access to this role gives the server administrator ability on the windows server.&amp;lt;br&amp;gt;Example Role - TSM AO - Beamnet Support Team Analyst</t>
  </si>
  <si>
    <t>AU Global APT Beamnet Support</t>
  </si>
  <si>
    <t>CN=AU Global APT Beamnet Support,OU=Role Groups,OU=Security,OU=AU,DC=global,DC=anz,DC=com</t>
  </si>
  <si>
    <t>Windows Server Access - BeamNet (ID)</t>
  </si>
  <si>
    <t>Access to this role gives the server administrator ability on the windows server.&amp;lt;br&amp;gt;Example Role - Indonesia Windows Server System Management Analyst</t>
  </si>
  <si>
    <t>ID IT - Infrastructure Server</t>
  </si>
  <si>
    <t>CN=ID IT - Infrastructure Server,OU=Role Groups,OU=Security,OU=ID,DC=global,DC=anz,DC=com</t>
  </si>
  <si>
    <t>Access to this role gives the server administrator ability across all Indonesia Windows Servers.&amp;lt;br&amp;gt;Example Role - Windows System Management Administrator</t>
  </si>
  <si>
    <t>ID-RES-All-Admin</t>
  </si>
  <si>
    <t>CN=ID-RES-All-Admin,OU=Administrative,OU=Groups,OU=ID,DC=ASIA1,DC=INTEGRATION,DC=ANZ,DC=COM</t>
  </si>
  <si>
    <t>Windows Server Access - Flanz-I</t>
  </si>
  <si>
    <t>Access to this role gives ability to start, activate, and use DCOM objects on the PayPlus (AU and NZ) windows servers.&amp;lt;br&amp;gt;Example Role - App Ops: Payment Support Team Analyst</t>
  </si>
  <si>
    <t>AU AVC Application - Console Access Tibco</t>
  </si>
  <si>
    <t>CN=AU AVC Application - Console Access Tibco,OU=MyDesk,OU=Application Security,OU=Security,OU=AU,DC=global,DC=anz,DC=com</t>
  </si>
  <si>
    <t>Windows Server Access - PayPlus (AU and NZ)</t>
  </si>
  <si>
    <t>Access to this role gives ability to start, activate, and use DCOM objects on the Payplus AU Windows servers.&amp;lt;br&amp;gt;Example Role - App Ops: Payment Support Team Analyst</t>
  </si>
  <si>
    <t>AU AVC Application - Payplus AU</t>
  </si>
  <si>
    <t>CN=AU AVC Application - Payplus AU,OU=MyDesk,OU=Application Security,OU=Security,OU=AU,DC=global,DC=anz,DC=com</t>
  </si>
  <si>
    <t>Access to this role gives ability to start, activate, and use DCOM objects on the Payplus NZ Windows servers.&amp;lt;br&amp;gt;Example Role - App Ops: Payment Support Team Analyst</t>
  </si>
  <si>
    <t>AU AVC Application - Payplus NZ</t>
  </si>
  <si>
    <t>CN=AU AVC Application - Payplus NZ,OU=MyDesk,OU=Application Security,OU=Security,OU=AU,DC=global,DC=anz,DC=com</t>
  </si>
  <si>
    <t>AU AVC PayPlus Citrix Console Access</t>
  </si>
  <si>
    <t>CN=AU AVC PayPlus Citrix Console Access,OU=Role Groups,OU=Security,OU=AU,DC=global,DC=anz,DC=com</t>
  </si>
  <si>
    <t>Access to this role gives the server administrator ability on the PayPlus (AU and NZ)Citrix servers.&amp;lt;br&amp;gt;Example Role - App Ops: Payment Support Team Analyst</t>
  </si>
  <si>
    <t>AU AVC PayPlus Citrix Servers Support</t>
  </si>
  <si>
    <t>CN=AU AVC PayPlus Citrix Servers Support,OU=Role Groups,OU=Security,OU=AU,DC=global,DC=anz,DC=com</t>
  </si>
  <si>
    <t>CN PayPlus User Access NZ</t>
  </si>
  <si>
    <t>CN=CN PayPlus User Access NZ,OU=Common,OU=Groups,OU=CN,DC=global,DC=anz,DC=com</t>
  </si>
  <si>
    <t>GB PayPlus User Access NZ</t>
  </si>
  <si>
    <t>CN=GB PayPlus User Access NZ,OU=Groups,OU=ANZ Global Provisioning,DC=global,DC=anz,DC=com</t>
  </si>
  <si>
    <t>Access to this role gives the server administrator ability on the Payments windows servers including PayPlus (AU and NZ).&amp;lt;br&amp;gt;Example Role - Control M Support Analyst</t>
  </si>
  <si>
    <t>Global Control-M Support</t>
  </si>
  <si>
    <t>CN=Global Control-M Support,OU=Role Groups,OU=ANZ Global Security,DC=global,DC=anz,DC=com</t>
  </si>
  <si>
    <t>Access to this role gives the server administrator ability on the Payments windows servers including PayPlus (AU and NZ).&amp;lt;br&amp;gt;Example Role - Middleware &amp; Integration Analyst</t>
  </si>
  <si>
    <t>Global Middleware MQ Administrators</t>
  </si>
  <si>
    <t>CN=Global Middleware MQ Administrators,OU=Role Groups,OU=ANZ Global Security,DC=global,DC=anz,DC=com</t>
  </si>
  <si>
    <t>IN PayPlus Power Users</t>
  </si>
  <si>
    <t>CN=IN PayPlus Power Users,OU=Common,OU=Groups,OU=IN,DC=global,DC=anz,DC=com</t>
  </si>
  <si>
    <t>IN PayPlus User Access NZ</t>
  </si>
  <si>
    <t>CN=IN PayPlus User Access NZ,OU=Common,OU=Groups,OU=IN,DC=global,DC=anz,DC=com</t>
  </si>
  <si>
    <t>PH PayPlus User Access NZ</t>
  </si>
  <si>
    <t>CN=PH PayPlus User Access NZ,OU=Common,OU=Groups,OU=PH,DC=global,DC=anz,DC=com</t>
  </si>
  <si>
    <t>Access to configure new role and new records</t>
  </si>
  <si>
    <t>ROLE_ANZ.CTC_ADMIN</t>
  </si>
  <si>
    <t>CN=ROLE_ANZ.CTC_ADMIN,OU=AU,OU=Admin Groups,OU=ANZ Security Objects,DC=oceania,DC=corp,DC=anz,DC=com</t>
  </si>
  <si>
    <t>Gresham Clareti Transaction Control (CTC)</t>
  </si>
  <si>
    <t>Provide 1st Level of matching functions</t>
  </si>
  <si>
    <t>ROLE_ANZ.CTC_MATCHER</t>
  </si>
  <si>
    <t>CN=ROLE_ANZ.CTC_MATCHER,OU=AU,OU=Admin Groups,OU=ANZ Security Objects,DC=oceania,DC=corp,DC=anz,DC=com</t>
  </si>
  <si>
    <t>Ability to access Market Operations records</t>
  </si>
  <si>
    <t>ROLE_ANZ.CTC_OPS</t>
  </si>
  <si>
    <t>CN=ROLE_ANZ.CTC_OPS,OU=AU,OU=Admin Groups,OU=ANZ Security Objects,DC=oceania,DC=corp,DC=anz,DC=com</t>
  </si>
  <si>
    <t>Ability to access Static data team records</t>
  </si>
  <si>
    <t>ROLE_ANZ.CTC_OTC_COMPLIANCE</t>
  </si>
  <si>
    <t>CN=ROLE_ANZ.CTC_OTC_COMPLIANCE,OU=AU,OU=Admin Groups,OU=ANZ Security Objects,DC=oceania,DC=corp,DC=anz,DC=com</t>
  </si>
  <si>
    <t>Read only access for support team</t>
  </si>
  <si>
    <t>ROLE_ANZ.CTC_RO</t>
  </si>
  <si>
    <t>CN=ROLE_ANZ.CTC_RO,OU=AU,OU=Admin Groups,OU=ANZ Security Objects,DC=oceania,DC=corp,DC=anz,DC=com</t>
  </si>
  <si>
    <t>Provide 2nd Level of matching functions</t>
  </si>
  <si>
    <t>ROLE_ANZ.CTC_SNR_OP_MATCHER</t>
  </si>
  <si>
    <t>CN=ROLE_ANZ.CTC_SNR_OP_MATCHER,OU=AU,OU=Admin Groups,OU=ANZ Security Objects,DC=oceania,DC=corp,DC=anz,DC=com</t>
  </si>
  <si>
    <t>Ability to access TFS records</t>
  </si>
  <si>
    <t>ROLE_ANZ.CTC_TFS</t>
  </si>
  <si>
    <t>CN=ROLE_ANZ.CTC_TFS,OU=AU,OU=Admin Groups,OU=ANZ Security Objects,DC=oceania,DC=corp,DC=anz,DC=com</t>
  </si>
  <si>
    <t>To access CTC application</t>
  </si>
  <si>
    <t>TENANT_ANZ</t>
  </si>
  <si>
    <t>CN=TENANT_ANZ,OU=AU,OU=Admin Groups,OU=ANZ Security Objects,DC=oceania,DC=corp,DC=anz,DC=com</t>
  </si>
  <si>
    <t>Minimum administrative access to allocate work baskets</t>
  </si>
  <si>
    <t>OCEANIA Tallyman Account Management Manager (wg)</t>
  </si>
  <si>
    <t>CN=OCEANIA Tallyman Account Management Manager (Wg),OU=Tallyman,OU=Application Security Groups,OU=ANZ Security Objects,DC=oceania,DC=corp,DC=anz,DC=com</t>
  </si>
  <si>
    <t>Tallyman</t>
  </si>
  <si>
    <t>Action accounts daily in Tallyman, this is a standard workflow tool for Agent Management Manager.</t>
  </si>
  <si>
    <t>OCEANIA Tallyman Account Management Officer (wg)</t>
  </si>
  <si>
    <t>CN=OCEANIA Tallyman Account Management Officer (wg),OU=Tallyman,OU=Application Security Groups,OU=ANZ Security Objects,DC=oceania,DC=corp,DC=anz,DC=com</t>
  </si>
  <si>
    <t>Manage the portfolio on an every day basis, underdstand what the portfolios are like and check work in progress</t>
  </si>
  <si>
    <t>OCEANIA Tallyman Account Management Team Leader (wg)</t>
  </si>
  <si>
    <t>CN=OCEANIA Tallyman Account Management Team Leader (wg),OU=Tallyman,OU=Application Security Groups,OU=ANZ Security Objects,DC=oceania,DC=corp,DC=anz,DC=com</t>
  </si>
  <si>
    <t>Does not use Tallyman</t>
  </si>
  <si>
    <t>OCEANIA Tallyman Agent Liaison Officer (wg)</t>
  </si>
  <si>
    <t>CN=OCEANIA Tallyman Agent Liaison Officer (wg),OU=Tallyman,OU=Application Security Groups,OU=ANZ Security Objects,DC=oceania,DC=corp,DC=anz,DC=com</t>
  </si>
  <si>
    <t>OCEANIA Tallyman Agent Liaison Senior Manager (wg)</t>
  </si>
  <si>
    <t>CN=OCEANIA Tallyman Agent Liaison Senior Manager (wg),OU=Tallyman,OU=Application Security Groups,OU=ANZ Security Objects,DC=oceania,DC=corp,DC=anz,DC=com</t>
  </si>
  <si>
    <t>OCEANIA Tallyman Agent Liaison Senior Officer (wg)</t>
  </si>
  <si>
    <t>CN=OCEANIA Tallyman Agent Liaison Senior Officer (wg),OU=Tallyman,OU=Application Security Groups,OU=ANZ Security Objects,DC=oceania,DC=corp,DC=anz,DC=com</t>
  </si>
  <si>
    <t>OCEANIA Tallyman Agent Liaison Team Leader (wg)</t>
  </si>
  <si>
    <t>CN=OCEANIA Tallyman Agent Liaison Team Leader (wg),OU=Tallyman,OU=Application Security Groups,OU=ANZ Security Objects,DC=oceania,DC=corp,DC=anz,DC=com</t>
  </si>
  <si>
    <t>OCEANIA Tallyman Asset Sales Manager (wg)</t>
  </si>
  <si>
    <t>CN=OCEANIA Tallyman Asset Sales Manager (wg),OU=Tallyman,OU=Application Security Groups,OU=ANZ Security Objects,DC=oceania,DC=corp,DC=anz,DC=com</t>
  </si>
  <si>
    <t>OCEANIA Tallyman Asset Sales Officer (wg)</t>
  </si>
  <si>
    <t>CN=OCEANIA Tallyman Asset Sales Officer (wg),OU=Tallyman,OU=Application Security Groups,OU=ANZ Security Objects,DC=oceania,DC=corp,DC=anz,DC=com</t>
  </si>
  <si>
    <t>OCEANIA Tallyman Asset Sales Team Leader (wg)</t>
  </si>
  <si>
    <t>CN=OCEANIA Tallyman Asset Sales Team Leader (wg),OU=Tallyman,OU=Application Security Groups,OU=ANZ Security Objects,DC=oceania,DC=corp,DC=anz,DC=com</t>
  </si>
  <si>
    <t>OCEANIA Tallyman Base Collections (wg)</t>
  </si>
  <si>
    <t>CN=OCEANIA Tallyman Base Collections (wg),OU=Tallyman,OU=Application Security Groups,OU=ANZ Security Objects,DC=oceania,DC=corp,DC=anz,DC=com</t>
  </si>
  <si>
    <t>OCEANIA Tallyman Commercial Manager (wg)</t>
  </si>
  <si>
    <t>CN=OCEANIA Tallyman Commercial Manager (wg),OU=Tallyman,OU=Application Security Groups,OU=ANZ Security Objects,DC=oceania,DC=corp,DC=anz,DC=com</t>
  </si>
  <si>
    <t>OCEANIA Tallyman Commercial Officer (wg)</t>
  </si>
  <si>
    <t>CN=OCEANIA Tallyman Commercial Officer (wg),OU=Tallyman,OU=Application Security Groups,OU=ANZ Security Objects,DC=oceania,DC=corp,DC=anz,DC=com</t>
  </si>
  <si>
    <t>OCEANIA Tallyman Commercial Team Leader (wg)</t>
  </si>
  <si>
    <t>CN=OCEANIA Tallyman Commercial Team Leader (wg),OU=Tallyman,OU=Application Security Groups,OU=ANZ Security Objects,DC=oceania,DC=corp,DC=anz,DC=com</t>
  </si>
  <si>
    <t>OCEANIA Tallyman Customer Connect Manager (wg)</t>
  </si>
  <si>
    <t>CN=OCEANIA Tallyman Customer Connect Manager (wg),OU=Tallyman,OU=Application Security Groups,OU=ANZ Security Objects,DC=oceania,DC=corp,DC=anz,DC=com</t>
  </si>
  <si>
    <t>OCEANIA Tallyman Customer Connect Officer (wg)</t>
  </si>
  <si>
    <t>CN=OCEANIA Tallyman Customer Connect Officer (wg),OU=Tallyman,OU=Application Security Groups,OU=ANZ Security Objects,DC=oceania,DC=corp,DC=anz,DC=com</t>
  </si>
  <si>
    <t>OCEANIA Tallyman Customer Connect Team Leader (wg)</t>
  </si>
  <si>
    <t>CN=OCEANIA Tallyman Customer Connect Team Leader (wg),OU=Tallyman,OU=Application Security Groups,OU=ANZ Security Objects,DC=oceania,DC=corp,DC=anz,DC=com</t>
  </si>
  <si>
    <t>To view work baskets in Tallyman and made changes to these work baskets as and how required</t>
  </si>
  <si>
    <t>OCEANIA Tallyman Dialler Manager (wg)</t>
  </si>
  <si>
    <t>CN=OCEANIA Tallyman Dialler Manager (wg),OU=Tallyman,OU=Application Security Groups,OU=ANZ Security Objects,DC=oceania,DC=corp,DC=anz,DC=com</t>
  </si>
  <si>
    <t>OCEANIA Tallyman Dialler Officer (wg)</t>
  </si>
  <si>
    <t>CN=OCEANIA Tallyman Dialler Officer (wg),OU=Tallyman,OU=Application Security Groups,OU=ANZ Security Objects,DC=oceania,DC=corp,DC=anz,DC=com</t>
  </si>
  <si>
    <t>OCEANIA Tallyman Dialler Team Leader (wg)</t>
  </si>
  <si>
    <t>CN=OCEANIA Tallyman Dialler Team Leader (wg),OU=Tallyman,OU=Application Security Groups,OU=ANZ Security Objects,DC=oceania,DC=corp,DC=anz,DC=com</t>
  </si>
  <si>
    <t>OCEANIA Tallyman Field Agents Manager (wg)</t>
  </si>
  <si>
    <t>CN=OCEANIA Tallyman Field Agents Manager (wg),OU=Tallyman,OU=Application Security Groups,OU=ANZ Security Objects,DC=oceania,DC=corp,DC=anz,DC=com</t>
  </si>
  <si>
    <t>OCEANIA Tallyman Field Agent Officer (wg)</t>
  </si>
  <si>
    <t>CN=OCEANIA Tallyman Field Agent Officer (wg),OU=Tallyman,OU=Application Security Groups,OU=ANZ Security Objects,DC=oceania,DC=corp,DC=anz,DC=com</t>
  </si>
  <si>
    <t>OCEANIA Tallyman Field Agents Team Leader (wg)</t>
  </si>
  <si>
    <t>CN=OCEANIA Tallyman Field Agents Team Leader (wg),OU=Tallyman,OU=Application Security Groups,OU=ANZ Security Objects,DC=oceania,DC=corp,DC=anz,DC=com</t>
  </si>
  <si>
    <t>OCEANIA Tallyman Inbound Manager (wg)</t>
  </si>
  <si>
    <t>CN=OCEANIA Tallyman Inbound Manager (wg),OU=Tallyman,OU=Application Security Groups,OU=ANZ Security Objects,DC=oceania,DC=corp,DC=anz,DC=com</t>
  </si>
  <si>
    <t>OCEANIA Tallyman Inbound Officer (wg)</t>
  </si>
  <si>
    <t>CN=OCEANIA Tallyman Inbound Officer (wg),OU=Tallyman,OU=Application Security Groups,OU=ANZ Security Objects,DC=oceania,DC=corp,DC=anz,DC=com</t>
  </si>
  <si>
    <t>OCEANIA Tallyman Inbound Team Leader (wg)</t>
  </si>
  <si>
    <t>CN=OCEANIA Tallyman Inbound Team Leader (wg),OU=Tallyman,OU=Application Security Groups,OU=ANZ Security Objects,DC=oceania,DC=corp,DC=anz,DC=com</t>
  </si>
  <si>
    <t>OCEANIA Tallyman Late Manager (wg)</t>
  </si>
  <si>
    <t>CN=OCEANIA Tallyman Late Manager (wg),OU=Tallyman,OU=Application Security Groups,OU=ANZ Security Objects,DC=oceania,DC=corp,DC=anz,DC=com</t>
  </si>
  <si>
    <t>OCEANIA Tallyman Late Officer (wg)</t>
  </si>
  <si>
    <t>CN=OCEANIA Tallyman Late Officer (wg),OU=Tallyman,OU=Application Security Groups,OU=ANZ Security Objects,DC=oceania,DC=corp,DC=anz,DC=com</t>
  </si>
  <si>
    <t>OCEANIA Tallyman Late Team Leader (wg)</t>
  </si>
  <si>
    <t>CN=OCEANIA Tallyman Late Team Leader (wg),OU=Tallyman,OU=Application Security Groups,OU=ANZ Security Objects,DC=oceania,DC=corp,DC=anz,DC=com</t>
  </si>
  <si>
    <t>OCEANIA Tallyman Manager (wg)</t>
  </si>
  <si>
    <t>CN=OCEANIA Tallyman Manager (wg),OU=Tallyman,OU=Application Security Groups,OU=ANZ Security Objects,DC=oceania,DC=corp,DC=anz,DC=com</t>
  </si>
  <si>
    <t>OCEANIA Tallyman Manila Officer (wg)</t>
  </si>
  <si>
    <t>CN=OCEANIA Tallyman Manila Officer (wg),OU=Tallyman,OU=Application Security Groups,OU=ANZ Security Objects,DC=oceania,DC=corp,DC=anz,DC=com</t>
  </si>
  <si>
    <t>OCEANIA Tallyman Non Routine Manager (wg)</t>
  </si>
  <si>
    <t>CN=OCEANIA Tallyman Non Routine Manager (wg),OU=Tallyman,OU=Application Security Groups,OU=ANZ Security Objects,DC=oceania,DC=corp,DC=anz,DC=com</t>
  </si>
  <si>
    <t>OCEANIA Tallyman Non Routine Officer (wg)</t>
  </si>
  <si>
    <t>CN=OCEANIA Tallyman Non Routine Officer (wg),OU=Tallyman,OU=Application Security Groups,OU=ANZ Security Objects,DC=oceania,DC=corp,DC=anz,DC=com</t>
  </si>
  <si>
    <t>OCEANIA Tallyman Non Routine Team Leader (wg)</t>
  </si>
  <si>
    <t>CN=OCEANIA Tallyman Non Routine Team Leader (wg),OU=Tallyman,OU=Application Security Groups,OU=ANZ Security Objects,DC=oceania,DC=corp,DC=anz,DC=com</t>
  </si>
  <si>
    <t>OCEANIA Tallyman Recoveries Manager (wg)</t>
  </si>
  <si>
    <t>CN=OCEANIA Tallyman Recoveries Manager (wg),OU=Tallyman,OU=Application Security Groups,OU=ANZ Security Objects,DC=oceania,DC=corp,DC=anz,DC=com</t>
  </si>
  <si>
    <t>OCEANIA Tallyman Recoveries Officer (wg)</t>
  </si>
  <si>
    <t>CN=OCEANIA Tallyman Recoveries Officer (wg),OU=Tallyman,OU=Application Security Groups,OU=ANZ Security Objects,DC=oceania,DC=corp,DC=anz,DC=com</t>
  </si>
  <si>
    <t>OCEANIA Tallyman Recoveries Senior Manager (wg)</t>
  </si>
  <si>
    <t>CN=OCEANIA Tallyman Recoveries Senior Manager (wg),OU=Tallyman,OU=Application Security Groups,OU=ANZ Security Objects,DC=oceania,DC=corp,DC=anz,DC=com</t>
  </si>
  <si>
    <t>OCEANIA Tallyman Recoveries Senior Officer (wg)</t>
  </si>
  <si>
    <t>CN=OCEANIA Tallyman Recoveries Senior Officer (wg),OU=Tallyman,OU=Application Security Groups,OU=ANZ Security Objects,DC=oceania,DC=corp,DC=anz,DC=com</t>
  </si>
  <si>
    <t>OCEANIA Tallyman Recoveries Team Leader (wg)</t>
  </si>
  <si>
    <t>CN=OCEANIA Tallyman Recoveries Team Leader (wg),OU=Tallyman,OU=Application Security Groups,OU=ANZ Security Objects,DC=oceania,DC=corp,DC=anz,DC=com</t>
  </si>
  <si>
    <t>This would only provide read access for the users.</t>
  </si>
  <si>
    <t>AU Berries Data Read Access (Wg)</t>
  </si>
  <si>
    <t>CN=AU Berries Data Read Access (Wg),OU=MAX,OU=Application Security Groups,OU=ANZ Security Objects,DC=oceania,DC=corp,DC=anz,DC=com</t>
  </si>
  <si>
    <t>Berries</t>
  </si>
  <si>
    <t>This would provide read/write access to the users.</t>
  </si>
  <si>
    <t>AU Berries Data Write Access (Wg)</t>
  </si>
  <si>
    <t>CN=AU Berries Data Write Access (Wg),OU=MAX,OU=Application Security Groups,OU=ANZ Security Objects,DC=oceania,DC=corp,DC=anz,DC=com</t>
  </si>
  <si>
    <t>Access to this role gives ability to read data and execute store procedures on the SEGA SG (SQLSG001SIN0050) database instances. Example Role - TSM App Ops: Payment Support Team Analyst</t>
  </si>
  <si>
    <t>Global AO Application DBAs RO</t>
  </si>
  <si>
    <t>CN=Global AO Application DBAs RO,OU=Role Groups,OU=ANZ Global Security,DC=global,DC=anz,DC=com</t>
  </si>
  <si>
    <t>Database Access - SeGA (SQLSG001SIN0050)</t>
  </si>
  <si>
    <t>Access to this role provides Database Administrators temporary full access via admin id (SQL) to perform database administration and management tasks. Example Role - TSM DB Ops: SQL Database Administrator</t>
  </si>
  <si>
    <t>SG SQL Database Administrators</t>
  </si>
  <si>
    <t>CN=SG SQL Database Administrators,OU=Role Groups,OU=Security,OU=SG,DC=global,DC=anz,DC=com</t>
  </si>
  <si>
    <t>Access to view Market Sales Customer Reporting Dashboard</t>
  </si>
  <si>
    <t>Markets Sales</t>
  </si>
  <si>
    <t>CN=AU QlikBI GLOBALSALES Users,OU=QLIK,OU=Application Security,OU=Security,OU=AU,DC=global,DC=anz,DC=com</t>
  </si>
  <si>
    <t>Enterprise QlikView</t>
  </si>
  <si>
    <t>Access to view Markets financial performance Reporting Dashboard</t>
  </si>
  <si>
    <t>Market Analytics</t>
  </si>
  <si>
    <t>CN=AU QlikBI GMAnalytics Users,OU=QLIK,OU=Application Security,OU=Security,OU=AU,DC=global,DC=anz,DC=com</t>
  </si>
  <si>
    <t>Access to view Markets Daily Profit &amp; Loss Report Dashboard</t>
  </si>
  <si>
    <t>Markets Daily Reporting</t>
  </si>
  <si>
    <t>CN=AU QlikBI GMDR Users,OU=QLIK,OU=Application Security,OU=Security,OU=AU,DC=global,DC=anz,DC=com</t>
  </si>
  <si>
    <t>Access to view Customer Profitability Reporting with Pipeline Tracking Dashboard</t>
  </si>
  <si>
    <t>IRIS Insto</t>
  </si>
  <si>
    <t>CN=AU QlikBI GPA-R Users,OU=QLIK,OU=Application Security,OU=Security,OU=AU,DC=global,DC=anz,DC=com</t>
  </si>
  <si>
    <t>Access to view performance reporting for Business &amp; Private Banking Dashboard</t>
  </si>
  <si>
    <t>IRIS B&amp;PB</t>
  </si>
  <si>
    <t>CN=AU QlikBI IRISBPB Users,OU=QLIK,OU=Application Security,OU=Security,OU=AU,DC=global,DC=anz,DC=com</t>
  </si>
  <si>
    <t>Access to view Financial KRA tracking for Institutional LT &amp; Direct Reports, Country CEO's and Business Managers Dashboard</t>
  </si>
  <si>
    <t>KRA</t>
  </si>
  <si>
    <t>CN=AU QlikBI KRA Users,OU=QLIK,OU=Application Security,OU=Security,OU=AU,DC=global,DC=anz,DC=com</t>
  </si>
  <si>
    <t>Access to view OFSAA data for business to provide margin analytics at customer level Dashboard</t>
  </si>
  <si>
    <t>Customer Margin Analytics</t>
  </si>
  <si>
    <t>CN=AU QlikBI OFSAA Users,OU=QLIK,OU=Application Security,OU=Security,OU=AU,DC=global,DC=anz,DC=com</t>
  </si>
  <si>
    <t>Access to view Group Investigations to monitor accounts payable/employee expense data from PSAP/Ariba Dashboard</t>
  </si>
  <si>
    <t>GIER</t>
  </si>
  <si>
    <t>CN=AU QlikBI PEye Users,OU=QLIK,OU=Application Security,OU=Security,OU=AU,DC=global,DC=anz,DC=com</t>
  </si>
  <si>
    <t>Access to view Enterprise Financial Reporting Dashboard</t>
  </si>
  <si>
    <t>Qp2 Enterprise</t>
  </si>
  <si>
    <t>CN=AU QlikBI Qlikpak-Enterprise Users,OU=QLIK,OU=Application Security,OU=Security,OU=AU,DC=global,DC=anz,DC=com</t>
  </si>
  <si>
    <t>Access to view Divisional &amp; Country Financial Reporting Dashboard</t>
  </si>
  <si>
    <t>Qp2 Non Enterprise</t>
  </si>
  <si>
    <t>CN=AU QlikBI Qlikpak-NonEnterprise Users,OU=QLIK,OU=Application Security,OU=Security,OU=AU,DC=global,DC=anz,DC=com</t>
  </si>
  <si>
    <t>Access to view Financial Reporting for Business Dashboard</t>
  </si>
  <si>
    <t>Qp2 Business</t>
  </si>
  <si>
    <t>CN=AU QlikBI QP2 Business Users,OU=QLIK,OU=Application Security,OU=Security,OU=AU,DC=global,DC=anz,DC=com</t>
  </si>
  <si>
    <t>Access to view Customer Level Risk Analysis Dashboard</t>
  </si>
  <si>
    <t>RAQV</t>
  </si>
  <si>
    <t>CN=AU QlikBI RAQF Users,OU=QLIK,OU=Application Security,OU=Security,OU=AU,DC=global,DC=anz,DC=com</t>
  </si>
  <si>
    <t>Access to view monitor consultant costs Dashboard</t>
  </si>
  <si>
    <t>Scuba</t>
  </si>
  <si>
    <t>CN=AU QlikBI Scuba Users,OU=QLIK,OU=Application Security,OU=Security,OU=AU,DC=global,DC=anz,DC=com</t>
  </si>
  <si>
    <t>Access to view Transaction Banking Customer Profitability Reporting with Pipeline Tracking Dashboard</t>
  </si>
  <si>
    <t>Transaction Banking</t>
  </si>
  <si>
    <t>CN=AU QlikBI TB Users,OU=QLIK,OU=Application Security,OU=Security,OU=AU,DC=global,DC=anz,DC=com</t>
  </si>
  <si>
    <t>Access to view an integrated and universal view of Day 1 Profit &amp; Loss across the Markets businesses report</t>
  </si>
  <si>
    <t>Universal Day1</t>
  </si>
  <si>
    <t>CN=AU QlikBI UniversalDay1 Users,OU=QLIK,OU=Application Security,OU=Security,OU=AU,DC=global,DC=anz,DC=com</t>
  </si>
  <si>
    <t>Access to this role gives server administration ability on the windows server&amp;lt;br&amp;gt;Example Role - TSM Middleware &amp; Integration Analyst</t>
  </si>
  <si>
    <t>AU W2K3 IIS 6.0 Plug-in Server Administrators (Ad)</t>
  </si>
  <si>
    <t>CN=AU W2K3 IIS 6.0 Plug-in Server Administrators (Ad),OU=AU,OU=Admin Groups,OU=ANZ Security Objects,DC=oceania,DC=corp,DC=anz,DC=com</t>
  </si>
  <si>
    <t>Windows Server Access - InterCope Box</t>
  </si>
  <si>
    <t>Access to this role gives ability to logon remotely&amp;lt;br&amp;gt;Example Role - TSM Middleware &amp; Integration Analyst</t>
  </si>
  <si>
    <t>AU W2K3 IIS 6.0 Plug-in Server Terminal Services Access (Ad)</t>
  </si>
  <si>
    <t>CN=AU W2K3 IIS 6.0 Plug-in Server Terminal Services Access (Ad),OU=AU,OU=Admin Groups,OU=ANZ Security Objects,DC=oceania,DC=corp,DC=anz,DC=com</t>
  </si>
  <si>
    <t>AU W2K3 PMB WAC 6.1 WebSphere Server Administrators (Ad)</t>
  </si>
  <si>
    <t>CN=AU W2K3 PMB WAC 6.1 WebSphere Server Administrators (Ad),OU=AU,OU=Admin Groups,OU=ANZ Security Objects,DC=oceania,DC=corp,DC=anz,DC=com</t>
  </si>
  <si>
    <t>AU W2K3 PMB WAC 6.1 WebSphere Server Trm Srv Access (Ad)</t>
  </si>
  <si>
    <t>CN=AU W2K3 PMB WAC 6.1 WebSphere Server Trm Srv Access (Ad),OU=AU,OU=Admin Groups,OU=ANZ Security Objects,DC=oceania,DC=corp,DC=anz,DC=com</t>
  </si>
  <si>
    <t>AU W2K3 RMA WAS 7.0 WebSphere Server Administrators (Ad)</t>
  </si>
  <si>
    <t>CN=AU W2K3 RMA WAS 7.0 WebSphere Server Administrators (Ad),OU=AU,OU=Admin Groups,OU=ANZ Security Objects,DC=oceania,DC=corp,DC=anz,DC=com</t>
  </si>
  <si>
    <t>AU W2K3 RMA WAS 7.0 WebSphere Server Shutdown (Ad)</t>
  </si>
  <si>
    <t>CN=AU W2K3 RMA WAS 7.0 WebSphere Server Shutdown (Ad),OU=AU,OU=Admin Groups,OU=ANZ Security Objects,DC=oceania,DC=corp,DC=anz,DC=com</t>
  </si>
  <si>
    <t>AU W2K3 RMA WAS 7.0 WebSphere Server Support (Ad)</t>
  </si>
  <si>
    <t>CN=AU W2K3 RMA WAS 7.0 WebSphere Server Support (Ad),OU=AU,OU=Admin Groups,OU=ANZ Security Objects,DC=oceania,DC=corp,DC=anz,DC=com</t>
  </si>
  <si>
    <t>AU W2K3 RMA WAS 7.0 WebSphere Server Trm Srv Access (Ad)</t>
  </si>
  <si>
    <t>CN=AU W2K3 RMA WAS 7.0 WebSphere Server Trm Srv Access (Ad),OU=AU,OU=Admin Groups,OU=ANZ Security Objects,DC=oceania,DC=corp,DC=anz,DC=com</t>
  </si>
  <si>
    <t>Access to this role gives server administration ability on the windows server. Example Role - TSM Vietnam TDPA Support Team Member</t>
  </si>
  <si>
    <t>VN Client Services Level 2</t>
  </si>
  <si>
    <t>CN=VN Client Services Level 2,OU=Role Groups,OU=Security,OU=VN,DC=global,DC=anz,DC=com</t>
  </si>
  <si>
    <t>Windows Server Access - TDPA</t>
  </si>
  <si>
    <t>Access to this role provides access to MQ services installed on the server. Example Role - TSM App Ops: Payment Support Team Analyst</t>
  </si>
  <si>
    <t>AU DIPS Administration (Wg)</t>
  </si>
  <si>
    <t>CN=AU DIPS Administration (Wg),OU=Security Groups,OU=Oceania,OU=Migrated Objects,OU=ANZ Global Security,DC=global,DC=anz,DC=com</t>
  </si>
  <si>
    <t>Windows Server Access - Web Voucher</t>
  </si>
  <si>
    <t>AU DIPS Application Support (Wg)</t>
  </si>
  <si>
    <t>CN=AU DIPS Application Support (Wg),OU=Security Groups,OU=Oceania,OU=Migrated Objects,OU=ANZ Global Security,DC=global,DC=anz,DC=com</t>
  </si>
  <si>
    <t>AU GEUS Central Support (Ad)</t>
  </si>
  <si>
    <t>CN=AU GEUS Central Support (Ad),OU=Security Groups,OU=Oceania,OU=Migrated Objects,OU=ANZ Global Security,DC=global,DC=anz,DC=com</t>
  </si>
  <si>
    <t>AU GSDS Specialised Client Services (Ad)</t>
  </si>
  <si>
    <t>CN=AU GSDS Specialised Client Services (Ad),OU=Security Groups,OU=Oceania,OU=Migrated Objects,OU=ANZ Global Security,DC=global,DC=anz,DC=com</t>
  </si>
  <si>
    <t>AU VIPS App Server Administrators (Ad)</t>
  </si>
  <si>
    <t>CN=AU VIPS App Server Administrators (Ad),OU=Security Groups,OU=Oceania,OU=Migrated Objects,OU=ANZ Global Security,DC=global,DC=anz,DC=com</t>
  </si>
  <si>
    <t>Access to this role gives the server administrator abiliity on the windows server hosting WebVoucher, VIPS and DIPS applications. Example Role - TSM App Ops: Payment Support Team Analyst</t>
  </si>
  <si>
    <t>AU VIPS Application Servers Administrators</t>
  </si>
  <si>
    <t>CN=AU VIPS Application Servers Administrators,OU=_Tech Roles,OU=Role Groups,OU=Security,OU=AU,DC=global,DC=anz,DC=com</t>
  </si>
  <si>
    <t>AU VIPS Application SYSAdmins</t>
  </si>
  <si>
    <t>CN=AU VIPS Application SYSAdmins,OU=Common,OU=Groups,OU=AU,DC=global,DC=anz,DC=com</t>
  </si>
  <si>
    <t>AU VIPS Server Administrators (Ad)</t>
  </si>
  <si>
    <t>CN=AU VIPS Server Administrators (Ad),OU=Security Groups,OU=Oceania,OU=Migrated Objects,OU=ANZ Global Security,DC=global,DC=anz,DC=com</t>
  </si>
  <si>
    <t>AU VIPS Server Administrators</t>
  </si>
  <si>
    <t>CN=AU VIPS Server Administrators,OU=_Tech Roles,OU=Role Groups,OU=Security,OU=AU,DC=global,DC=anz,DC=com</t>
  </si>
  <si>
    <t>Access to this role gives the ability to launch, activate and use Distributed COM objects, read event logs, modify TCP/IP settings, monitor performance counters, log on remotely on this server hosting WebVoucher, VIPS and DIPS applications. Example Role - TSM App Ops: Payment Support Team Analyst</t>
  </si>
  <si>
    <t>AU VIPS Server Power Users</t>
  </si>
  <si>
    <t>CN=AU VIPS Server Power Users,OU=_Tech Roles,OU=Role Groups,OU=Security,OU=AU,DC=global,DC=anz,DC=com</t>
  </si>
  <si>
    <t>Access to this role gives server administrator abiliity and MQ Services on the windows server hosting WebVoucher, VIPS and DIPS applications. Example Role - TSM App Ops: Payment Support Team Analyst</t>
  </si>
  <si>
    <t>Global VIPS application support</t>
  </si>
  <si>
    <t>CN=Global VIPS application support,OU=Role Groups,OU=Security,OU=AU,DC=global,DC=anz,DC=com</t>
  </si>
  <si>
    <t>Users with full read and edit access to all data and functionality.</t>
  </si>
  <si>
    <t>NZ Cashman Admins</t>
  </si>
  <si>
    <t>CN=NZ Cashman Admins,OU=Common,OU=Groups,OU=NZ,DC=global,DC=anz,DC=com</t>
  </si>
  <si>
    <t>CashMan (NZ)</t>
  </si>
  <si>
    <t>Users with full read and limited edit access to data and functionality.</t>
  </si>
  <si>
    <t>NZ Cashman Editors</t>
  </si>
  <si>
    <t>CN=NZ Cashman Editors,OU=Common,OU=Groups,OU=NZ,DC=global,DC=anz,DC=com</t>
  </si>
  <si>
    <t>IT application support access to data processing. This is Read only to the GCB DB and Full access to the GUI (i.e. no ability to edit data or functionality).</t>
  </si>
  <si>
    <t>NZ Cashman ITAdmins</t>
  </si>
  <si>
    <t>CN=NZ Cashman ITAdmins,OU=Common,OU=Groups,OU=NZ,DC=global,DC=anz,DC=com</t>
  </si>
  <si>
    <t>Users with limited read access and no edit access to data and functionality.</t>
  </si>
  <si>
    <t>NZ Cashman Users</t>
  </si>
  <si>
    <t>CN=NZ Cashman Users,OU=Common,OU=Groups,OU=NZ,DC=global,DC=anz,DC=com</t>
  </si>
  <si>
    <t>CSS Administrator users have access to modify UAM, such as create/modify user groups and/or user privileges.</t>
  </si>
  <si>
    <t>CSS System Admin</t>
  </si>
  <si>
    <t>CN=AU OMOCSS Administrator,OU=Corporate,OU=Groups,OU=AU,DC=global,DC=anz,DC=com</t>
  </si>
  <si>
    <t>Customer Static Solution (CSS)</t>
  </si>
  <si>
    <t>CSS Checker users have access to create, maintain and verify any updates made within CSS, related to counterparty or reference data.</t>
  </si>
  <si>
    <t>GMO Checker</t>
  </si>
  <si>
    <t>CN=AU OMOCSS Checker,OU=Corporate,OU=Groups,OU=AU,DC=global,DC=anz,DC=com</t>
  </si>
  <si>
    <t>CSS Maker Users have access to create and maintain counterparties, edit the CSS Request Inbox and view counterparty details and the dashboard, perform counterparty suspension, reference data creation and reference data updates.</t>
  </si>
  <si>
    <t>GMO Maker</t>
  </si>
  <si>
    <t>CN=AU OMOCSS Maker All,OU=Corporate,OU=Groups,OU=AU,DC=global,DC=anz,DC=com</t>
  </si>
  <si>
    <t>CSS Read Only Users have access to search for counterparties, view the CSS Request Inbox, view counterparty details and view the dashboard.</t>
  </si>
  <si>
    <t>Business Functions - Read Only</t>
  </si>
  <si>
    <t>CN=AU OMOCSS Read Only,OU=Corporate,OU=Groups,OU=AU,DC=global,DC=anz,DC=com</t>
  </si>
  <si>
    <t>CSS System Super Admin users have the highest level of access and can access all functions within CSS. System_Super_Admin is monitored through the Server Admin Portal and enabled only for any incidents or change orders as requested.</t>
  </si>
  <si>
    <t>CSS System Super Admin</t>
  </si>
  <si>
    <t>CN=AU OMOCSS Super User,OU=Corporate,OU=Groups,OU=AU,DC=global,DC=anz,DC=com</t>
  </si>
  <si>
    <t>CSS Upgrade Administrators have access to make changes within the database and modify configuration.</t>
  </si>
  <si>
    <t>Upgrade Administrator</t>
  </si>
  <si>
    <t>CN=AU OMOCSS Upgrade Administrator,OU=Corporate,OU=Groups,OU=AU,DC=global,DC=anz,DC=com</t>
  </si>
  <si>
    <t>It is a system support role. This role provides users with application access to update the application configuration and deploy application updates. The role also provides back-end access to servers to extract logs and system statistics.</t>
  </si>
  <si>
    <t>ANZ BAM Application Admin</t>
  </si>
  <si>
    <t>CN=AU BAM Application Admin,OU=Common,OU=Groups,OU=AU,DC=global,DC=anz,DC=com</t>
  </si>
  <si>
    <t>BAM ADI</t>
  </si>
  <si>
    <t>It is a business management role. This role allows users to view the dashboards and monitoring metrics presented on the dashboards. It also allows user to make configuration changes to the dashboard and search for payments in the payment search dashboard.</t>
  </si>
  <si>
    <t>ANZ BAM Business Admin</t>
  </si>
  <si>
    <t>CN=AU BAM Business Admin,OU=Common,OU=Groups,OU=AU,DC=global,DC=anz,DC=com</t>
  </si>
  <si>
    <t>It is a general business user role. This role allows users to view the dashboards and monitoring metrics presented on the dashboards.</t>
  </si>
  <si>
    <t>ANZ BAM User</t>
  </si>
  <si>
    <t>CN=AU BAM User,OU=Common,OU=Groups,OU=AU,DC=global,DC=anz,DC=com</t>
  </si>
  <si>
    <t>This allows users to access FINET CK files</t>
  </si>
  <si>
    <t>AU Finet - cbsck</t>
  </si>
  <si>
    <t>CN=AU Finet - cbsck,OU=Common,OU=Groups,OU=AU,DC=global,DC=anz,DC=com</t>
  </si>
  <si>
    <t>FINET (VN)</t>
  </si>
  <si>
    <t>This allows users to access and perform all database tasks</t>
  </si>
  <si>
    <t>AU Finet - cbsdbad</t>
  </si>
  <si>
    <t>CN=AU Finet - cbsdbad,OU=Role Groups,OU=Security,OU=AU,DC=global,DC=anz,DC=com</t>
  </si>
  <si>
    <t>This allows users to access FINET DR files</t>
  </si>
  <si>
    <t>AU Finet - cbsdr</t>
  </si>
  <si>
    <t>CN=AU Finet - cbsdr,OU=Role Groups,OU=Security,OU=AU,DC=global,DC=anz,DC=com</t>
  </si>
  <si>
    <t>This allows users to access FINET FJ files</t>
  </si>
  <si>
    <t>AU Finet - cbsfj</t>
  </si>
  <si>
    <t>CN=AU Finet - cbsfj,OU=Role Groups,OU=Security,OU=AU,DC=global,DC=anz,DC=com</t>
  </si>
  <si>
    <t>This allows users to perform infra related changes in FINET</t>
  </si>
  <si>
    <t>AU Finet - cbsinfra</t>
  </si>
  <si>
    <t>CN=AU Finet - cbsinfra,OU=Role Groups,OU=Security,OU=AU,DC=global,DC=anz,DC=com</t>
  </si>
  <si>
    <t>This allows users to access FINET KH files</t>
  </si>
  <si>
    <t>AU Finet - cbskh</t>
  </si>
  <si>
    <t>CN=AU Finet - cbskh,OU=Role Groups,OU=Security,OU=AU,DC=global,DC=anz,DC=com</t>
  </si>
  <si>
    <t>This allows users to access FINET KI files</t>
  </si>
  <si>
    <t>AU Finet - cbski</t>
  </si>
  <si>
    <t>CN=AU Finet - cbski,OU=Role Groups,OU=Security,OU=AU,DC=global,DC=anz,DC=com</t>
  </si>
  <si>
    <t>This allows users to perform CBS operator tasks</t>
  </si>
  <si>
    <t>AU Finet - cbsops</t>
  </si>
  <si>
    <t>CN=AU Finet - cbsops,OU=Role Groups,OU=Security,OU=AU,DC=global,DC=anz,DC=com</t>
  </si>
  <si>
    <t>This allows users to access and override FINET files</t>
  </si>
  <si>
    <t>AU Finet - cbsover</t>
  </si>
  <si>
    <t>CN=AU Finet - cbsover,OU=Role Groups,OU=Security,OU=AU,DC=global,DC=anz,DC=com</t>
  </si>
  <si>
    <t>AU Finet - cbsovr</t>
  </si>
  <si>
    <t>CN=AU Finet - cbsovr,OU=Role Groups,OU=Security,OU=AU,DC=global,DC=anz,DC=com</t>
  </si>
  <si>
    <t>This allows users to access FINET PG files</t>
  </si>
  <si>
    <t>AU Finet - cbspg</t>
  </si>
  <si>
    <t>CN=AU Finet - cbspg,OU=Role Groups,OU=Security,OU=AU,DC=global,DC=anz,DC=com</t>
  </si>
  <si>
    <t>This allows users to access FINET SB files</t>
  </si>
  <si>
    <t>AU Finet - cbssb</t>
  </si>
  <si>
    <t>CN=AU Finet - cbssb,OU=Role Groups,OU=Security,OU=AU,DC=global,DC=anz,DC=com</t>
  </si>
  <si>
    <t>This allows users to access and perform development tasks</t>
  </si>
  <si>
    <t>AU Finet - cbstest</t>
  </si>
  <si>
    <t>CN=AU Finet - cbstest,OU=Role Groups,OU=Security,OU=AU,DC=global,DC=anz,DC=com</t>
  </si>
  <si>
    <t>This allows users to access FINET TL files</t>
  </si>
  <si>
    <t>AU Finet - cbstl</t>
  </si>
  <si>
    <t>CN=AU Finet - cbstl,OU=Role Groups,OU=Security,OU=AU,DC=global,DC=anz,DC=com</t>
  </si>
  <si>
    <t>This allows users to access FINET TO files</t>
  </si>
  <si>
    <t>AU Finet - cbsto</t>
  </si>
  <si>
    <t>CN=AU Finet - cbsto,OU=Role Groups,OU=Security,OU=AU,DC=global,DC=anz,DC=com</t>
  </si>
  <si>
    <t>This allows users to access FINET VN files</t>
  </si>
  <si>
    <t>AU Finet - cbsvn</t>
  </si>
  <si>
    <t>CN=AU Finet - cbsvn,OU=Role Groups,OU=Security,OU=AU,DC=global,DC=anz,DC=com</t>
  </si>
  <si>
    <t>This allows users to access FINET VU files</t>
  </si>
  <si>
    <t>AU Finet - cbsvu</t>
  </si>
  <si>
    <t>CN=AU Finet - cbsvu,OU=Role Groups,OU=Security,OU=AU,DC=global,DC=anz,DC=com</t>
  </si>
  <si>
    <t>This allows users to access FINET WS files</t>
  </si>
  <si>
    <t>AU Finet - cbsws</t>
  </si>
  <si>
    <t>CN=AU Finet - cbsws,OU=Role Groups,OU=Security,OU=AU,DC=global,DC=anz,DC=com</t>
  </si>
  <si>
    <t>This allows users to access control-M files</t>
  </si>
  <si>
    <t>AU Finet - ctmapp</t>
  </si>
  <si>
    <t>CN=AU Finet - ctmapp,OU=Role Groups,OU=Security,OU=AU,DC=global,DC=anz,DC=com</t>
  </si>
  <si>
    <t>AU Finet - devfns1</t>
  </si>
  <si>
    <t>CN=AU Finet - devfns1,OU=Role Groups,OU=Security,OU=AU,DC=global,DC=anz,DC=com</t>
  </si>
  <si>
    <t>AU Finet - devfns3</t>
  </si>
  <si>
    <t>CN=AU Finet - devfns3,OU=Role Groups,OU=Security,OU=AU,DC=global,DC=anz,DC=com</t>
  </si>
  <si>
    <t>This allows users to execute FINET CK files and perform all tasks</t>
  </si>
  <si>
    <t>AU Finet - execk</t>
  </si>
  <si>
    <t>CN=AU Finet - execk,OU=Role Groups,OU=Security,OU=AU,DC=global,DC=anz,DC=com</t>
  </si>
  <si>
    <t>This allows users to execute FINET FJ files and perform all tasks</t>
  </si>
  <si>
    <t>AU Finet - exefj</t>
  </si>
  <si>
    <t>CN=AU Finet - exefj,OU=Role Groups,OU=Security,OU=AU,DC=global,DC=anz,DC=com</t>
  </si>
  <si>
    <t>This allows users to execute FINET KH files and perform all tasks</t>
  </si>
  <si>
    <t>AU Finet - exekh</t>
  </si>
  <si>
    <t>CN=AU Finet - exekh,OU=Role Groups,OU=Security,OU=AU,DC=global,DC=anz,DC=com</t>
  </si>
  <si>
    <t>Access to profile allows a user to create, amend and delete reports which are running on the server.</t>
  </si>
  <si>
    <t>MIS Developer</t>
  </si>
  <si>
    <t>CN=NZ MBS MIS Admin Access,OU=Common,OU=Groups,OU=NZ,DC=global,DC=anz,DC=com</t>
  </si>
  <si>
    <t>MBS MIS (NZ)</t>
  </si>
  <si>
    <t>Access to profile allows a user to generate reports available on the server.</t>
  </si>
  <si>
    <t>MIS User</t>
  </si>
  <si>
    <t>CN=NZ MBS MIS user Access,OU=Common,OU=Groups,OU=NZ,DC=global,DC=anz,DC=com</t>
  </si>
  <si>
    <t>UNIX Operations - Access to this role allows users to view targets, blackout targets and cloud user functions.&amp;lt;br&amp;gt;EPM - Unix Services - Team Members</t>
  </si>
  <si>
    <t>AU OEM - UNIX SYSTEMS SUPPORT</t>
  </si>
  <si>
    <t>CN=AU OEM - UNIX SYSTEMS SUPPORT,OU=Role Groups,OU=Security,OU=AU,DC=global,DC=anz,DC=com</t>
  </si>
  <si>
    <t>Oracle Enterprise Manager</t>
  </si>
  <si>
    <t>Projects (AD INTEGRATION) - Access to this role allows users to access to blackout targets.&amp;lt;br&amp;gt;Tech - Risk &amp; Security - Analyst</t>
  </si>
  <si>
    <t>AU OEM AD Integration Project - BLACKOUT</t>
  </si>
  <si>
    <t>CN=AU OEM AD Integration Project - BLACKOUT,OU=Role Groups,OU=Security,OU=AU,DC=global,DC=anz,DC=com</t>
  </si>
  <si>
    <t>Generic App Support - Read Only - Access to this role is a read-only role and is used to execute reports within OEM.&amp;lt;br&amp;gt;Application Operations - Team Members</t>
  </si>
  <si>
    <t>AU OEM AU ESECURITY APP SUPP - READONLY</t>
  </si>
  <si>
    <t>CN=AU OEM AU ESECURITY APP SUPP - READONLY,OU=Role Groups,OU=Security,OU=AU,DC=global,DC=anz,DC=com</t>
  </si>
  <si>
    <t>DB COMPLIANCE - Access to this role is a read-only role and allows users to view target information.&amp;lt;br&amp;gt;TSM - Global Platform Management - Engineer &amp; Consultant</t>
  </si>
  <si>
    <t>AU OEM DB COMPLIANCE</t>
  </si>
  <si>
    <t>CN=AU OEM DB COMPLIANCE,OU=Role Groups,OU=Security,OU=AU,DC=global,DC=anz,DC=com</t>
  </si>
  <si>
    <t>DB Delivery - Access to this role allows users to perform target management,  view database instance and perform search functions.&amp;lt;br&amp;gt;EPM - Database Delivery - Oracle - Team Members</t>
  </si>
  <si>
    <t>AU OEM DB DELIVERY ORACLE</t>
  </si>
  <si>
    <t>CN=AU OEM DB DELIVERY ORACLE,OU=Role Groups,OU=Security,OU=AU,DC=global,DC=anz,DC=com</t>
  </si>
  <si>
    <t>DB Engineering - Access to this role allows users to view, edit and change OEM configurations. Users with Access to this role can also add/remove users and roles.&amp;lt;br&amp;gt;EPM - Engineering  Database - Team Members</t>
  </si>
  <si>
    <t>AU OEM DB Engineering - Administrators</t>
  </si>
  <si>
    <t>CN=AU OEM DB Engineering - Administrators,OU=Role Groups,OU=Security,OU=AU,DC=global,DC=anz,DC=com</t>
  </si>
  <si>
    <t>HK DB Operations - Access to this role allows users to perform target management functions.&amp;lt;br&amp;gt;HK - Technology - Platform Support - Team Lead</t>
  </si>
  <si>
    <t>AU OEM DB Operations HK</t>
  </si>
  <si>
    <t>CN=AU OEM DB Operations HK,OU=Role Groups,OU=Security,OU=AU,DC=global,DC=anz,DC=com</t>
  </si>
  <si>
    <t>DB Operations - Access to this role allows users to perform target management,  view database instance and perform search functions.&amp;lt;br&amp;gt;EPM - Database Operations - Oracle - Team Members</t>
  </si>
  <si>
    <t>AU OEM DB Operations Oracle</t>
  </si>
  <si>
    <t>CN=AU OEM DB Operations Oracle,OU=Role Groups,OU=Security,OU=AU,DC=global,DC=anz,DC=com</t>
  </si>
  <si>
    <t>AU OEM EBS SWITCHING SUPPORT - READONLY</t>
  </si>
  <si>
    <t>CN=AU OEM EBS SWITCHING SUPPORT - READONLY,OU=Role Groups,OU=Security,OU=AU,DC=global,DC=anz,DC=com</t>
  </si>
  <si>
    <t>AU OEM ECDM SUPPORT - READONLY</t>
  </si>
  <si>
    <t>CN=AU OEM ECDM SUPPORT - READONLY,OU=Role Groups,OU=Security,OU=AU,DC=global,DC=anz,DC=com</t>
  </si>
  <si>
    <t>AU OEM FALCON SUPPORT - READONLY</t>
  </si>
  <si>
    <t>CN=AU OEM FALCON SUPPORT - READONLY,OU=Role Groups,OU=Security,OU=AU,DC=global,DC=anz,DC=com</t>
  </si>
  <si>
    <t>GAMS App DBA Support - Read Only - Access to this role is a read-only role and is used to view database instance information and perform search functions.&amp;lt;br&amp;gt;TSM - AO - Application DBA - Team Members</t>
  </si>
  <si>
    <t>AU OEM GAMS APP DBA - READONLY</t>
  </si>
  <si>
    <t>CN=AU OEM GAMS APP DBA - READONLY,OU=Role Groups,OU=Security,OU=AU,DC=global,DC=anz,DC=com</t>
  </si>
  <si>
    <t>AU OEM GENERIC - Read Only - Access to this role is a read-only role and is used to view database instance information and perform search functions.&amp;lt;br&amp;gt;TSM - AO - Team Members</t>
  </si>
  <si>
    <t>AU OEM GENERIC - READONLY</t>
  </si>
  <si>
    <t>CN=AU OEM GENERIC - READONLY,OU=Role Groups,OU=Security,OU=AU,DC=global,DC=anz,DC=com</t>
  </si>
  <si>
    <t>AU OEM GLOBAL AML SUPPORT - READONLY</t>
  </si>
  <si>
    <t>CN=AU OEM GLOBAL AML SUPPORT - READONLY,OU=Role Groups,OU=Security,OU=AU,DC=global,DC=anz,DC=com</t>
  </si>
  <si>
    <t>AU OEM GLOBAL FATCA DELIVERY - READONLY</t>
  </si>
  <si>
    <t>CN=AU OEM GLOBAL FATCA DELIVERY - READONLY,OU=Role Groups,OU=Security,OU=AU,DC=global,DC=anz,DC=com</t>
  </si>
  <si>
    <t>AU OEM GLOBAL FINACLE SUPPORT - READONLY</t>
  </si>
  <si>
    <t>CN=AU OEM GLOBAL FINACLE SUPPORT - READONLY,OU=Role Groups,OU=Security,OU=AU,DC=global,DC=anz,DC=com</t>
  </si>
  <si>
    <t>Infrastructure Operations - Access to this role allows users to perform target management functions.&amp;lt;br&amp;gt;EPM - Infrastructure Operations - Engineer and Analyst</t>
  </si>
  <si>
    <t>AU OEM Global Infrastructure Operations</t>
  </si>
  <si>
    <t>CN=AU OEM Global Infrastructure Operations,OU=Role Groups,OU=Security,OU=AU,DC=global,DC=anz,DC=com</t>
  </si>
  <si>
    <t>AU OEM GLOBAL MKTS APP SUPPORT</t>
  </si>
  <si>
    <t>CN=AU OEM GLOBAL MKTS APP SUPPORT,OU=Role Groups,OU=Security,OU=AU,DC=global,DC=anz,DC=com</t>
  </si>
  <si>
    <t>AU OEM GLOBAL RISKORIGINS SUPPORT - READONLY</t>
  </si>
  <si>
    <t>CN=AU OEM GLOBAL RISKORIGINS SUPPORT - READONLY,OU=Role Groups,OU=Security,OU=AU,DC=global,DC=anz,DC=com</t>
  </si>
  <si>
    <t>AU OEM Global Siebel Support - READONLY</t>
  </si>
  <si>
    <t>CN=AU OEM Global Siebel Support - READONLY,OU=Role Groups,OU=Security,OU=AU,DC=global,DC=anz,DC=com</t>
  </si>
  <si>
    <t>AU OEM PAYMENTS SUPPORT - READONLY</t>
  </si>
  <si>
    <t>CN=AU OEM PAYMENTS SUPPORT - READONLY,OU=Role Groups,OU=Security,OU=AU,DC=global,DC=anz,DC=com</t>
  </si>
  <si>
    <t>UNIX Engineering - Access to this role allows users to perform target management, blackout targets, manage  cloud functions.&amp;lt;br&amp;gt;Enterprise Platform Management - Engineering - Unix - Team Members</t>
  </si>
  <si>
    <t>AU OEM UNIX ENGINEERING - ADMINISTRATORS</t>
  </si>
  <si>
    <t>CN=AU OEM UNIX ENGINEERING - ADMINISTRATORS,OU=Role Groups,OU=Security,OU=AU,DC=global,DC=anz,DC=com</t>
  </si>
  <si>
    <t>VM Support - Access to this role is a read-only role and is used to view database instance information and perform search functions.&amp;lt;br&amp;gt;TSM - AO - Enterprise Services &amp; Monitoring - Manager and Analyst</t>
  </si>
  <si>
    <t>AU OEM VM INFRA - READONLY</t>
  </si>
  <si>
    <t>CN=AU OEM VM INFRA - READONLY,OU=Role Groups,OU=Security,OU=AU,DC=global,DC=anz,DC=com</t>
  </si>
  <si>
    <t>Access to this role provides read only privileges to view the state and details about the object. For example, users with this role can view virtual machine, host, and resource pool attributes etc.</t>
  </si>
  <si>
    <t>FJ Client Services Level 2</t>
  </si>
  <si>
    <t>CN=FJ Client Services Level 2,OU=Role Groups,OU=Security,OU=FJ,DC=global,DC=anz,DC=com</t>
  </si>
  <si>
    <t>VMWare Virtualization Platform</t>
  </si>
  <si>
    <t>Global EUS Engineering - Global Deployment</t>
  </si>
  <si>
    <t>CN=Global EUS Engineering - Global Deployment,OU=_Tech Roles,OU=Role Groups,OU=ANZ Global Security,DC=global,DC=anz,DC=com</t>
  </si>
  <si>
    <t>Global Recovery Services</t>
  </si>
  <si>
    <t>CN=Global Recovery Services,OU=Role Groups,OU=ANZ Global Security,DC=global,DC=anz,DC=com</t>
  </si>
  <si>
    <t>Access to this role provides set of privileges to Global CS - Distributed Computing team to triage any issues with the virtual machine covering console access, rights to power on/power off, upgrade/downgrade CPU/Memory and Storage.</t>
  </si>
  <si>
    <t>Global Unix Project Delivery</t>
  </si>
  <si>
    <t>CN=Global Unix Project Delivery,OU=Role Groups,OU=ANZ Global Security,DC=global,DC=anz,DC=com</t>
  </si>
  <si>
    <t>Access to this role provides full administrative rights to  Level 3 CTS - PM - Virtualization Services Team  &amp; Level 4 CTS - EPM - Engineering - Virtualization Team Member to view and perform all actions on the object.</t>
  </si>
  <si>
    <t>Global VDI Administrators</t>
  </si>
  <si>
    <t>CN=Global VDI Administrators,OU=Role Groups,OU=ANZ Global Security,DC=global,DC=anz,DC=com</t>
  </si>
  <si>
    <t>Global VI Administrators</t>
  </si>
  <si>
    <t>CN=Global VI Administrators,OU=_Tech Roles,OU=Role Groups,OU=ANZ Global Security,DC=global,DC=anz,DC=com</t>
  </si>
  <si>
    <t>Global VI ReadOnly</t>
  </si>
  <si>
    <t>CN=Global VI ReadOnly,OU=_Tech Roles,OU=Role Groups,OU=ANZ Global Security,DC=global,DC=anz,DC=com</t>
  </si>
  <si>
    <t>Access to this role provides custom set of privileges to Project Delivery Team to interact with vCenter to create and configure the state of the virtual machine.</t>
  </si>
  <si>
    <t>Global Windows Delivery VM Provisioning</t>
  </si>
  <si>
    <t>CN=Global Windows Delivery VM Provisioning,OU=Role Groups,OU=ANZ Global Security,DC=global,DC=anz,DC=com</t>
  </si>
  <si>
    <t>Global Windows Systems Administration - Core</t>
  </si>
  <si>
    <t>CN=Global Windows Systems Administration - Core,OU=Role Groups,OU=ANZ Global Security,DC=global,DC=anz,DC=com</t>
  </si>
  <si>
    <t>Access to this role allows Backup and Storage Team to configure VM client backups for restoring and troubleshooting activities.</t>
  </si>
  <si>
    <t>Rg_Svc Core VI vCenter 5.0 - Backup Operators</t>
  </si>
  <si>
    <t>CN=Rg_Svc Core VI vCenter 5.0 - Backup Operators,OU=Resource Groups,OU=ANZ Global Security,DC=global,DC=anz,DC=com</t>
  </si>
  <si>
    <t>Access to this role provides a set of privileges to CTS - PM - Virtualization Services team to have access on all objects for automated failover and disaster recovery testing in vCenter for both Production and DR</t>
  </si>
  <si>
    <t>Rg_Svc Core VI vCenter 6.0 - SRM Administrators</t>
  </si>
  <si>
    <t>CN=Rg_Svc Core VI vCenter 6.0 - SRM Administrators,OU=Resource Groups,OU=ANZ Global Security,DC=global,DC=anz,DC=com</t>
  </si>
  <si>
    <t>TW IT Windows Support</t>
  </si>
  <si>
    <t>CN=TW IT Windows Support,OU=Role Groups,OU=Security,OU=TW,DC=global,DC=anz,DC=com</t>
  </si>
  <si>
    <t>This account allows users to perform application monitoring/management/maintenance/Splunk tasks on the UNIX servers. The account provides access to Home Directory and ASU Enablement/CyberArk on the UNIX server.</t>
  </si>
  <si>
    <t>AU PAG Environment</t>
  </si>
  <si>
    <t>CN=AU PAG Environment,OU=Common,OU=Groups,OU=AU,DC=global,DC=anz,DC=com</t>
  </si>
  <si>
    <t>Payment Access Gateway (PAG)</t>
  </si>
  <si>
    <t>This role group enables Payments Access Gateway (PAG) Support users access to the Application Splunk Environment to perform Splunk tasks.</t>
  </si>
  <si>
    <t>AU PAG Splunk Environment</t>
  </si>
  <si>
    <t>CN=AU PAG Splunk Environment,OU=Common,OU=Groups,OU=AU,DC=global,DC=anz,DC=com</t>
  </si>
  <si>
    <t>Users allocated 'Administrator' rights within the application.  This will be one from FS Operations and heads of BU Divisions.</t>
  </si>
  <si>
    <t>AU IBM-CDM Application Administrators</t>
  </si>
  <si>
    <t>CN=AU IBM-CDM Application Administrators,OU=Common,OU=Groups,OU=AU,DC=global,DC=anz,DC=com</t>
  </si>
  <si>
    <t>Cognos Disclosure Management (CDM)</t>
  </si>
  <si>
    <t>All CDM users other than 'Administrators' will be assigned to this AD group.</t>
  </si>
  <si>
    <t>AU IBM-CDM Application Users</t>
  </si>
  <si>
    <t>CN=AU IBM-CDM Application Users,OU=Common,OU=Groups,OU=AU,DC=global,DC=anz,DC=com</t>
  </si>
  <si>
    <t>Global NONPRD Control-M - Admin</t>
  </si>
  <si>
    <t>CN=Global NONPRD Control-M - Admin,OU=Control-M,OU=Application Security,OU=ANZ Global Security,DC=global,DC=anz,DC=com</t>
  </si>
  <si>
    <t>Control-M</t>
  </si>
  <si>
    <t>Shift Operations only. Users with this group have UPDATE access to all non-production Control-M jobs currently in the Control-M queue, but no access to order new jobs into the queue.</t>
  </si>
  <si>
    <t>Global NONPRD Control-M - AJF Update</t>
  </si>
  <si>
    <t>CN=Global NONPRD Control-M - AJF Update,OU=Control-M,OU=Application Security,OU=ANZ Global Security,DC=global,DC=anz,DC=com</t>
  </si>
  <si>
    <t>Browse access to Control-M scheduling tables, conditions, calendars for all applications.</t>
  </si>
  <si>
    <t>Global NONPRD Control-M - Browse</t>
  </si>
  <si>
    <t>CN=Global NONPRD Control-M - Browse,OU=Control-M,OU=Application Security,OU=ANZ Global Security,DC=global,DC=anz,DC=com</t>
  </si>
  <si>
    <t>Create, update, delete access to Control-M scheduling tables, conditions, calendars for all applications.</t>
  </si>
  <si>
    <t>Global NONPRD Control-M - Update</t>
  </si>
  <si>
    <t>CN=Global NONPRD Control-M - Update,OU=Control-M,OU=Application Security,OU=ANZ Global Security,DC=global,DC=anz,DC=com</t>
  </si>
  <si>
    <t>Global PRD Control-M - Admin</t>
  </si>
  <si>
    <t>CN=Global PRD Control-M - Admin,OU=Control-M,OU=Application Security,OU=ANZ Global Security,DC=global,DC=anz,DC=com</t>
  </si>
  <si>
    <t>Shift Operations only. Users with this group have UPDATE access to all production Control-M jobs currently in the Control-M queue, but no access to order new jobs into the queue.</t>
  </si>
  <si>
    <t>Global PRD Control-M - AJF Update</t>
  </si>
  <si>
    <t>CN=Global PRD Control-M - AJF Update,OU=Control-M,OU=Application Security,OU=ANZ Global Security,DC=global,DC=anz,DC=com</t>
  </si>
  <si>
    <t>Global PRD Control-M - Browse</t>
  </si>
  <si>
    <t>CN=Global PRD Control-M - Browse,OU=Control-M,OU=Application Security,OU=ANZ Global Security,DC=global,DC=anz,DC=com</t>
  </si>
  <si>
    <t>Global PRD Control-M - Update</t>
  </si>
  <si>
    <t>CN=Global PRD Control-M - Update,OU=Control-M,OU=Application Security,OU=ANZ Global Security,DC=global,DC=anz,DC=com</t>
  </si>
  <si>
    <t>MPE ControlM READ/Write Group</t>
  </si>
  <si>
    <t>Global PRD Control-M MPE - Browse</t>
  </si>
  <si>
    <t>CN=Global PRD Control-M MPE - Browse,OU=Control-M,OU=Application Security,OU=ANZ Global Security,DC=global,DC=anz,DC=com</t>
  </si>
  <si>
    <t>MPE ControlM Readonly Group</t>
  </si>
  <si>
    <t>Global PRD Control-M MPE - Update</t>
  </si>
  <si>
    <t>CN=Global PRD Control-M MPE - Update,OU=Control-M,OU=Application Security,OU=ANZ Global Security,DC=global,DC=anz,DC=com</t>
  </si>
  <si>
    <t>Provides access to NAS drive (READ only) on Global LAN ID.</t>
  </si>
  <si>
    <t>AU Global GoldTierDocs</t>
  </si>
  <si>
    <t>CN=AU Global GoldTierDocs,OU=Corporate,OU=Groups,OU=AU,DC=global,DC=anz,DC=com</t>
  </si>
  <si>
    <t>GoldTier</t>
  </si>
  <si>
    <t>Provides access to GoldTier servers (Admin access), database (READ ONLY access) and NAS drive (Read &amp; Execute access) on Global Admin Account.</t>
  </si>
  <si>
    <t>Global GMCO Tech Support</t>
  </si>
  <si>
    <t>CN=Global GMCO Tech Support,OU=Role Groups,OU=ANZ Global Security,DC=global,DC=anz,DC=com</t>
  </si>
  <si>
    <t>Used to get permanent access to NAS drive (Modify) for GoldTier Service Accounts. Used during change order / incident to get elevated access on Global Admin Account.</t>
  </si>
  <si>
    <t>Rg_Fdr AU GMCO GTS NAS Share - MO</t>
  </si>
  <si>
    <t>CN=Rg_Fdr AU GMCO GTS NAS Share - MO,OU=Resource Groups,OU=Security,OU=AU,DC=global,DC=anz,DC=com</t>
  </si>
  <si>
    <t>Pega APEA Access for FJ users</t>
  </si>
  <si>
    <t>FJ IntFJ - AU AVC Application - PEGA APEA (Wg)</t>
  </si>
  <si>
    <t>CN=FJ IntFJ - AU AVC Application - PEGA APEA (Wg),OU=IntFJ,OU=FJ,DC=asia,DC=corp,DC=anz,DC=com</t>
  </si>
  <si>
    <t>PEGA</t>
  </si>
  <si>
    <t>Pega APEA FJ Users</t>
  </si>
  <si>
    <t>FJ IntFJ - FileNet APEA Pega Payment Users (Wg)</t>
  </si>
  <si>
    <t>CN=FJ IntFJ - FileNet APEA Pega Payment Users (Wg),OU=IntFJ,OU=FJ,DC=asia,DC=corp,DC=anz,DC=com</t>
  </si>
  <si>
    <t>Pega APEA Access for HK users</t>
  </si>
  <si>
    <t>HK IntHK - AU AVC Application - PEGA APEA (Wg)</t>
  </si>
  <si>
    <t>CN=HK IntHK - AU AVC Application - PEGA APEA (Wg),OU=IntHK,OU=HK,DC=asia,DC=corp,DC=anz,DC=com</t>
  </si>
  <si>
    <t>Pega APEA Hongkong Users</t>
  </si>
  <si>
    <t>HK IntHK - FileNet APEA Pega Payment Users (Wg)</t>
  </si>
  <si>
    <t>CN=HK IntHK - FileNet APEA Pega Payment Users (Wg),OU=IntHK,OU=HK,DC=asia,DC=corp,DC=anz,DC=com</t>
  </si>
  <si>
    <t>Pega APEA Access for IN users</t>
  </si>
  <si>
    <t>IN IntIN - AU AVC Application - PEGA APEA (Wg)</t>
  </si>
  <si>
    <t>CN=IN IntIN - AU AVC Application - PEGA APEA (Wg),OU=IntIN,OU=IN,DC=asia,DC=corp,DC=anz,DC=com</t>
  </si>
  <si>
    <t>Pega APEA IN Users</t>
  </si>
  <si>
    <t>IN IntIN - FileNet APEA Pega Payment Users (Wg)</t>
  </si>
  <si>
    <t>CN=IN IntIN - FileNet APEA Pega Payment Users (Wg),OU=IntIN,OU=IN,DC=asia,DC=corp,DC=anz,DC=com</t>
  </si>
  <si>
    <t>Pega APEA Access for KH users</t>
  </si>
  <si>
    <t>KH IntKH - AU AVC Application - PEGA APEA (Wg)</t>
  </si>
  <si>
    <t>CN=KH IntKH - AU AVC Application - PEGA APEA (Wg),OU=IntKH,OU=KH,DC=asia,DC=corp,DC=anz,DC=com</t>
  </si>
  <si>
    <t>Pega APEA KH Users</t>
  </si>
  <si>
    <t>KH IntKH - FileNet APEA Pega Payment Users (Wg)</t>
  </si>
  <si>
    <t>CN=KH IntKH - FileNet APEA Pega Payment Users (Wg),OU=IntKH,OU=KH,DC=asia,DC=corp,DC=anz,DC=com</t>
  </si>
  <si>
    <t>Pega APEA Access for KR users</t>
  </si>
  <si>
    <t>KR IntKR - AU AVC Application - PEGA APEA (Wg)</t>
  </si>
  <si>
    <t>CN=KR IntKR - AU AVC Application - PEGA APEA (Wg),OU=IntKR,OU=KR,DC=asia,DC=corp,DC=anz,DC=com</t>
  </si>
  <si>
    <t>Pega APEA KR Users</t>
  </si>
  <si>
    <t>KR IntKR - FileNet APEA Pega Payment Users (Wg)</t>
  </si>
  <si>
    <t>CN=KR IntKR - FileNet APEA Pega Payment Users (Wg),OU=IntKR,OU=KR,DC=asia,DC=corp,DC=anz,DC=com</t>
  </si>
  <si>
    <t>Pega APEA Access for PG users</t>
  </si>
  <si>
    <t>PG IntPG - AU AVC Application - PEGA APEA (Wg)</t>
  </si>
  <si>
    <t>CN=PG IntPG - AU AVC Application - PEGA APEA (Wg),OU=IntPG,OU=PG,DC=asia,DC=corp,DC=anz,DC=com</t>
  </si>
  <si>
    <t>Pega APEA PG Users</t>
  </si>
  <si>
    <t>PG IntPG - FileNet APEA Pega Payment Users (Wg)</t>
  </si>
  <si>
    <t>CN=PG IntPG - FileNet APEA Pega Payment Users (Wg),OU=IntPG,OU=PG,DC=asia,DC=corp,DC=anz,DC=com</t>
  </si>
  <si>
    <t>Pega APEA Access for PH users</t>
  </si>
  <si>
    <t>PH IntPH - AU AVC Application - PEGA APEA (Wg)</t>
  </si>
  <si>
    <t>CN=PH IntPH - AU AVC Application - PEGA APEA (Wg),OU=IntPH,OU=PH,DC=asia,DC=corp,DC=anz,DC=com</t>
  </si>
  <si>
    <t>Pega APEA PH Users</t>
  </si>
  <si>
    <t>PH IntPH - FileNet APEA Pega Payment Users (Wg)</t>
  </si>
  <si>
    <t>CN=PH IntPH - FileNet APEA Pega Payment Users (Wg),OU=IntPH,OU=PH,DC=asia,DC=corp,DC=anz,DC=com</t>
  </si>
  <si>
    <t>Pega APEA Access for SG users</t>
  </si>
  <si>
    <t>SG IntSG - AU AVC Application - PEGA APEA (Wg)</t>
  </si>
  <si>
    <t>CN=SG IntSG - AU AVC Application - PEGA APEA (Wg),OU=IntSG,OU=SG,DC=asia,DC=corp,DC=anz,DC=com</t>
  </si>
  <si>
    <t>Pega APEA Singapore Users</t>
  </si>
  <si>
    <t>SG IntSG - FileNet APEA Pega Payment Users (Wg)</t>
  </si>
  <si>
    <t>CN=SG IntSG - FileNet APEA Pega Payment Users (Wg),OU=IntSG,OU=SG,DC=asia,DC=corp,DC=anz,DC=com</t>
  </si>
  <si>
    <t>Pega APEA Access for TW users</t>
  </si>
  <si>
    <t>TW IntTW - AU AVC Application - PEGA APEA (Wg)</t>
  </si>
  <si>
    <t>CN=TW IntTW - AU AVC Application - PEGA APEA (Wg),OU=IntTW,OU=TW,DC=asia,DC=corp,DC=anz,DC=com</t>
  </si>
  <si>
    <t>Pega APEA Taiwan Users</t>
  </si>
  <si>
    <t>TW IntTW - FileNet APEA Pega Payment Users (Wg)</t>
  </si>
  <si>
    <t>CN=TW IntTW - FileNet APEA Pega Payment Users (Wg),OU=IntTW,OU=TW,DC=asia,DC=corp,DC=anz,DC=com</t>
  </si>
  <si>
    <t>Pega APEA Access for VN users</t>
  </si>
  <si>
    <t>VN IntVN - AU AVC Application - PEGA APEA (Wg)</t>
  </si>
  <si>
    <t>CN=VN IntVN - AU AVC Application - PEGA APEA (Wg),OU=IntVN,OU=VN,DC=asia,DC=corp,DC=anz,DC=com</t>
  </si>
  <si>
    <t>Pega APEA VN Users</t>
  </si>
  <si>
    <t>VN IntVN - FileNet APEA Pega Payment Users (Wg)</t>
  </si>
  <si>
    <t>CN=VN IntVN - FileNet APEA Pega Payment Users (Wg),OU=IntVN,OU=VN,DC=asia,DC=corp,DC=anz,DC=com</t>
  </si>
  <si>
    <t>Pega application User Access for APEA users</t>
  </si>
  <si>
    <t>AU OTSPM - Pega App Access Users (Wg)</t>
  </si>
  <si>
    <t>CN=AU OTSPM - Pega App Access Users (Wg),OU=OTSPM,OU=AU,DC=oceania,DC=corp,DC=anz,DC=com</t>
  </si>
  <si>
    <t>This group provides read/write/modify access to manual inputs folder to save input files and should only be provided to users that require access</t>
  </si>
  <si>
    <t>AU PFSGB - ReconNET Manual Inputs Access</t>
  </si>
  <si>
    <t>CN=AU PFSGB - ReconNET Manual Inputs Access,OU=Common,OU=Groups,OU=AU,DC=global,DC=anz,DC=com</t>
  </si>
  <si>
    <t>ReconNET</t>
  </si>
  <si>
    <t>This group is primarily for Production Support Group (User Group 17 - BAs) and provides read access to folders on the ReconNET server.</t>
  </si>
  <si>
    <t>AU PFSGB - ReconNET Production Support Access</t>
  </si>
  <si>
    <t>CN=AU PFSGB - ReconNET Production Support Access,OU=Common,OU=Groups,OU=AU,DC=global,DC=anz,DC=com</t>
  </si>
  <si>
    <t>This group provides access to ReconNET Application which will allow users to navigate and operate ReconNET according to their User Group Access.</t>
  </si>
  <si>
    <t>AU PFSGB - ReconNET User Access</t>
  </si>
  <si>
    <t>CN=AU PFSGB - ReconNET User Access,OU=Common,OU=Groups,OU=AU,DC=global,DC=anz,DC=com</t>
  </si>
  <si>
    <t>This group provides read access to Auto Extractions Reports folder and should only be provided to users that require access to those reports.</t>
  </si>
  <si>
    <t>Rg_Fdr AU PFSGB - ReconNET Auto Extractions Reports</t>
  </si>
  <si>
    <t>CN=Rg_Fdr AU PFSGB - ReconNET Auto Extractions Reports,OU=Security Groups,OU=Oceania,OU=Migrated Objects,OU=ANZ Global Security,DC=global,DC=anz,DC=com</t>
  </si>
  <si>
    <t>This Group is used for access to run macros in Bangalore and contains sensitive information - full credit card numbers</t>
  </si>
  <si>
    <t>Rg_Fdr AU PFSGB - ReconNET PCI Restricted Data Access</t>
  </si>
  <si>
    <t>CN=Rg_Fdr AU PFSGB - ReconNET PCI Restricted Data Access,OU=Security Groups,OU=Oceania,OU=Migrated Objects,OU=ANZ Global Security,DC=global,DC=anz,DC=com</t>
  </si>
  <si>
    <t>This group should not have any members and exists to allow ReconNET Service account to work on the server</t>
  </si>
  <si>
    <t>Rg_Fdr AU ReconNET Application Service Accounts</t>
  </si>
  <si>
    <t>CN=Rg_Fdr AU ReconNET Application Service Accounts,OU=Resource Groups,OU=Security,OU=AU,DC=global,DC=anz,DC=com</t>
  </si>
  <si>
    <t>This group should not have any members and exists to allow Connect Direct to work on the server</t>
  </si>
  <si>
    <t>Rg_Fdr AU Reconnet Connect Direct Services</t>
  </si>
  <si>
    <t>CN=Rg_Fdr AU Reconnet Connect Direct Services,OU=Resource Groups,OU=Security,OU=AU,DC=global,DC=anz,DC=com</t>
  </si>
  <si>
    <t>This group should not have any members and exists to allow ControlM to work on the server</t>
  </si>
  <si>
    <t>Rg_Fdr AU Reconnet ControlM Services</t>
  </si>
  <si>
    <t>CN=Rg_Fdr AU Reconnet ControlM Services,OU=Resource Groups,OU=Security,OU=AU,DC=global,DC=anz,DC=com</t>
  </si>
  <si>
    <t>This group no longer has any members, and merely needs to be monitored to ensure that it remains empty</t>
  </si>
  <si>
    <t>Rg_Fdr AU UarInput1 Folder Modify Access</t>
  </si>
  <si>
    <t>CN=Rg_Fdr AU UarInput1 Folder Modify Access,OU=Resource Groups,OU=Security,OU=AU,DC=global,DC=anz,DC=com</t>
  </si>
  <si>
    <t>This group should not have any members</t>
  </si>
  <si>
    <t>Rg_Svc AU PFSGB - ReconNET Application Server Support</t>
  </si>
  <si>
    <t>CN=Rg_Svc AU PFSGB - ReconNET Application Server Support,OU=Resource Groups,OU=Security,OU=AU,DC=global,DC=anz,DC=com</t>
  </si>
  <si>
    <t>This group is exclusively used for ReconNET Administrators (User Group 0). This group allows read/write/modify access to batch folders on the ReconNET Batch server, hence why the access is limited to Administrators.</t>
  </si>
  <si>
    <t>Rg_Svc AU PFSGB - ReconNET Application Support</t>
  </si>
  <si>
    <t>CN=Rg_Svc AU PFSGB - ReconNET Application Support,OU=Resource Groups,OU=Security,OU=AU,DC=global,DC=anz,DC=com</t>
  </si>
  <si>
    <t>These AD groups define which SAS application interfaces a user has access to via the Citrix portal.</t>
  </si>
  <si>
    <t>AU GrpRM - Citrix AVC SAS Administrator Users (Wg)</t>
  </si>
  <si>
    <t>CN=AU GrpRM - Citrix AVC SAS Administrator Users (Wg),OU=GrpPM,OU=AU,DC=oceania,DC=corp,DC=anz,DC=com</t>
  </si>
  <si>
    <t>SAS Analytics Platform</t>
  </si>
  <si>
    <t>AU GrpRM - Citrix AVC SAS Analyst Modeller Users (Wg)</t>
  </si>
  <si>
    <t>CN=AU GrpRM - Citrix AVC SAS Analyst Modeller Users (Wg),OU=GrpPM,OU=AU,DC=oceania,DC=corp,DC=anz,DC=com</t>
  </si>
  <si>
    <t>AU GrpRM - Citrix AVC SAS BI Developer Users (Wg)</t>
  </si>
  <si>
    <t>CN=AU GrpRM - Citrix AVC SAS BI Developer Users (Wg),OU=GrpPM,OU=AU,DC=oceania,DC=corp,DC=anz,DC=com</t>
  </si>
  <si>
    <t>AU GrpRM - Citrix AVC SAS Data Steward Users (Wg)</t>
  </si>
  <si>
    <t>CN=AU GrpRM - Citrix AVC SAS Data Steward Users (Wg),OU=GrpPM,OU=AU,DC=oceania,DC=corp,DC=anz,DC=com</t>
  </si>
  <si>
    <t>AU OTSSE - MSRS Information Management Support (Wg)</t>
  </si>
  <si>
    <t>CN=AU OTSSE - MSRS Information Management Support (Wg),OU=Security Groups,OU=Oceania,OU=Migrated Objects,OU=ANZ Global Security,DC=global,DC=anz,DC=com</t>
  </si>
  <si>
    <t>IN IntIN - TLM RECS Premium All Report Users (Wg)</t>
  </si>
  <si>
    <t>CN=IN IntIN - TLM RECS Premium All Report Users (Wg),OU=Security Groups,OU=Asia,OU=Migrated Objects,OU=ANZ Global Security,DC=global,DC=anz,DC=com</t>
  </si>
  <si>
    <t>NZ OTSPy - TLM RECS Premium All Report Users (Wg)</t>
  </si>
  <si>
    <t>CN=NZ OTSPy - TLM RECS Premium All Report Users (Wg),OU=Security Groups,OU=Oceania,OU=Migrated Objects,OU=ANZ Global Security,DC=global,DC=anz,DC=com</t>
  </si>
  <si>
    <t>Elevated level of access enabling MDM to perform day to day functions.</t>
  </si>
  <si>
    <t>AU VMR Editor</t>
  </si>
  <si>
    <t>CN=AU VMR Editor,OU=Common,OU=Groups,OU=AU,DC=global,DC=anz,DC=com</t>
  </si>
  <si>
    <t>VMR</t>
  </si>
  <si>
    <t>Read only access to market rates</t>
  </si>
  <si>
    <t>AU VMR Readonly</t>
  </si>
  <si>
    <t>CN=AU VMR Readonly,OU=Common,OU=Groups,OU=AU,DC=global,DC=anz,DC=com</t>
  </si>
  <si>
    <t>Elevated level of access enabling MAS Risk to perform support functions. Access is not permanent and is only granted via security portal</t>
  </si>
  <si>
    <t>AU VMR Support</t>
  </si>
  <si>
    <t>CN=AU VMR Support,OU=Common,OU=Groups,OU=AU,DC=global,DC=anz,DC=com</t>
  </si>
  <si>
    <t>This workgroup allows ASIA users to have read access to PAYM AU documents in FileNet.</t>
  </si>
  <si>
    <t>ASIA FileNet OPT PEGA PAYM View Users (Wg)</t>
  </si>
  <si>
    <t>CN=ASIA FileNet OPT PEGA PAYM View Users (Wg),OU=Application Security Groups,OU=ANZ Security Objects,DC=asia,DC=corp,DC=anz,DC=com</t>
  </si>
  <si>
    <t>PEGA 7</t>
  </si>
  <si>
    <t>This workgroup allows ASIA users to have update access to PAYM AU documents in FileNet.</t>
  </si>
  <si>
    <t>ASIA FileNet OPT PEGA PAYM WF Users (Wg)</t>
  </si>
  <si>
    <t>CN=ASIA FileNet OPT PEGA PAYM WF Users (Wg),OU=Application Security Groups,OU=ANZ Security Objects,DC=asia,DC=corp,DC=anz,DC=com</t>
  </si>
  <si>
    <t>Access group for users who would provide GAMS support to the application. This access group doesn't provide business view of the portal and the users will not be able to store/Modify/execute any work. This is another read-only group of users similar to Business Support group.</t>
  </si>
  <si>
    <t>ASIA FileNet OPT PEGA Support Users (Wg)</t>
  </si>
  <si>
    <t>CN=ASIA FileNet OPT PEGA Support Users (Wg),OU=Application Security Groups,OU=ANZ Security Objects,DC=asia,DC=corp,DC=anz,DC=com</t>
  </si>
  <si>
    <t>AU ASIA FileNet OPT PEGA PAYM View Users (Wg)</t>
  </si>
  <si>
    <t>CN=AU ASIA FileNet OPT PEGA PAYM View Users (Wg),OU=Application Security Groups,OU=ANZ Security Objects,DC=asia,DC=corp,DC=anz,DC=com</t>
  </si>
  <si>
    <t>AU ASIA FileNet OPT PEGA PAYM WF Users (Wg)</t>
  </si>
  <si>
    <t>CN=AU ASIA FileNet OPT PEGA PAYM WF Users (Wg),OU=Application Security Groups,OU=ANZ Security Objects,DC=asia,DC=corp,DC=anz,DC=com</t>
  </si>
  <si>
    <t>This workgroup allows ASIA users to have read access to PAYM NZ documents in FileNet.</t>
  </si>
  <si>
    <t>NZ ASIA FileNet OPT PEGA PAYM View Users (Wg)</t>
  </si>
  <si>
    <t>CN=NZ ASIA FileNet OPT PEGA PAYM View Users (Wg),OU=Application Security Groups,OU=ANZ Security Objects,DC=asia,DC=corp,DC=anz,DC=com</t>
  </si>
  <si>
    <t>This workgroup allows ASIA users to have update access to PAYM NZ documents in FileNet.</t>
  </si>
  <si>
    <t>NZ ASIA FileNet OPT PEGA PAYM WF Users (Wg)</t>
  </si>
  <si>
    <t>CN=NZ ASIA FileNet OPT PEGA PAYM WF Users (Wg),OU=Application Security Groups,OU=ANZ Security Objects,DC=asia,DC=corp,DC=anz,DC=com</t>
  </si>
  <si>
    <t>Default access to PEGA users</t>
  </si>
  <si>
    <t>AU OPT Pega 7.1 App Access Users</t>
  </si>
  <si>
    <t>CN=AU OPT Pega 7.1 App Access Users,OU=Common,OU=Groups,OU=AU,DC=global,DC=anz,DC=com</t>
  </si>
  <si>
    <t>Read access for OCEANIA users to Payments documents in FileNet.</t>
  </si>
  <si>
    <t>AU TEPSD - FileNet OPT PEGA PAYM View Users (Wg)</t>
  </si>
  <si>
    <t>CN=AU TEPSD - FileNet OPT PEGA PAYM View Users (Wg),OU=TEPSD,OU=AU,DC=oceania,DC=corp,DC=anz,DC=com</t>
  </si>
  <si>
    <t>Update access for OCEANIA users to Payments documents in FileNet.</t>
  </si>
  <si>
    <t>AU TEPSD - FileNet OPT PEGA PAYM WF Users (Wg)</t>
  </si>
  <si>
    <t>CN=AU TEPSD - FileNet OPT PEGA PAYM WF Users (Wg),OU=TEPSD,OU=AU,DC=oceania,DC=corp,DC=anz,DC=com</t>
  </si>
  <si>
    <t>Access group for users who would provide GAMS support to the application. This access group doesn't provide business view of the portal and the users will not be able to store / modify / execute any work. This is another read-only group of users similar to Business Support group.</t>
  </si>
  <si>
    <t>AU TEPSD - FileNet OPT PEGA Support Users (Wg)</t>
  </si>
  <si>
    <t>CN=AU TEPSD - FileNet OPT PEGA Support Users (Wg),OU=TEPSD,OU=AU,DC=oceania,DC=corp,DC=anz,DC=com</t>
  </si>
  <si>
    <t>The access group of the team members will have access to store documents in the Filenet application.</t>
  </si>
  <si>
    <t>AU W2K3 FN45 Filenet 4.5 Administrators (Ad)</t>
  </si>
  <si>
    <t>CN=AU W2K3 FN45 Filenet 4.5 Administrators (Ad),OU=AU,OU=Admin Groups,OU=ANZ Security Objects,DC=oceania,DC=corp,DC=anz,DC=com</t>
  </si>
  <si>
    <t>This workgroup allows OCEANIA users to have read access to PAYM NZ documents in FileNet.</t>
  </si>
  <si>
    <t>NZ TEPSD - FileNet OPT PEGA PAYM View Users (Wg)</t>
  </si>
  <si>
    <t>CN=NZ TEPSD - FileNet OPT PEGA PAYM View Users (Wg),OU=TEPSD,OU=AU,DC=oceania,DC=corp,DC=anz,DC=com</t>
  </si>
  <si>
    <t>This workgroup allows OCEANIA users to have update access to PAYM NZ documents in FileNet.</t>
  </si>
  <si>
    <t>NZ TEPSD - FileNet OPT PEGA PAYM WF Users (Wg)</t>
  </si>
  <si>
    <t>CN=NZ TEPSD - FileNet OPT PEGA PAYM WF Users (Wg),OU=TEPSD,OU=AU,DC=oceania,DC=corp,DC=anz,DC=com</t>
  </si>
  <si>
    <t>Global OFSAA Liquidity Trader</t>
  </si>
  <si>
    <t>CN=Global OFSAA Liquidity Trader,OU=Common,OU=Groups,OU=AU,DC=global,DC=anz,DC=com</t>
  </si>
  <si>
    <t>Global OFSAA Treasury Management Reports</t>
  </si>
  <si>
    <t>CN=Global OFSAA Treasury Management Reports,OU=Common,OU=Groups,OU=AU,DC=global,DC=anz,DC=com</t>
  </si>
  <si>
    <t>Access to all system functionality</t>
  </si>
  <si>
    <t>admin system</t>
  </si>
  <si>
    <t>CN=NZ ADDM Admin Users,OU=Role Groups,OU=Security,OU=NZ,DC=global,DC=anz,DC=com</t>
  </si>
  <si>
    <t>BMC Discovery (ADDM) - NZ</t>
  </si>
  <si>
    <t>Ability to perform discovery scans</t>
  </si>
  <si>
    <t>discovery</t>
  </si>
  <si>
    <t>CN=NZ ADDM Discovery Users,OU=Common,OU=Groups,OU=NZ,DC=global,DC=anz,DC=com</t>
  </si>
  <si>
    <t>Ability to create CAM and SAAM for application modelling</t>
  </si>
  <si>
    <t>ANZMapper public</t>
  </si>
  <si>
    <t>CN=NZ ADDM Pattern Managers,OU=Role Groups,OU=Security,OU=NZ,DC=global,DC=anz,DC=com</t>
  </si>
  <si>
    <t>Ability to view reports and data on non-credentialed devices</t>
  </si>
  <si>
    <t>public</t>
  </si>
  <si>
    <t>CN=NZ ADDM Users,OU=Common,OU=Groups,OU=NZ,DC=global,DC=anz,DC=com</t>
  </si>
  <si>
    <t>Administration of USER credentials on appliances</t>
  </si>
  <si>
    <t>api-access</t>
  </si>
  <si>
    <t>CN=NZ ADDM API Access,OU=Common,OU=Groups,OU=NZ,DC=global,DC=anz,DC=com</t>
  </si>
  <si>
    <t>Access to Sales Practice Dashboard for Global users</t>
  </si>
  <si>
    <t>AU QlikView - ConductRisk Dashboard</t>
  </si>
  <si>
    <t>CN=AU QlikView - ConductRisk Dashboard,OU=QLIK,OU=Application Security,OU=Security,OU=AU,DC=global,DC=anz,DC=com</t>
  </si>
  <si>
    <t>Access to Home Loan Forensic Dashboard for Global users</t>
  </si>
  <si>
    <t>AU Qlikview - Home Loan Forensic Dashboard</t>
  </si>
  <si>
    <t>CN=AU Qlikview - Home Loan Forensic Dashboard,OU=Common,OU=Groups,OU=AU,DC=global,DC=anz,DC=com</t>
  </si>
  <si>
    <t>Access to AU Retail Distribution Performance Dashboard for Global users</t>
  </si>
  <si>
    <t>AU Qlikview - Performance Dashboard</t>
  </si>
  <si>
    <t>CN=AU Qlikview - Performance Dashboard,OU=QLIK,OU=Application Security,OU=Security,OU=AU,DC=global,DC=anz,DC=com</t>
  </si>
  <si>
    <t>Access to AU Retail Distribution Retail Broker Dashboard for Global users</t>
  </si>
  <si>
    <t>AU Qlikview - Retail Broker Dashboard</t>
  </si>
  <si>
    <t>CN=AU Qlikview - Retail Broker Dashboard,OU=QLIK,OU=Application Security,OU=Security,OU=AU,DC=global,DC=anz,DC=com</t>
  </si>
  <si>
    <t>Access to SpeechReportDashboard for Global users</t>
  </si>
  <si>
    <t>AU QlikView - Speech Reporting</t>
  </si>
  <si>
    <t>CN=AU QlikView - Speech Reporting,OU=QLIK,OU=Application Security,OU=Security,OU=AU,DC=global,DC=anz,DC=com</t>
  </si>
  <si>
    <t>BAM Splunk Business User Data Access</t>
  </si>
  <si>
    <t>BAMSplunkBusinessUser</t>
  </si>
  <si>
    <t>CN=BAMSplunkBusinessUser,OU=Corporate,OU=Groups,OU=AU,DC=global,DC=anz,DC=com</t>
  </si>
  <si>
    <t>BAM Splunk</t>
  </si>
  <si>
    <t>BAM Splunk Technical Amin Access</t>
  </si>
  <si>
    <t>BAMSplunkTechAdmin</t>
  </si>
  <si>
    <t>CN=BAMSplunkTechAdmin,OU=Corporate,OU=Groups,OU=AU,DC=global,DC=anz,DC=com</t>
  </si>
  <si>
    <t>BAM Splunk View Only Data Access</t>
  </si>
  <si>
    <t>BAMSplunkViewOnly</t>
  </si>
  <si>
    <t>CN=BAMSplunkViewOnly,OU=Corporate,OU=Groups,OU=AU,DC=global,DC=anz,DC=com</t>
  </si>
  <si>
    <t>BAM Splunk Business Admin Data Access</t>
  </si>
  <si>
    <t>BAMSplunkBusinessAdmin</t>
  </si>
  <si>
    <t>CN=BAMSplunkBusinessAdmin,OU=Corporate,OU=Groups,OU=AU,DC=global,DC=anz,DC=com</t>
  </si>
  <si>
    <t>McAfee DLP users</t>
  </si>
  <si>
    <t>AU Mcafee DLP Incident Analysts</t>
  </si>
  <si>
    <t>CN=AU McAfee DLP Incident Analysts,OU=McAfee,OU=Application Security,OU=Security,OU=AU,DC=global,DC=anz,DC=com</t>
  </si>
  <si>
    <t>AU Mcafee DLP Policy Managers</t>
  </si>
  <si>
    <t>CN=AU McAfee DLP Policy Managers,OU=McAfee,OU=Application Security,OU=Security,OU=AU,DC=global,DC=anz,DC=com</t>
  </si>
  <si>
    <t>AU Mcafee DLP User Administrators</t>
  </si>
  <si>
    <t>CN=AU McAfee DLP User Administrators,OU=McAfee,OU=Application Security,OU=Security,OU=AU,DC=global,DC=anz,DC=com</t>
  </si>
  <si>
    <t>Level 4</t>
  </si>
  <si>
    <t>POSN</t>
  </si>
  <si>
    <t>Mainframe-ACF2-ANZD</t>
  </si>
  <si>
    <t>Level 3</t>
  </si>
  <si>
    <t>Request method</t>
  </si>
  <si>
    <t>Level 5</t>
  </si>
  <si>
    <t>This is where IT roles and Additional Provisioning Rules are defined. Thisis used for both Managed and Unmanaged applications</t>
  </si>
  <si>
    <t>Branch Manager LOCAM</t>
  </si>
  <si>
    <t>Branch Manager RBI Tier2</t>
  </si>
  <si>
    <t>Branch Manager Lending Fundamentals</t>
  </si>
  <si>
    <t>Home &amp; Investment Lending Mgr LOCAM</t>
  </si>
  <si>
    <t>Home &amp; Investment Lending Mgr RBI Tier2</t>
  </si>
  <si>
    <t>Personal Banker Lending Fundamentals</t>
  </si>
  <si>
    <t>Personal Banker LOCAM</t>
  </si>
  <si>
    <t>Personal Banker RBI Tier2</t>
  </si>
  <si>
    <t>Request</t>
  </si>
  <si>
    <t>Create Mainframe ID</t>
  </si>
  <si>
    <t>CN=AU BookingBug SSO Access,OU=Groups,OU=ANZ Global Provisioning,DC=global,DC=anz,DC=com</t>
  </si>
  <si>
    <t>CN=NZ AU3Sixty BR Coach,OU=Common,OU=Groups,OU=NZ,DC=global,DC=anz,DC=com</t>
  </si>
  <si>
    <t>CN=NZ AU3Sixty User,OU=Common,OU=Groups,OU=NZ,DC=global,DC=anz,DC=com</t>
  </si>
  <si>
    <t>Assign IF</t>
  </si>
  <si>
    <t>Assignment Condition</t>
  </si>
  <si>
    <t>Do Not Assign IF</t>
  </si>
  <si>
    <t>LendFund</t>
  </si>
  <si>
    <t>Tier2</t>
  </si>
  <si>
    <t>Business Role</t>
  </si>
  <si>
    <t>Do not assign if</t>
  </si>
  <si>
    <t>Condition 1</t>
  </si>
  <si>
    <t>Condition 2</t>
  </si>
  <si>
    <t>Condition 3</t>
  </si>
  <si>
    <t>Enabled/Disabled</t>
  </si>
  <si>
    <t>Enabled</t>
  </si>
  <si>
    <t>ERMS-17</t>
  </si>
  <si>
    <t>Changes for IIQ 7.2 Roles
Initial Build of refactored ABN Roles</t>
  </si>
  <si>
    <t>Sprint 6 2019</t>
  </si>
  <si>
    <t xml:space="preserve">The Following Roles are ready for Development and have been refactored for IIQ 7.2:
J00019.BranchManager.ABN.AU
J00019.BranchManager.ABN.AU.RBITier2
J00019.BranchManager.ABN.AU.LendFund
J00019.BranchManager.ABN.AU.LOCAM
J00024.BusinessManager.ABN.AU
J00024.BusinessManager.ABN.AU.RBITier2
</t>
  </si>
  <si>
    <t>Added new application AU3Sixty for all ABN Roles</t>
  </si>
  <si>
    <t>ABN - Branch Manager</t>
  </si>
  <si>
    <t>ABN - Branch Manager (Lending Fundamentals)</t>
  </si>
  <si>
    <t>ABN - Branch Manager (LOCAM)</t>
  </si>
  <si>
    <t>ABN - Branch Manager (RBI Tier 2)</t>
  </si>
  <si>
    <t>ERMS-43</t>
  </si>
  <si>
    <t>ABN - District Manager</t>
  </si>
  <si>
    <t>ABN - District Manager [Lending Fundamentals]</t>
  </si>
  <si>
    <t>ABN - District Manager [RBI Tier 2]</t>
  </si>
  <si>
    <t>ABN - Service Consultant</t>
  </si>
  <si>
    <t>ABN - Service Consultant [RBI Tier 2]</t>
  </si>
  <si>
    <t>ABN - Trainee</t>
  </si>
  <si>
    <t>ABN - Trainee [RBI Tier 2]</t>
  </si>
  <si>
    <t>ABN - Home &amp; Investment Lending Manager-Associate and Assistant</t>
  </si>
  <si>
    <t>ABN - Home &amp; Investment Lending Manager-Associate and Assistant [RBI Tier 2]</t>
  </si>
  <si>
    <t>ABN - Home &amp; Investment Lending Manager-Associate and Assistant [LOCAM]</t>
  </si>
  <si>
    <t>ABN - Personal Banker-Banking Consultant</t>
  </si>
  <si>
    <t>ABN - Personal Banker/Banking Consultant</t>
  </si>
  <si>
    <t>ABN - Personal Banker/Banking Consultant [RBI Tier 2]</t>
  </si>
  <si>
    <t>ABN - Personal Banker-Banking Consultant [RBI Tier 2]</t>
  </si>
  <si>
    <t>ABN - Personal Banker/Banking Consultant [Lending Fundamentals]</t>
  </si>
  <si>
    <t>ABN - Personal Banker-Banking Consultant [Lending Fundamentals]</t>
  </si>
  <si>
    <t>ABN - Personal Banker/Banking Consultant [LOCAM]</t>
  </si>
  <si>
    <t>ABN - Personal Banker-Banking Consultant [LOCAM]</t>
  </si>
  <si>
    <t>ABN - Senior Personal Banker/Senior Banking Consultant</t>
  </si>
  <si>
    <t>ABN - Senior Personal Banker-Senior Banking Consultant</t>
  </si>
  <si>
    <t>ABN - Senior Personal Banker-Senior Banking Consultant [RBI Tier 2]</t>
  </si>
  <si>
    <t>ABN - Senior Personal Banker/Senior Banking Consultant [RBI Tier 2]</t>
  </si>
  <si>
    <t>ABN - Senior Personal Banker/Senior Banking Consultant [Lending Fundamentals]</t>
  </si>
  <si>
    <t>ABN - Senior Personal Banker-Senior Banking Consultant [Lending Fundamentals]</t>
  </si>
  <si>
    <t>ABN - Senior Personal Banker/Senior Banking Consultant [LOCAM]</t>
  </si>
  <si>
    <t>ABN - Senior Personal Banker-Senior Banking Consultant [LOCAM]</t>
  </si>
  <si>
    <t>ERMS-227</t>
  </si>
  <si>
    <t>ERMS-112</t>
  </si>
  <si>
    <t>ERMS-113</t>
  </si>
  <si>
    <t>Update to reflect recent changed in IIQ 6.2 to IIQ 7.2 - Removed Lending Fundamentals flag from ABN - Home &amp; Investment Lending Manager-Associate and Assistant [LOCAM]</t>
  </si>
  <si>
    <t>Instruction</t>
  </si>
  <si>
    <t>Create with RNS*** Prefix</t>
  </si>
  <si>
    <t xml:space="preserve">Renamed ABN Roles as requested by the ABN Business for IIQ 7.2. Removed Job Code Descriptions also as they are now different to the role names. Refer JIRA for details.
</t>
  </si>
  <si>
    <t>Additional CC Email</t>
  </si>
  <si>
    <t>AD Application Name</t>
  </si>
  <si>
    <t>Group Preferred Display Name</t>
  </si>
  <si>
    <t>Group Display Name in AD</t>
  </si>
  <si>
    <t>Active Directory - Asia (Privileged Access)#Admin Accounts with Permanent Access (Ad)#Asia</t>
  </si>
  <si>
    <t>Active Directory - Asia (Privileged Access) - Admin Accounts with Permanent Access (Ad) [Asia Domain]</t>
  </si>
  <si>
    <t>Active Directory - Asia (Privileged Access)#Administrators#Asia</t>
  </si>
  <si>
    <t>Active Directory - Asia (Privileged Access) - Administrators [Asia Domain]</t>
  </si>
  <si>
    <t>Active Directory - Asia (Privileged Access)#Application Incident_UAM#Asia</t>
  </si>
  <si>
    <t>Active Directory - Asia (Privileged Access) - Application Incident_UAM [Asia Domain]</t>
  </si>
  <si>
    <t>Active Directory - Asia (Privileged Access)#Domain Admins#Asia</t>
  </si>
  <si>
    <t>Active Directory - Asia (Privileged Access) - Domain Admins [Asia Domain]</t>
  </si>
  <si>
    <t>Active Directory - Asia (Privileged Access)#Enterprise Admins#Asia</t>
  </si>
  <si>
    <t>Active Directory - Asia (Privileged Access) - Enterprise Admins [Asia Domain]</t>
  </si>
  <si>
    <t>Active Directory - Asia (Privileged Access)#Global Central Support Core Platforms_UAM#Asia</t>
  </si>
  <si>
    <t>Active Directory - Asia (Privileged Access) - Global Central Support Core Platforms_UAM [Asia Domain]</t>
  </si>
  <si>
    <t>Active Directory - Asia (Privileged Access)#Global Central Support Distributed Computing_UAM#Asia</t>
  </si>
  <si>
    <t>Active Directory - Asia (Privileged Access) - Global Central Support Distributed Computing_UAM [Asia Domain]</t>
  </si>
  <si>
    <t>Active Directory - Asia (Privileged Access)#Global Central Support Infrastructure  Operations_UAM#Asia</t>
  </si>
  <si>
    <t>Active Directory - Asia (Privileged Access) - Global Central Support Infrastructure  Operations_UAM [Asia Domain]</t>
  </si>
  <si>
    <t>Active Directory - Asia (Privileged Access)#Global Storage Service-Backup and Recovery_UAM#Asia</t>
  </si>
  <si>
    <t>Active Directory - Asia (Privileged Access) - Global Storage Service-Backup and Recovery_UAM [Asia Domain]</t>
  </si>
  <si>
    <t>Active Directory - Asia (Privileged Access)#Global Windows Delivery Administrators_UAM#Asia</t>
  </si>
  <si>
    <t>Active Directory - Asia (Privileged Access) - Global Windows Delivery Administrators_UAM [Asia Domain]</t>
  </si>
  <si>
    <t>Active Directory - Asia (Privileged Access)#Global Windows Engineering SCCM Admins_UAM#Asia</t>
  </si>
  <si>
    <t>Active Directory - Asia (Privileged Access) - Global Windows Engineering SCCM Admins_UAM [Asia Domain]</t>
  </si>
  <si>
    <t>Active Directory - Asia (Privileged Access)#Global Windows Engineering SCOM Admins_UAM#Asia</t>
  </si>
  <si>
    <t>Active Directory - Asia (Privileged Access) - Global Windows Engineering SCOM Admins_UAM [Asia Domain]</t>
  </si>
  <si>
    <t>Active Directory - Asia (Privileged Access)#Global Windows Security and Compliance_UAM#Asia</t>
  </si>
  <si>
    <t>Active Directory - Asia (Privileged Access) - Global Windows Security and Compliance_UAM [Asia Domain]</t>
  </si>
  <si>
    <t>Active Directory - Asia (Privileged Access)#Global Windows Systems Administration - Core_UAM#Asia</t>
  </si>
  <si>
    <t>Active Directory - Asia (Privileged Access) - Global Windows Systems Administration - Core_UAM [Asia Domain]</t>
  </si>
  <si>
    <t>Active Directory - Asia (Privileged Access)#IN Workstation Local Admins (Ad)#Asia</t>
  </si>
  <si>
    <t>Active Directory - Asia (Privileged Access) - IN Workstation Local Admins (Ad) [Asia Domain]</t>
  </si>
  <si>
    <t>Active Directory - Asia (Privileged Access)#IN Workstation Power Users (Ad)#Asia</t>
  </si>
  <si>
    <t>Active Directory - Asia (Privileged Access) - IN Workstation Power Users (Ad) [Asia Domain]</t>
  </si>
  <si>
    <t>Active Directory - Asia (Privileged Access)#IN Workstation Remote Desktop (Ad)#Asia</t>
  </si>
  <si>
    <t>Active Directory - Asia (Privileged Access) - IN Workstation Remote Desktop (Ad) [Asia Domain]</t>
  </si>
  <si>
    <t>Active Directory - Asia (Privileged Access)#NZ Admin Role - Senior UD Folder Remediation Engineer (Ad)#Asia</t>
  </si>
  <si>
    <t>Active Directory - Asia (Privileged Access) - NZ Admin Role - Senior UD Folder Remediation Engineer (Ad) [Asia Domain]</t>
  </si>
  <si>
    <t>Active Directory - Asia (Privileged Access)#NZ Admin Role - UD Folder Remediation Engineer (Ad)#Asia</t>
  </si>
  <si>
    <t>Active Directory - Asia (Privileged Access) - NZ Admin Role - UD Folder Remediation Engineer (Ad) [Asia Domain]</t>
  </si>
  <si>
    <t>Active Directory - Asia (Privileged Access)#NZ Admin Role - UD Folder Remediation Support (Ad)#Asia</t>
  </si>
  <si>
    <t>Active Directory - Asia (Privileged Access) - NZ Admin Role - UD Folder Remediation Support (Ad) [Asia Domain]</t>
  </si>
  <si>
    <t>Active Directory - Asia (Privileged Access)#Service Accounts with Domain Admin Rights (Ad)#Asia</t>
  </si>
  <si>
    <t>Active Directory - Asia (Privileged Access) - Service Accounts with Domain Admin Rights (Ad) [Asia Domain]</t>
  </si>
  <si>
    <t>Active Directory - Asia1 (Privileged Access)#Administrators#Asia1</t>
  </si>
  <si>
    <t>Active Directory - Asia1 (Privileged Access) - Administrators [Asia1 Domain]</t>
  </si>
  <si>
    <t>Active Directory - Asia1 (Privileged Access)#ASIA1-Res-Dc-Admin#Asia1</t>
  </si>
  <si>
    <t>Active Directory - Asia1 (Privileged Access) - ASIA1-Res-Dc-Admin [Asia1 Domain]</t>
  </si>
  <si>
    <t>Active Directory - Asia1 (Privileged Access)#DnsAdmins#Asia1</t>
  </si>
  <si>
    <t>Active Directory - Asia1 (Privileged Access) - DnsAdmins [Asia1 Domain]</t>
  </si>
  <si>
    <t>Active Directory - Asia1 (Privileged Access)#Domain Admins#Asia1</t>
  </si>
  <si>
    <t>Active Directory - Asia1 (Privileged Access) - Domain Admins [Asia1 Domain]</t>
  </si>
  <si>
    <t>Active Directory - Asia1 (Privileged Access)#Domain Controller Administrators (Ad)#Asia1</t>
  </si>
  <si>
    <t>Active Directory - Asia1 (Privileged Access) - Domain Controller Administrators (Ad) [Asia1 Domain]</t>
  </si>
  <si>
    <t>Active Directory - Asia1 (Privileged Access)#Enterprise Admins#Asia1</t>
  </si>
  <si>
    <t>Active Directory - Asia1 (Privileged Access) - Enterprise Admins [Asia1 Domain]</t>
  </si>
  <si>
    <t>Active Directory - Asia1 (Privileged Access)#TW Server Administrators (Ad)#Asia1</t>
  </si>
  <si>
    <t>Active Directory - Asia1 (Privileged Access) - TW Server Administrators (Ad) [Asia1 Domain]</t>
  </si>
  <si>
    <t>Active Directory - Atlantic (Privileged Access)#Admin Accounts with Permanent Access (Ad)#Atlantic</t>
  </si>
  <si>
    <t>Active Directory - Atlantic (Privileged Access) - Admin Accounts with Permanent Access (Ad) [Atlantic Domain]</t>
  </si>
  <si>
    <t>Active Directory - Atlantic (Privileged Access)#Administrators#Atlantic</t>
  </si>
  <si>
    <t>Active Directory - Atlantic (Privileged Access) - Administrators [Atlantic Domain]</t>
  </si>
  <si>
    <t>Active Directory - Atlantic (Privileged Access)#Build and Desktop_UAM#Atlantic</t>
  </si>
  <si>
    <t>Active Directory - Atlantic (Privileged Access) - Build and Desktop_UAM [Atlantic Domain]</t>
  </si>
  <si>
    <t>Active Directory - Atlantic (Privileged Access)#Domain Admins#Atlantic</t>
  </si>
  <si>
    <t>Active Directory - Atlantic (Privileged Access) - Domain Admins [Atlantic Domain]</t>
  </si>
  <si>
    <t>Active Directory - Atlantic (Privileged Access)#Global Windows Delivery Administrators_UAM#Atlantic</t>
  </si>
  <si>
    <t>Active Directory - Atlantic (Privileged Access) - Global Windows Delivery Administrators_UAM [Atlantic Domain]</t>
  </si>
  <si>
    <t>Active Directory - Atlantic (Privileged Access)#Global Windows Engineering SCCM Admins_UAM#Atlantic</t>
  </si>
  <si>
    <t>Active Directory - Atlantic (Privileged Access) - Global Windows Engineering SCCM Admins_UAM [Atlantic Domain]</t>
  </si>
  <si>
    <t>Active Directory - Atlantic (Privileged Access)#Global Windows Engineering SCOM Admins_UAM#Atlantic</t>
  </si>
  <si>
    <t>Active Directory - Atlantic (Privileged Access) - Global Windows Engineering SCOM Admins_UAM [Atlantic Domain]</t>
  </si>
  <si>
    <t>Active Directory - Atlantic (Privileged Access)#Global Windows Security and Compliance_UAM#Atlantic</t>
  </si>
  <si>
    <t>Active Directory - Atlantic (Privileged Access) - Global Windows Security and Compliance_UAM [Atlantic Domain]</t>
  </si>
  <si>
    <t>Active Directory - Atlantic (Privileged Access)#Global Windows Systems Administration - Core_UAM#Atlantic</t>
  </si>
  <si>
    <t>Active Directory - Atlantic (Privileged Access) - Global Windows Systems Administration - Core_UAM [Atlantic Domain]</t>
  </si>
  <si>
    <t>Active Directory - Atlantic (Privileged Access)#NZ Admin Role - Senior UD Folder Remediation Engineer (Ad)#Atlantic</t>
  </si>
  <si>
    <t>Active Directory - Atlantic (Privileged Access) - NZ Admin Role - Senior UD Folder Remediation Engineer (Ad) [Atlantic Domain]</t>
  </si>
  <si>
    <t>Active Directory - Atlantic (Privileged Access)#NZ Admin Role - UD Folder Remediation Engineer (Ad)#Atlantic</t>
  </si>
  <si>
    <t>Active Directory - Atlantic (Privileged Access) - NZ Admin Role - UD Folder Remediation Engineer (Ad) [Atlantic Domain]</t>
  </si>
  <si>
    <t>Active Directory - Atlantic (Privileged Access)#NZ Admin Role - UD Folder Remediation Support (Ad)#Atlantic</t>
  </si>
  <si>
    <t>Active Directory - Atlantic (Privileged Access) - NZ Admin Role - UD Folder Remediation Support (Ad) [Atlantic Domain]</t>
  </si>
  <si>
    <t>Active Directory - Atlantic (Privileged Access)#Service Accounts with Domain Admin Rights (AD)#Atlantic</t>
  </si>
  <si>
    <t>Active Directory - Atlantic (Privileged Access) - Service Accounts with Domain Admin Rights (AD) [Atlantic Domain]</t>
  </si>
  <si>
    <t>Active Directory - Global (Privileged Access)#Build and Desktop_UAM#Global</t>
  </si>
  <si>
    <t>Active Directory - Global (Privileged Access) - Build and Desktop_UAM [Global Domain]</t>
  </si>
  <si>
    <t>Active Directory - Global (Privileged Access)#Employee Experience Request fulfilment -Exchange_UAM#Global</t>
  </si>
  <si>
    <t>Active Directory - Global (Privileged Access) - Employee Experience Request fulfilment -Exchange_UAM [Global Domain]</t>
  </si>
  <si>
    <t>Active Directory - Global (Privileged Access)#Global Active Directory Domain Administrators#Global</t>
  </si>
  <si>
    <t>Active Directory - Global (Privileged Access) - Global Active Directory Domain Administrators [Global Domain]</t>
  </si>
  <si>
    <t>Active Directory - Global (Privileged Access)#Global Active Directory Enterprise Administrators#Global</t>
  </si>
  <si>
    <t>Active Directory - Global (Privileged Access) - Global Active Directory Enterprise Administrators [Global Domain]</t>
  </si>
  <si>
    <t>Active Directory - Global (Privileged Access)#Global Active Directory Schema Administrators#Global</t>
  </si>
  <si>
    <t>Active Directory - Global (Privileged Access) - Global Active Directory Schema Administrators [Global Domain]</t>
  </si>
  <si>
    <t>Active Directory - Global (Privileged Access)#Global AGPM Administrators#Global</t>
  </si>
  <si>
    <t>Active Directory - Global (Privileged Access) - Global AGPM Administrators [Global Domain]</t>
  </si>
  <si>
    <t>Active Directory - Global (Privileged Access)#Global Enterprise Platform Patching#Global</t>
  </si>
  <si>
    <t>Active Directory - Global (Privileged Access) - Global Enterprise Platform Patching [Global Domain]</t>
  </si>
  <si>
    <t>Active Directory - Global (Privileged Access)#Global Enterprise Platform Storage SAN#Global</t>
  </si>
  <si>
    <t>Active Directory - Global (Privileged Access) - Global Enterprise Platform Storage SAN [Global Domain]</t>
  </si>
  <si>
    <t>Active Directory - Global (Privileged Access)#Global Request Fulfilment - Windows AD_UAM#Global</t>
  </si>
  <si>
    <t>Active Directory - Global (Privileged Access) - Global Request Fulfilment - Windows AD_UAM [Global Domain]</t>
  </si>
  <si>
    <t>Global Request fulfilment - Windows AD_UAM</t>
  </si>
  <si>
    <t>Active Directory - Global (Privileged Access)#Global SCCM Workstation Rebuild#Global</t>
  </si>
  <si>
    <t>Active Directory - Global (Privileged Access) - Global SCCM Workstation Rebuild [Global Domain]</t>
  </si>
  <si>
    <t>Active Directory - Global (Privileged Access)#Global Service Desk_UAM#Global</t>
  </si>
  <si>
    <t>Active Directory - Global (Privileged Access) - Global Service Desk_UAM [Global Domain]</t>
  </si>
  <si>
    <t>Active Directory - Global (Privileged Access)#Global Storage Service-Backup and Recovery_UAM#Global</t>
  </si>
  <si>
    <t>Active Directory - Global (Privileged Access) - Global Storage Service-Backup and Recovery_UAM [Global Domain]</t>
  </si>
  <si>
    <t>Active Directory - Global (Privileged Access)#Global Unix Privilege Access Team_UAM#Global</t>
  </si>
  <si>
    <t>Active Directory - Global (Privileged Access) - Global Unix Privilege Access Team_UAM [Global Domain]</t>
  </si>
  <si>
    <t>Active Directory - Global (Privileged Access)#Global Windows Directory Services - Core_UAM#Global</t>
  </si>
  <si>
    <t>Active Directory - Global (Privileged Access) - Global Windows Directory Services - Core_UAM [Global Domain]</t>
  </si>
  <si>
    <t>Active Directory - Global (Privileged Access)#Global Windows Directory Services_UAM#Global</t>
  </si>
  <si>
    <t>Active Directory - Global (Privileged Access) - Global Windows Directory Services_UAM [Global Domain]</t>
  </si>
  <si>
    <t>Active Directory - Global (Privileged Access)#Global Windows Engineering SCOM Admins_UAM#Global</t>
  </si>
  <si>
    <t>Active Directory - Global (Privileged Access) - Global Windows Engineering SCOM Admins_UAM [Global Domain]</t>
  </si>
  <si>
    <t>Active Directory - Global (Privileged Access)#Global Windows Security and Compliance_UAM#Global</t>
  </si>
  <si>
    <t>Active Directory - Global (Privileged Access) - Global Windows Security and Compliance_UAM [Global Domain]</t>
  </si>
  <si>
    <t>Active Directory - Global (Privileged Access)#Global Windows System Management-VIS_UAM#Global</t>
  </si>
  <si>
    <t>Active Directory - Global (Privileged Access) - Global Windows System Management-VIS_UAM [Global Domain]</t>
  </si>
  <si>
    <t>Active Directory - Global (Privileged Access)#Global Windows Systems Administration - Citrix_UAM#Global</t>
  </si>
  <si>
    <t>Active Directory - Global (Privileged Access) - Global Windows Systems Administration - Citrix_UAM [Global Domain]</t>
  </si>
  <si>
    <t>Active Directory - Global (Privileged Access)#Global Windows Systems Administration - Core_UAM#Global</t>
  </si>
  <si>
    <t>Active Directory - Global (Privileged Access) - Global Windows Systems Administration - Core_UAM [Global Domain]</t>
  </si>
  <si>
    <t>Active Directory - Global (Privileged Access)#Global Windows Systems Administration - SCCM_UAM#Global</t>
  </si>
  <si>
    <t>Active Directory - Global (Privileged Access) - Global Windows Systems Administration - SCCM_UAM [Global Domain]</t>
  </si>
  <si>
    <t>Active Directory - Global (Privileged Access)#NZ Admin Role - Systems Engineer - Wintel#Global</t>
  </si>
  <si>
    <t>Active Directory - Global (Privileged Access) - NZ Admin Role - Systems Engineer - Wintel [Global Domain]</t>
  </si>
  <si>
    <t>Active Directory - Global (Privileged Access)#NZ Admin Role - Windows Directory Services#Global</t>
  </si>
  <si>
    <t>Active Directory - Global (Privileged Access) - NZ Admin Role - Windows Directory Services [Global Domain]</t>
  </si>
  <si>
    <t>Active Directory - Oceania (Privileged Access)#Admin Accounts with Permanent Access (Ad)#Oceania</t>
  </si>
  <si>
    <t>Active Directory - Oceania (Privileged Access) - Admin Accounts with Permanent Access (Ad) [Oceania Domain]</t>
  </si>
  <si>
    <t>Active Directory - Oceania (Privileged Access)#Administrators#Oceania</t>
  </si>
  <si>
    <t>Active Directory - Oceania (Privileged Access) - Administrators [Oceania Domain]</t>
  </si>
  <si>
    <t>Active Directory - Oceania (Privileged Access)#Domain Admins#Oceania</t>
  </si>
  <si>
    <t>Active Directory - Oceania (Privileged Access) - Domain Admins [Oceania Domain]</t>
  </si>
  <si>
    <t>Active Directory - Oceania (Privileged Access)#Employee Experience Request fulfilment -Exchange_UAM#Oceania</t>
  </si>
  <si>
    <t>Active Directory - Oceania (Privileged Access) - Employee Experience Request fulfilment -Exchange_UAM [Oceania Domain]</t>
  </si>
  <si>
    <t>Active Directory - Oceania (Privileged Access)#Global Central Support Core Platforms_UAM#Oceania</t>
  </si>
  <si>
    <t>Active Directory - Oceania (Privileged Access) - Global Central Support Core Platforms_UAM [Oceania Domain]</t>
  </si>
  <si>
    <t>Active Directory - Oceania (Privileged Access)#Global Central Support Distributed Computing_UAM#Oceania</t>
  </si>
  <si>
    <t>Active Directory - Oceania (Privileged Access) - Global Central Support Distributed Computing_UAM [Oceania Domain]</t>
  </si>
  <si>
    <t>Active Directory - Oceania (Privileged Access)#Global Central Support Infrastructure Operations_UAM#Oceania</t>
  </si>
  <si>
    <t>Active Directory - Oceania (Privileged Access) - Global Central Support Infrastructure Operations_UAM [Oceania Domain]</t>
  </si>
  <si>
    <t>Active Directory - Oceania (Privileged Access)#Global Engineering - SCOM_UAM#Oceania</t>
  </si>
  <si>
    <t>Active Directory - Oceania (Privileged Access) - Global Engineering - SCOM_UAM [Oceania Domain]</t>
  </si>
  <si>
    <t>Active Directory - Oceania (Privileged Access)#Global EPM Engineering Directory Services_UAM#Oceania</t>
  </si>
  <si>
    <t>Active Directory - Oceania (Privileged Access) - Global EPM Engineering Directory Services_UAM [Oceania Domain]</t>
  </si>
  <si>
    <t>Active Directory - Oceania (Privileged Access)#Global Request Fulfilment - Windows AD_UAM#Oceania</t>
  </si>
  <si>
    <t>Active Directory - Oceania (Privileged Access) - Global Request Fulfilment - Windows AD_UAM [Oceania Domain]</t>
  </si>
  <si>
    <t>Active Directory - Oceania (Privileged Access)#Global Service Desk_UAM#Oceania</t>
  </si>
  <si>
    <t>Active Directory - Oceania (Privileged Access) - Global Service Desk_UAM [Oceania Domain]</t>
  </si>
  <si>
    <t>Active Directory - Oceania (Privileged Access)#Global Storage Service-Backup and Recovery_UAM#Oceania</t>
  </si>
  <si>
    <t>Active Directory - Oceania (Privileged Access) - Global Storage Service-Backup and Recovery_UAM [Oceania Domain]</t>
  </si>
  <si>
    <t>Active Directory - Oceania (Privileged Access)#Global Windows Delivery Administrators_UAM#Oceania</t>
  </si>
  <si>
    <t>Active Directory - Oceania (Privileged Access) - Global Windows Delivery Administrators_UAM [Oceania Domain]</t>
  </si>
  <si>
    <t>Active Directory - Oceania (Privileged Access)#Global Windows Directory Services - Core_UAM#Oceania</t>
  </si>
  <si>
    <t>Active Directory - Oceania (Privileged Access) - Global Windows Directory Services - Core_UAM [Oceania Domain]</t>
  </si>
  <si>
    <t>Active Directory - Oceania (Privileged Access)#Global Windows Directory Services_UAM#Oceania</t>
  </si>
  <si>
    <t>Active Directory - Oceania (Privileged Access) - Global Windows Directory Services_UAM [Oceania Domain]</t>
  </si>
  <si>
    <t>Active Directory - Oceania (Privileged Access)#Global Windows Engineering SCCM Admins_UAM#Oceania</t>
  </si>
  <si>
    <t>Active Directory - Oceania (Privileged Access) - Global Windows Engineering SCCM Admins_UAM [Oceania Domain]</t>
  </si>
  <si>
    <t>Active Directory - Oceania (Privileged Access)#Global Windows Security and Compliance_UAM#Oceania</t>
  </si>
  <si>
    <t>Active Directory - Oceania (Privileged Access) - Global Windows Security and Compliance_UAM [Oceania Domain]</t>
  </si>
  <si>
    <t>Active Directory - Oceania (Privileged Access)#Global Windows System Management#Oceania</t>
  </si>
  <si>
    <t>Active Directory - Oceania (Privileged Access) - Global Windows System Management [Oceania Domain]</t>
  </si>
  <si>
    <t>Active Directory - Oceania (Privileged Access)#NZ Admin Role - Mobility Analyst (Ad)#Oceania</t>
  </si>
  <si>
    <t>Active Directory - Oceania (Privileged Access) - NZ Admin Role - Mobility Analyst (Ad) [Oceania Domain]</t>
  </si>
  <si>
    <t>Active Directory - Oceania (Privileged Access)#NZ Admin Role - Systems Engineer - Wintel (Ad)#Oceania</t>
  </si>
  <si>
    <t>Active Directory - Oceania (Privileged Access) - NZ Admin Role - Systems Engineer - Wintel (Ad) [Oceania Domain]</t>
  </si>
  <si>
    <t>Active Directory - Oceania (Privileged Access)#NZ Admin Role - UD Folder Remediation Engineer (Ad)#Oceania</t>
  </si>
  <si>
    <t>Active Directory - Oceania (Privileged Access) - NZ Admin Role - UD Folder Remediation Engineer (Ad) [Oceania Domain]</t>
  </si>
  <si>
    <t>Active Directory - Oceania (Privileged Access)#NZ Admin Role - Windows Directory Services (Ad)#Oceania</t>
  </si>
  <si>
    <t>Active Directory - Oceania (Privileged Access) - NZ Admin Role - Windows Directory Services (Ad) [Oceania Domain]</t>
  </si>
  <si>
    <t>Active Directory - Oceania (Privileged Access)#Service Accounts with Domain Admin Rights (AD)#Oceania</t>
  </si>
  <si>
    <t>Active Directory - Oceania (Privileged Access) - Service Accounts with Domain Admin Rights (AD) [Oceania Domain]</t>
  </si>
  <si>
    <t>Active Directory - Oceania (Privileged Access)#Temp Workstation Admin for 833 users (Ad)#Oceania</t>
  </si>
  <si>
    <t>Active Directory - Oceania (Privileged Access) - Temp Workstation Admin for 833 users (Ad) [Oceania Domain]</t>
  </si>
  <si>
    <t>ADDM#AU BMC ADDM discovery administrators (ad)#Oceania</t>
  </si>
  <si>
    <t>ADDM - AU BMC ADDM discovery administrators (ad) [Oceania Domain]</t>
  </si>
  <si>
    <t>ADDM#AU BMC ADDM log managers (ad)#Oceania</t>
  </si>
  <si>
    <t>ADDM - AU BMC ADDM log managers (ad) [Oceania Domain]</t>
  </si>
  <si>
    <t>ADDM#AU bmc addm pattern managers (ad)#Oceania</t>
  </si>
  <si>
    <t>ADDM - AU bmc addm pattern managers (ad) [Oceania Domain]</t>
  </si>
  <si>
    <t>ADDM#AU BMC addm security admin (ad)#Oceania</t>
  </si>
  <si>
    <t>ADDM - AU BMC addm security admin (ad) [Oceania Domain]</t>
  </si>
  <si>
    <t>ADDM#AU BMC ADDM Serviceaccounts (AD)#Oceania</t>
  </si>
  <si>
    <t>ADDM - AU BMC ADDM Serviceaccounts (AD) [Oceania Domain]</t>
  </si>
  <si>
    <t>ADDM#AU bmc addm superadmin (ad)#Oceania</t>
  </si>
  <si>
    <t>ADDM - AU bmc addm superadmin (ad) [Oceania Domain]</t>
  </si>
  <si>
    <t>ADDM#AU tepsd - bmc addm ANZ admins (wg)#Oceania</t>
  </si>
  <si>
    <t>ADDM - AU tepsd - bmc addm ANZ admins (wg) [Oceania Domain]</t>
  </si>
  <si>
    <t>ADDM#AU TEPSD - BMC ADDM readonly users (Wg)#Oceania</t>
  </si>
  <si>
    <t>ADDM - AU TEPSD - BMC ADDM readonly users (Wg) [Oceania Domain]</t>
  </si>
  <si>
    <t>AML NetReveal 6.7#Global AML Analytics Analyst ANZ#Global</t>
  </si>
  <si>
    <t>AML NetReveal 6.7 - Global AML Analytics Analyst ANZ [Global Domain]</t>
  </si>
  <si>
    <t>AML NetReveal 6.7#Global AML Financial Crime Investigation ANZ#Global</t>
  </si>
  <si>
    <t>AML NetReveal 6.7 - Global AML Financial Crime Investigation ANZ [Global Domain]</t>
  </si>
  <si>
    <t>AML NetReveal 6.7#Global AML Financial Crime Investigation ANZ-AME#Global</t>
  </si>
  <si>
    <t>AML NetReveal 6.7 - Global AML Financial Crime Investigation ANZ-AME [Global Domain]</t>
  </si>
  <si>
    <t>AML NetReveal 6.7#Global AML Financial Crime Investigation ANZ-APAC#Global</t>
  </si>
  <si>
    <t>AML NetReveal 6.7 - Global AML Financial Crime Investigation ANZ-APAC [Global Domain]</t>
  </si>
  <si>
    <t>AML NetReveal 6.7#Global AML Financial Crime Investigation ANZ-AS#Global</t>
  </si>
  <si>
    <t>AML NetReveal 6.7 - Global AML Financial Crime Investigation ANZ-AS [Global Domain]</t>
  </si>
  <si>
    <t>AML NetReveal 6.7#Global AML Financial Crime Investigation ANZ-ASIA#Global</t>
  </si>
  <si>
    <t>AML NetReveal 6.7 - Global AML Financial Crime Investigation ANZ-ASIA [Global Domain]</t>
  </si>
  <si>
    <t>AML NetReveal 6.7#Global AML Financial Crime Investigation ANZ-AU#Global</t>
  </si>
  <si>
    <t>AML NetReveal 6.7 - Global AML Financial Crime Investigation ANZ-AU [Global Domain]</t>
  </si>
  <si>
    <t>AML NetReveal 6.7#Global AML Financial Crime Investigation ANZ-CK#Global</t>
  </si>
  <si>
    <t>AML NetReveal 6.7 - Global AML Financial Crime Investigation ANZ-CK [Global Domain]</t>
  </si>
  <si>
    <t>AML NetReveal 6.7#Global AML Financial Crime Investigation ANZ-CN#Global</t>
  </si>
  <si>
    <t>AML NetReveal 6.7 - Global AML Financial Crime Investigation ANZ-CN [Global Domain]</t>
  </si>
  <si>
    <t>AML NetReveal 6.7#Global AML Financial Crime Investigation ANZ-DE#Global</t>
  </si>
  <si>
    <t>AML NetReveal 6.7 - Global AML Financial Crime Investigation ANZ-DE [Global Domain]</t>
  </si>
  <si>
    <t>AML NetReveal 6.7#Global AML Financial Crime Investigation ANZ-EA#Global</t>
  </si>
  <si>
    <t>AML NetReveal 6.7 - Global AML Financial Crime Investigation ANZ-EA [Global Domain]</t>
  </si>
  <si>
    <t>AML NetReveal 6.7#Global AML Financial Crime Investigation ANZ-EUR#Global</t>
  </si>
  <si>
    <t>AML NetReveal 6.7 - Global AML Financial Crime Investigation ANZ-EUR [Global Domain]</t>
  </si>
  <si>
    <t>AML NetReveal 6.7#Global AML Financial Crime Investigation ANZ-FJ#Global</t>
  </si>
  <si>
    <t>AML NetReveal 6.7 - Global AML Financial Crime Investigation ANZ-FJ [Global Domain]</t>
  </si>
  <si>
    <t>AML NetReveal 6.7#Global AML Financial Crime Investigation ANZ-FR#Global</t>
  </si>
  <si>
    <t>AML NetReveal 6.7 - Global AML Financial Crime Investigation ANZ-FR [Global Domain]</t>
  </si>
  <si>
    <t>AML NetReveal 6.7#Global AML Financial Crime Investigation ANZ-GB#Global</t>
  </si>
  <si>
    <t>AML NetReveal 6.7 - Global AML Financial Crime Investigation ANZ-GB [Global Domain]</t>
  </si>
  <si>
    <t>AML NetReveal 6.7#Global AML Financial Crime Investigation ANZ-GU#Global</t>
  </si>
  <si>
    <t>AML NetReveal 6.7 - Global AML Financial Crime Investigation ANZ-GU [Global Domain]</t>
  </si>
  <si>
    <t>AML NetReveal 6.7#Global AML Financial Crime Investigation ANZ-HK#Global</t>
  </si>
  <si>
    <t>AML NetReveal 6.7 - Global AML Financial Crime Investigation ANZ-HK [Global Domain]</t>
  </si>
  <si>
    <t>AML NetReveal 6.7#Global AML Financial Crime Investigation ANZ-IN#Global</t>
  </si>
  <si>
    <t>AML NetReveal 6.7 - Global AML Financial Crime Investigation ANZ-IN [Global Domain]</t>
  </si>
  <si>
    <t>AML NetReveal 6.7#Global AML Financial Crime Investigation ANZ-JP#Global</t>
  </si>
  <si>
    <t>AML NetReveal 6.7 - Global AML Financial Crime Investigation ANZ-JP [Global Domain]</t>
  </si>
  <si>
    <t>AML NetReveal 6.7#Global AML Financial Crime Investigation ANZ-KH#Global</t>
  </si>
  <si>
    <t>AML NetReveal 6.7 - Global AML Financial Crime Investigation ANZ-KH [Global Domain]</t>
  </si>
  <si>
    <t>AML NetReveal 6.7#Global AML Financial Crime Investigation ANZ-KI#Global</t>
  </si>
  <si>
    <t>AML NetReveal 6.7 - Global AML Financial Crime Investigation ANZ-KI [Global Domain]</t>
  </si>
  <si>
    <t>AML NetReveal 6.7#Global AML Financial Crime Investigation ANZ-KR#Global</t>
  </si>
  <si>
    <t>AML NetReveal 6.7 - Global AML Financial Crime Investigation ANZ-KR [Global Domain]</t>
  </si>
  <si>
    <t>AML NetReveal 6.7#Global AML Financial Crime Investigation ANZ-LA#Global</t>
  </si>
  <si>
    <t>AML NetReveal 6.7 - Global AML Financial Crime Investigation ANZ-LA [Global Domain]</t>
  </si>
  <si>
    <t>AML NetReveal 6.7#Global AML Financial Crime Investigation ANZ-MM#Global</t>
  </si>
  <si>
    <t>AML NetReveal 6.7 - Global AML Financial Crime Investigation ANZ-MM [Global Domain]</t>
  </si>
  <si>
    <t>AML NetReveal 6.7#Global AML Financial Crime Investigation ANZ-NZ#Global</t>
  </si>
  <si>
    <t>AML NetReveal 6.7 - Global AML Financial Crime Investigation ANZ-NZ [Global Domain]</t>
  </si>
  <si>
    <t>AML NetReveal 6.7#Global AML Financial Crime Investigation ANZ-PAC#Global</t>
  </si>
  <si>
    <t>AML NetReveal 6.7 - Global AML Financial Crime Investigation ANZ-PAC [Global Domain]</t>
  </si>
  <si>
    <t>AML NetReveal 6.7#Global AML Financial Crime Investigation ANZ-PG#Global</t>
  </si>
  <si>
    <t>AML NetReveal 6.7 - Global AML Financial Crime Investigation ANZ-PG [Global Domain]</t>
  </si>
  <si>
    <t>AML NetReveal 6.7#Global AML Financial Crime Investigation ANZ-PH#Global</t>
  </si>
  <si>
    <t>AML NetReveal 6.7 - Global AML Financial Crime Investigation ANZ-PH [Global Domain]</t>
  </si>
  <si>
    <t>AML NetReveal 6.7#Global AML Financial Crime Investigation ANZ-SB#Global</t>
  </si>
  <si>
    <t>AML NetReveal 6.7 - Global AML Financial Crime Investigation ANZ-SB [Global Domain]</t>
  </si>
  <si>
    <t>AML NetReveal 6.7#Global AML Financial Crime Investigation ANZ-SG#Global</t>
  </si>
  <si>
    <t>AML NetReveal 6.7 - Global AML Financial Crime Investigation ANZ-SG [Global Domain]</t>
  </si>
  <si>
    <t>AML NetReveal 6.7#Global AML Financial Crime Investigation ANZ-TH#Global</t>
  </si>
  <si>
    <t>AML NetReveal 6.7 - Global AML Financial Crime Investigation ANZ-TH [Global Domain]</t>
  </si>
  <si>
    <t>AML NetReveal 6.7#Global AML Financial Crime Investigation ANZ-TL#Global</t>
  </si>
  <si>
    <t>AML NetReveal 6.7 - Global AML Financial Crime Investigation ANZ-TL [Global Domain]</t>
  </si>
  <si>
    <t>AML NetReveal 6.7#Global AML Financial Crime Investigation ANZ-TO#Global</t>
  </si>
  <si>
    <t>AML NetReveal 6.7 - Global AML Financial Crime Investigation ANZ-TO [Global Domain]</t>
  </si>
  <si>
    <t>AML NetReveal 6.7#Global AML Financial Crime Investigation ANZ-TW#Global</t>
  </si>
  <si>
    <t>AML NetReveal 6.7 - Global AML Financial Crime Investigation ANZ-TW [Global Domain]</t>
  </si>
  <si>
    <t>AML NetReveal 6.7#Global AML Financial Crime Investigation ANZ-US#Global</t>
  </si>
  <si>
    <t>AML NetReveal 6.7 - Global AML Financial Crime Investigation ANZ-US [Global Domain]</t>
  </si>
  <si>
    <t>AML NetReveal 6.7#Global AML Financial Crime Investigation ANZ-VN#Global</t>
  </si>
  <si>
    <t>AML NetReveal 6.7 - Global AML Financial Crime Investigation ANZ-VN [Global Domain]</t>
  </si>
  <si>
    <t>AML NetReveal 6.7#Global AML Financial Crime Investigation ANZ-VU#Global</t>
  </si>
  <si>
    <t>AML NetReveal 6.7 - Global AML Financial Crime Investigation ANZ-VU [Global Domain]</t>
  </si>
  <si>
    <t>AML NetReveal 6.7#Global AML Financial Crime Investigation ANZ-WS#Global</t>
  </si>
  <si>
    <t>AML NetReveal 6.7 - Global AML Financial Crime Investigation ANZ-WS [Global Domain]</t>
  </si>
  <si>
    <t>AML NetReveal 6.7#Global AML Investigator ANZ#Global</t>
  </si>
  <si>
    <t>AML NetReveal 6.7 - Global AML Investigator ANZ [Global Domain]</t>
  </si>
  <si>
    <t>AML NetReveal 6.7#Global AML Investigator ANZ-APAC#Global</t>
  </si>
  <si>
    <t>AML NetReveal 6.7 - Global AML Investigator ANZ-APAC [Global Domain]</t>
  </si>
  <si>
    <t>AML NetReveal 6.7#Global AML Investigator ANZ-ASIA#Global</t>
  </si>
  <si>
    <t>AML NetReveal 6.7 - Global AML Investigator ANZ-ASIA [Global Domain]</t>
  </si>
  <si>
    <t>AML NetReveal 6.7#Global AML Investigator ANZ-AU#Global</t>
  </si>
  <si>
    <t>AML NetReveal 6.7 - Global AML Investigator ANZ-AU [Global Domain]</t>
  </si>
  <si>
    <t>AML NetReveal 6.7#Global AML Investigator ANZ-CN#Global</t>
  </si>
  <si>
    <t>AML NetReveal 6.7 - Global AML Investigator ANZ-CN [Global Domain]</t>
  </si>
  <si>
    <t>AML NetReveal 6.7#Global AML Investigator ANZ-EA#Global</t>
  </si>
  <si>
    <t>AML NetReveal 6.7 - Global AML Investigator ANZ-EA [Global Domain]</t>
  </si>
  <si>
    <t>AML NetReveal 6.7#Global AML Investigator ANZ-NZ#Global</t>
  </si>
  <si>
    <t>AML NetReveal 6.7 - Global AML Investigator ANZ-NZ [Global Domain]</t>
  </si>
  <si>
    <t>AML NetReveal 6.7#Global AML Investigator ANZ-PAC#Global</t>
  </si>
  <si>
    <t>AML NetReveal 6.7 - Global AML Investigator ANZ-PAC [Global Domain]</t>
  </si>
  <si>
    <t>AML NetReveal 6.7#Global AML MLRO ANZ#Global</t>
  </si>
  <si>
    <t>AML NetReveal 6.7 - Global AML MLRO ANZ [Global Domain]</t>
  </si>
  <si>
    <t>AML NetReveal 6.7#Global AML MLRO ANZ-AME#Global</t>
  </si>
  <si>
    <t>AML NetReveal 6.7 - Global AML MLRO ANZ-AME [Global Domain]</t>
  </si>
  <si>
    <t>AML NetReveal 6.7#Global AML MLRO ANZ-APAC#Global</t>
  </si>
  <si>
    <t>AML NetReveal 6.7 - Global AML MLRO ANZ-APAC [Global Domain]</t>
  </si>
  <si>
    <t>AML NetReveal 6.7#Global AML MLRO ANZ-AS#Global</t>
  </si>
  <si>
    <t>AML NetReveal 6.7 - Global AML MLRO ANZ-AS [Global Domain]</t>
  </si>
  <si>
    <t>AML NetReveal 6.7#Global AML MLRO ANZ-ASIA#Global</t>
  </si>
  <si>
    <t>AML NetReveal 6.7 - Global AML MLRO ANZ-ASIA [Global Domain]</t>
  </si>
  <si>
    <t>AML NetReveal 6.7#Global AML MLRO ANZ-AU#Global</t>
  </si>
  <si>
    <t>AML NetReveal 6.7 - Global AML MLRO ANZ-AU [Global Domain]</t>
  </si>
  <si>
    <t>AML NetReveal 6.7#Global AML MLRO ANZ-CK#Global</t>
  </si>
  <si>
    <t>AML NetReveal 6.7 - Global AML MLRO ANZ-CK [Global Domain]</t>
  </si>
  <si>
    <t>AML NetReveal 6.7#Global AML MLRO ANZ-CN#Global</t>
  </si>
  <si>
    <t>AML NetReveal 6.7 - Global AML MLRO ANZ-CN [Global Domain]</t>
  </si>
  <si>
    <t>AML NetReveal 6.7#Global AML MLRO ANZ-DE#Global</t>
  </si>
  <si>
    <t>AML NetReveal 6.7 - Global AML MLRO ANZ-DE [Global Domain]</t>
  </si>
  <si>
    <t>AML NetReveal 6.7#Global AML MLRO ANZ-EA#Global</t>
  </si>
  <si>
    <t>AML NetReveal 6.7 - Global AML MLRO ANZ-EA [Global Domain]</t>
  </si>
  <si>
    <t>AML NetReveal 6.7#Global AML MLRO ANZ-EUR#Global</t>
  </si>
  <si>
    <t>AML NetReveal 6.7 - Global AML MLRO ANZ-EUR [Global Domain]</t>
  </si>
  <si>
    <t>AML NetReveal 6.7#Global AML MLRO ANZ-FJ#Global</t>
  </si>
  <si>
    <t>AML NetReveal 6.7 - Global AML MLRO ANZ-FJ [Global Domain]</t>
  </si>
  <si>
    <t>AML NetReveal 6.7#Global AML MLRO ANZ-FR#Global</t>
  </si>
  <si>
    <t>AML NetReveal 6.7 - Global AML MLRO ANZ-FR [Global Domain]</t>
  </si>
  <si>
    <t>AML NetReveal 6.7#Global AML MLRO ANZ-GB#Global</t>
  </si>
  <si>
    <t>AML NetReveal 6.7 - Global AML MLRO ANZ-GB [Global Domain]</t>
  </si>
  <si>
    <t>AML NetReveal 6.7#Global AML MLRO ANZ-GU#Global</t>
  </si>
  <si>
    <t>AML NetReveal 6.7 - Global AML MLRO ANZ-GU [Global Domain]</t>
  </si>
  <si>
    <t>AML NetReveal 6.7#Global AML MLRO ANZ-HK#Global</t>
  </si>
  <si>
    <t>AML NetReveal 6.7 - Global AML MLRO ANZ-HK [Global Domain]</t>
  </si>
  <si>
    <t>AML NetReveal 6.7#Global AML MLRO ANZ-IN#Global</t>
  </si>
  <si>
    <t>AML NetReveal 6.7 - Global AML MLRO ANZ-IN [Global Domain]</t>
  </si>
  <si>
    <t>AML NetReveal 6.7#Global AML MLRO ANZ-JP#Global</t>
  </si>
  <si>
    <t>AML NetReveal 6.7 - Global AML MLRO ANZ-JP [Global Domain]</t>
  </si>
  <si>
    <t>AML NetReveal 6.7#Global AML MLRO ANZ-KH#Global</t>
  </si>
  <si>
    <t>AML NetReveal 6.7 - Global AML MLRO ANZ-KH [Global Domain]</t>
  </si>
  <si>
    <t>AML NetReveal 6.7#Global AML MLRO ANZ-KI#Global</t>
  </si>
  <si>
    <t>AML NetReveal 6.7 - Global AML MLRO ANZ-KI [Global Domain]</t>
  </si>
  <si>
    <t>AML NetReveal 6.7#Global AML MLRO ANZ-KR#Global</t>
  </si>
  <si>
    <t>AML NetReveal 6.7 - Global AML MLRO ANZ-KR [Global Domain]</t>
  </si>
  <si>
    <t>AML NetReveal 6.7#Global AML MLRO ANZ-LA#Global</t>
  </si>
  <si>
    <t>AML NetReveal 6.7 - Global AML MLRO ANZ-LA [Global Domain]</t>
  </si>
  <si>
    <t>AML NetReveal 6.7#Global AML MLRO ANZ-MM#Global</t>
  </si>
  <si>
    <t>AML NetReveal 6.7 - Global AML MLRO ANZ-MM [Global Domain]</t>
  </si>
  <si>
    <t>AML NetReveal 6.7#Global AML MLRO ANZ-NZ#Global</t>
  </si>
  <si>
    <t>AML NetReveal 6.7 - Global AML MLRO ANZ-NZ [Global Domain]</t>
  </si>
  <si>
    <t>AML NetReveal 6.7#Global AML MLRO ANZ-PAC#Global</t>
  </si>
  <si>
    <t>AML NetReveal 6.7 - Global AML MLRO ANZ-PAC [Global Domain]</t>
  </si>
  <si>
    <t>AML NetReveal 6.7#Global AML MLRO ANZ-PG#Global</t>
  </si>
  <si>
    <t>AML NetReveal 6.7 - Global AML MLRO ANZ-PG [Global Domain]</t>
  </si>
  <si>
    <t>AML NetReveal 6.7#Global AML MLRO ANZ-PH#Global</t>
  </si>
  <si>
    <t>AML NetReveal 6.7 - Global AML MLRO ANZ-PH [Global Domain]</t>
  </si>
  <si>
    <t>AML NetReveal 6.7#Global AML MLRO ANZ-SB#Global</t>
  </si>
  <si>
    <t>AML NetReveal 6.7 - Global AML MLRO ANZ-SB [Global Domain]</t>
  </si>
  <si>
    <t>AML NetReveal 6.7#Global AML MLRO ANZ-SG#Global</t>
  </si>
  <si>
    <t>AML NetReveal 6.7 - Global AML MLRO ANZ-SG [Global Domain]</t>
  </si>
  <si>
    <t>AML NetReveal 6.7#Global AML MLRO ANZ-TH#Global</t>
  </si>
  <si>
    <t>AML NetReveal 6.7 - Global AML MLRO ANZ-TH [Global Domain]</t>
  </si>
  <si>
    <t>AML NetReveal 6.7#Global AML MLRO ANZ-TL#Global</t>
  </si>
  <si>
    <t>AML NetReveal 6.7 - Global AML MLRO ANZ-TL [Global Domain]</t>
  </si>
  <si>
    <t>AML NetReveal 6.7#Global AML MLRO ANZ-TO#Global</t>
  </si>
  <si>
    <t>AML NetReveal 6.7 - Global AML MLRO ANZ-TO [Global Domain]</t>
  </si>
  <si>
    <t>AML NetReveal 6.7#Global AML MLRO ANZ-TW#Global</t>
  </si>
  <si>
    <t>AML NetReveal 6.7 - Global AML MLRO ANZ-TW [Global Domain]</t>
  </si>
  <si>
    <t>AML NetReveal 6.7#Global AML MLRO ANZ-US#Global</t>
  </si>
  <si>
    <t>AML NetReveal 6.7 - Global AML MLRO ANZ-US [Global Domain]</t>
  </si>
  <si>
    <t>AML NetReveal 6.7#Global AML MLRO ANZ-VN#Global</t>
  </si>
  <si>
    <t>AML NetReveal 6.7 - Global AML MLRO ANZ-VN [Global Domain]</t>
  </si>
  <si>
    <t>AML NetReveal 6.7#Global AML MLRO ANZ-VU#Global</t>
  </si>
  <si>
    <t>AML NetReveal 6.7 - Global AML MLRO ANZ-VU [Global Domain]</t>
  </si>
  <si>
    <t>AML NetReveal 6.7#Global AML MLRO ANZ-WS#Global</t>
  </si>
  <si>
    <t>AML NetReveal 6.7 - Global AML MLRO ANZ-WS [Global Domain]</t>
  </si>
  <si>
    <t>AML NetReveal 6.7#Global AML Quality Assurance ANZ#Global</t>
  </si>
  <si>
    <t>AML NetReveal 6.7 - Global AML Quality Assurance ANZ [Global Domain]</t>
  </si>
  <si>
    <t>AML NetReveal 6.7#Global AML Quality Assurance ANZ-AME#Global</t>
  </si>
  <si>
    <t>AML NetReveal 6.7 - Global AML Quality Assurance ANZ-AME [Global Domain]</t>
  </si>
  <si>
    <t>AML NetReveal 6.7#Global AML Quality Assurance ANZ-APAC#Global</t>
  </si>
  <si>
    <t>AML NetReveal 6.7 - Global AML Quality Assurance ANZ-APAC [Global Domain]</t>
  </si>
  <si>
    <t>AML NetReveal 6.7#Global AML Quality Assurance ANZ-AS#Global</t>
  </si>
  <si>
    <t>AML NetReveal 6.7 - Global AML Quality Assurance ANZ-AS [Global Domain]</t>
  </si>
  <si>
    <t>AML NetReveal 6.7#Global AML Quality Assurance ANZ-ASIA#Global</t>
  </si>
  <si>
    <t>AML NetReveal 6.7 - Global AML Quality Assurance ANZ-ASIA [Global Domain]</t>
  </si>
  <si>
    <t>AML NetReveal 6.7#Global AML Quality Assurance ANZ-AU#Global</t>
  </si>
  <si>
    <t>AML NetReveal 6.7 - Global AML Quality Assurance ANZ-AU [Global Domain]</t>
  </si>
  <si>
    <t>AML NetReveal 6.7#Global AML Quality Assurance ANZ-CK#Global</t>
  </si>
  <si>
    <t>AML NetReveal 6.7 - Global AML Quality Assurance ANZ-CK [Global Domain]</t>
  </si>
  <si>
    <t>AML NetReveal 6.7#Global AML Quality Assurance ANZ-CN#Global</t>
  </si>
  <si>
    <t>AML NetReveal 6.7 - Global AML Quality Assurance ANZ-CN [Global Domain]</t>
  </si>
  <si>
    <t>AML NetReveal 6.7#Global AML Quality Assurance ANZ-DE#Global</t>
  </si>
  <si>
    <t>AML NetReveal 6.7 - Global AML Quality Assurance ANZ-DE [Global Domain]</t>
  </si>
  <si>
    <t>AML NetReveal 6.7#Global AML Quality Assurance ANZ-EA#Global</t>
  </si>
  <si>
    <t>AML NetReveal 6.7 - Global AML Quality Assurance ANZ-EA [Global Domain]</t>
  </si>
  <si>
    <t>AML NetReveal 6.7#Global AML Quality Assurance ANZ-EUR#Global</t>
  </si>
  <si>
    <t>AML NetReveal 6.7 - Global AML Quality Assurance ANZ-EUR [Global Domain]</t>
  </si>
  <si>
    <t>AML NetReveal 6.7#Global AML Quality Assurance ANZ-FJ#Global</t>
  </si>
  <si>
    <t>AML NetReveal 6.7 - Global AML Quality Assurance ANZ-FJ [Global Domain]</t>
  </si>
  <si>
    <t>AML NetReveal 6.7#Global AML Quality Assurance ANZ-FR#Global</t>
  </si>
  <si>
    <t>AML NetReveal 6.7 - Global AML Quality Assurance ANZ-FR [Global Domain]</t>
  </si>
  <si>
    <t>AML NetReveal 6.7#Global AML Quality Assurance ANZ-GB#Global</t>
  </si>
  <si>
    <t>AML NetReveal 6.7 - Global AML Quality Assurance ANZ-GB [Global Domain]</t>
  </si>
  <si>
    <t>AML NetReveal 6.7#Global AML Quality Assurance ANZ-GU#Global</t>
  </si>
  <si>
    <t>AML NetReveal 6.7 - Global AML Quality Assurance ANZ-GU [Global Domain]</t>
  </si>
  <si>
    <t>AML NetReveal 6.7#Global AML Quality Assurance ANZ-HK#Global</t>
  </si>
  <si>
    <t>AML NetReveal 6.7 - Global AML Quality Assurance ANZ-HK [Global Domain]</t>
  </si>
  <si>
    <t>AML NetReveal 6.7#Global AML Quality Assurance ANZ-IN#Global</t>
  </si>
  <si>
    <t>AML NetReveal 6.7 - Global AML Quality Assurance ANZ-IN [Global Domain]</t>
  </si>
  <si>
    <t>AML NetReveal 6.7#Global AML Quality Assurance ANZ-JP#Global</t>
  </si>
  <si>
    <t>AML NetReveal 6.7 - Global AML Quality Assurance ANZ-JP [Global Domain]</t>
  </si>
  <si>
    <t>AML NetReveal 6.7#Global AML Quality Assurance ANZ-KH#Global</t>
  </si>
  <si>
    <t>AML NetReveal 6.7 - Global AML Quality Assurance ANZ-KH [Global Domain]</t>
  </si>
  <si>
    <t>AML NetReveal 6.7#Global AML Quality Assurance ANZ-KI#Global</t>
  </si>
  <si>
    <t>AML NetReveal 6.7 - Global AML Quality Assurance ANZ-KI [Global Domain]</t>
  </si>
  <si>
    <t>AML NetReveal 6.7#Global AML Quality Assurance ANZ-KR#Global</t>
  </si>
  <si>
    <t>AML NetReveal 6.7 - Global AML Quality Assurance ANZ-KR [Global Domain]</t>
  </si>
  <si>
    <t>AML NetReveal 6.7#Global AML Quality Assurance ANZ-LA#Global</t>
  </si>
  <si>
    <t>AML NetReveal 6.7 - Global AML Quality Assurance ANZ-LA [Global Domain]</t>
  </si>
  <si>
    <t>AML NetReveal 6.7#Global AML Quality Assurance ANZ-MM#Global</t>
  </si>
  <si>
    <t>AML NetReveal 6.7 - Global AML Quality Assurance ANZ-MM [Global Domain]</t>
  </si>
  <si>
    <t>AML NetReveal 6.7#Global AML Quality Assurance ANZ-NZ#Global</t>
  </si>
  <si>
    <t>AML NetReveal 6.7 - Global AML Quality Assurance ANZ-NZ [Global Domain]</t>
  </si>
  <si>
    <t>AML NetReveal 6.7#Global AML Quality Assurance ANZ-PAC#Global</t>
  </si>
  <si>
    <t>AML NetReveal 6.7 - Global AML Quality Assurance ANZ-PAC [Global Domain]</t>
  </si>
  <si>
    <t>AML NetReveal 6.7#Global AML Quality Assurance ANZ-PG#Global</t>
  </si>
  <si>
    <t>AML NetReveal 6.7 - Global AML Quality Assurance ANZ-PG [Global Domain]</t>
  </si>
  <si>
    <t>AML NetReveal 6.7#Global AML Quality Assurance ANZ-PH#Global</t>
  </si>
  <si>
    <t>AML NetReveal 6.7 - Global AML Quality Assurance ANZ-PH [Global Domain]</t>
  </si>
  <si>
    <t>AML NetReveal 6.7#Global AML Quality Assurance ANZ-SB#Global</t>
  </si>
  <si>
    <t>AML NetReveal 6.7 - Global AML Quality Assurance ANZ-SB [Global Domain]</t>
  </si>
  <si>
    <t>AML NetReveal 6.7#Global AML Quality Assurance ANZ-SG#Global</t>
  </si>
  <si>
    <t>AML NetReveal 6.7 - Global AML Quality Assurance ANZ-SG [Global Domain]</t>
  </si>
  <si>
    <t>AML NetReveal 6.7#Global AML Quality Assurance ANZ-TH#Global</t>
  </si>
  <si>
    <t>AML NetReveal 6.7 - Global AML Quality Assurance ANZ-TH [Global Domain]</t>
  </si>
  <si>
    <t>AML NetReveal 6.7#Global AML Quality Assurance ANZ-TL#Global</t>
  </si>
  <si>
    <t>AML NetReveal 6.7 - Global AML Quality Assurance ANZ-TL [Global Domain]</t>
  </si>
  <si>
    <t>AML NetReveal 6.7#Global AML Quality Assurance ANZ-TO#Global</t>
  </si>
  <si>
    <t>AML NetReveal 6.7 - Global AML Quality Assurance ANZ-TO [Global Domain]</t>
  </si>
  <si>
    <t>AML NetReveal 6.7#Global AML Quality Assurance ANZ-TW#Global</t>
  </si>
  <si>
    <t>AML NetReveal 6.7 - Global AML Quality Assurance ANZ-TW [Global Domain]</t>
  </si>
  <si>
    <t>AML NetReveal 6.7#Global AML Quality Assurance ANZ-US#Global</t>
  </si>
  <si>
    <t>AML NetReveal 6.7 - Global AML Quality Assurance ANZ-US [Global Domain]</t>
  </si>
  <si>
    <t>AML NetReveal 6.7#Global AML Quality Assurance ANZ-VN#Global</t>
  </si>
  <si>
    <t>AML NetReveal 6.7 - Global AML Quality Assurance ANZ-VN [Global Domain]</t>
  </si>
  <si>
    <t>AML NetReveal 6.7#Global AML Quality Assurance ANZ-VU#Global</t>
  </si>
  <si>
    <t>AML NetReveal 6.7 - Global AML Quality Assurance ANZ-VU [Global Domain]</t>
  </si>
  <si>
    <t>AML NetReveal 6.7#Global AML Quality Assurance ANZ-WS#Global</t>
  </si>
  <si>
    <t>AML NetReveal 6.7 - Global AML Quality Assurance ANZ-WS [Global Domain]</t>
  </si>
  <si>
    <t>AML NetReveal 6.7#Global AML Supervisor ANZ#Global</t>
  </si>
  <si>
    <t>AML NetReveal 6.7 - Global AML Supervisor ANZ [Global Domain]</t>
  </si>
  <si>
    <t>AML NetReveal 6.7#Global AML Supervisor ANZ-APAC#Global</t>
  </si>
  <si>
    <t>AML NetReveal 6.7 - Global AML Supervisor ANZ-APAC [Global Domain]</t>
  </si>
  <si>
    <t>AML NetReveal 6.7#Global AML Supervisor ANZ-ASIA#Global</t>
  </si>
  <si>
    <t>AML NetReveal 6.7 - Global AML Supervisor ANZ-ASIA [Global Domain]</t>
  </si>
  <si>
    <t>AML NetReveal 6.7#Global AML Supervisor ANZ-AU#Global</t>
  </si>
  <si>
    <t>AML NetReveal 6.7 - Global AML Supervisor ANZ-AU [Global Domain]</t>
  </si>
  <si>
    <t>AML NetReveal 6.7#Global AML Supervisor ANZ-CN#Global</t>
  </si>
  <si>
    <t>AML NetReveal 6.7 - Global AML Supervisor ANZ-CN [Global Domain]</t>
  </si>
  <si>
    <t>AML NetReveal 6.7#Global AML Supervisor ANZ-EA#Global</t>
  </si>
  <si>
    <t>AML NetReveal 6.7 - Global AML Supervisor ANZ-EA [Global Domain]</t>
  </si>
  <si>
    <t>AML NetReveal 6.7#Global AML Supervisor ANZ-NZ#Global</t>
  </si>
  <si>
    <t>AML NetReveal 6.7 - Global AML Supervisor ANZ-NZ [Global Domain]</t>
  </si>
  <si>
    <t>AML NetReveal 6.7#Global AML Supervisor ANZ-PAC#Global</t>
  </si>
  <si>
    <t>AML NetReveal 6.7 - Global AML Supervisor ANZ-PAC [Global Domain]</t>
  </si>
  <si>
    <t>AML NetReveal 6.7#Global AML Technical Administrator ANZ#Global</t>
  </si>
  <si>
    <t>AML NetReveal 6.7 - Global AML Technical Administrator ANZ [Global Domain]</t>
  </si>
  <si>
    <t>APX#NZ APX Backend Users#Global</t>
  </si>
  <si>
    <t>APX - NZ APX Backend Users [Global Domain]</t>
  </si>
  <si>
    <t>APX#NZ APX Web Users#Global</t>
  </si>
  <si>
    <t>APX - NZ APX Web Users [Global Domain]</t>
  </si>
  <si>
    <t>BASE NZ#NZ SAS Admin Access#Global</t>
  </si>
  <si>
    <t>BASE NZ - NZ SAS Admin Access [Global Domain]</t>
  </si>
  <si>
    <t>BASE NZ#NZ SAS Analyst Access#Global</t>
  </si>
  <si>
    <t>BASE NZ - NZ SAS Analyst Access [Global Domain]</t>
  </si>
  <si>
    <t>BASE NZ#NZ SAS Base Rep Access#Global</t>
  </si>
  <si>
    <t>BASE NZ - NZ SAS Base Rep Access [Global Domain]</t>
  </si>
  <si>
    <t>BASE NZ#NZ SAS Consumer Access#Global</t>
  </si>
  <si>
    <t>BASE NZ - NZ SAS Consumer Access [Global Domain]</t>
  </si>
  <si>
    <t>BASE NZ#NZ SAS Developer Access#Global</t>
  </si>
  <si>
    <t>BASE NZ - NZ SAS Developer Access [Global Domain]</t>
  </si>
  <si>
    <t>BASE NZ#NZ SAS Finance Access#Global</t>
  </si>
  <si>
    <t>BASE NZ - NZ SAS Finance Access [Global Domain]</t>
  </si>
  <si>
    <t>BASE NZ#NZ SAS Other Access#Global</t>
  </si>
  <si>
    <t>BASE NZ - NZ SAS Other Access [Global Domain]</t>
  </si>
  <si>
    <t>BASE NZ#NZ SAS Products Access#Global</t>
  </si>
  <si>
    <t>BASE NZ - NZ SAS Products Access [Global Domain]</t>
  </si>
  <si>
    <t>BASE NZ#NZ SAS Retail Risk Access#Global</t>
  </si>
  <si>
    <t>BASE NZ - NZ SAS Retail Risk Access [Global Domain]</t>
  </si>
  <si>
    <t>BASE NZ#NZ SAS Retail Risk Model Access#Global</t>
  </si>
  <si>
    <t>BASE NZ - NZ SAS Retail Risk Model Access [Global Domain]</t>
  </si>
  <si>
    <t>BASE NZ#NZ SAS Risk CPPR Access#Global</t>
  </si>
  <si>
    <t>BASE NZ - NZ SAS Risk CPPR Access [Global Domain]</t>
  </si>
  <si>
    <t>BASE NZ#NZ SAS User Access#Global</t>
  </si>
  <si>
    <t>BASE NZ - NZ SAS User Access [Global Domain]</t>
  </si>
  <si>
    <t>BASE NZ#NZ SAS Wholesale Risk Access#Global</t>
  </si>
  <si>
    <t>BASE NZ - NZ SAS Wholesale Risk Access [Global Domain]</t>
  </si>
  <si>
    <t>Batch Integration Hub (BIH)#AU LDAP BIH Administrator#Oceania</t>
  </si>
  <si>
    <t>Batch Integration Hub (BIH) - AU LDAP BIH Administrator [Oceania Domain]</t>
  </si>
  <si>
    <t>Batch Integration Hub (BIH)#AU LDAP BIH Business Analyst#Oceania</t>
  </si>
  <si>
    <t>Batch Integration Hub (BIH) - AU LDAP BIH Business Analyst [Oceania Domain]</t>
  </si>
  <si>
    <t>Batch Integration Hub (BIH)#AU LDAP BIH Data Analyst#Oceania</t>
  </si>
  <si>
    <t>Batch Integration Hub (BIH) - AU LDAP BIH Data Analyst [Oceania Domain]</t>
  </si>
  <si>
    <t>Batch Integration Hub (BIH)#AU LDAP BIH Data Modeler#Oceania</t>
  </si>
  <si>
    <t>Batch Integration Hub (BIH) - AU LDAP BIH Data Modeler [Oceania Domain]</t>
  </si>
  <si>
    <t>Batch Integration Hub (BIH)#AU LDAP BIH Support Staff#Oceania</t>
  </si>
  <si>
    <t>Batch Integration Hub (BIH) - AU LDAP BIH Support Staff [Oceania Domain]</t>
  </si>
  <si>
    <t>Batch Integration Hub (BIH)#AU NX AIX BIH Support Staff#Oceania</t>
  </si>
  <si>
    <t>Batch Integration Hub (BIH) - AU NX AIX BIH Support Staff [Oceania Domain]</t>
  </si>
  <si>
    <t>BizCAT (Business Credit Assessment Tool)#BizCAT Administrators#Global</t>
  </si>
  <si>
    <t>BizCAT (Business Credit Assessment Tool) - BizCAT Administrators [Global Domain]</t>
  </si>
  <si>
    <t>NZ BizCAT Administrator Access</t>
  </si>
  <si>
    <t>BizCAT (Business Credit Assessment Tool)#Credit Referral#Global</t>
  </si>
  <si>
    <t>BizCAT (Business Credit Assessment Tool) - Credit Referral [Global Domain]</t>
  </si>
  <si>
    <t>NZ BizCAT Credit Referral Access</t>
  </si>
  <si>
    <t>BizCAT (Business Credit Assessment Tool)#Read Only#Global</t>
  </si>
  <si>
    <t>BizCAT (Business Credit Assessment Tool) - Read Only [Global Domain]</t>
  </si>
  <si>
    <t>NZ BizCAT Read Only User Access</t>
  </si>
  <si>
    <t>BizCAT (Business Credit Assessment Tool)#User#Global</t>
  </si>
  <si>
    <t>BizCAT (Business Credit Assessment Tool) - User [Global Domain]</t>
  </si>
  <si>
    <t>NZ BizCAT User Access</t>
  </si>
  <si>
    <t>CAAS Audit Reporting#CAAS Application Reporting Officers (Wg)#Oceania</t>
  </si>
  <si>
    <t>CAAS Audit Reporting - CAAS Application Reporting Officers (Wg) [Oceania Domain]</t>
  </si>
  <si>
    <t>AU GrpAU – CAAS Application Reporting Officers (Wg)</t>
  </si>
  <si>
    <t>CAAS Audit Reporting#CAAS Supervisor Reporting Officers (Wg)#Oceania</t>
  </si>
  <si>
    <t>CAAS Audit Reporting - CAAS Supervisor Reporting Officers (Wg) [Oceania Domain]</t>
  </si>
  <si>
    <t>AU GrpAU – CAAS Supervisor Reporting Officers (Wg)</t>
  </si>
  <si>
    <t>CAAS Audit Reporting#CAAS Support Reporting Officers (Wg)#Oceania</t>
  </si>
  <si>
    <t>CAAS Audit Reporting - CAAS Support Reporting Officers (Wg) [Oceania Domain]</t>
  </si>
  <si>
    <t>AU GrpAU – CAAS Support Reporting Officers (Wg)</t>
  </si>
  <si>
    <t>CDP ORCA#IN TEPSS - CDP BLR ORCA Personal Loans (Wg)#Asia</t>
  </si>
  <si>
    <t>CDP ORCA - IN TEPSS - CDP BLR ORCA Personal Loans (Wg) [Asia Domain]</t>
  </si>
  <si>
    <t>CDP ORCA#IN TEPSS - CDP BLR ORCA Private Bank-BO (Wg)#Asia</t>
  </si>
  <si>
    <t>CDP ORCA - IN TEPSS - CDP BLR ORCA Private Bank-BO (Wg) [Asia Domain]</t>
  </si>
  <si>
    <t>CDP ORCA#IN TEPSS - CDP BLR ORCA SBB-A (Wg)#Asia</t>
  </si>
  <si>
    <t>CDP ORCA - IN TEPSS - CDP BLR ORCA SBB-A (Wg) [Asia Domain]</t>
  </si>
  <si>
    <t>CDP ORCA#IN TEPSS - CDP BLR ORCA SBB-MO (Wg)#Asia</t>
  </si>
  <si>
    <t>CDP ORCA - IN TEPSS - CDP BLR ORCA SBB-MO (Wg) [Asia Domain]</t>
  </si>
  <si>
    <t>CDP ORCA#IN TEPSS - CDP BLR ORCARBB (Wg)#Asia</t>
  </si>
  <si>
    <t>CDP ORCA - IN TEPSS - CDP BLR ORCARBB (Wg) [Asia Domain]</t>
  </si>
  <si>
    <t>CDP ORCA#IN TEPSS - CDP BLR Business Banking (Wg)#Asia</t>
  </si>
  <si>
    <t>CDP ORCA - IN TEPSS - CDP BLR Business Banking (Wg) [Asia Domain]</t>
  </si>
  <si>
    <t>CDP ORCA#IN TEPSS - CDP BLR ORCA Commercial Cards (Wg)#Asia</t>
  </si>
  <si>
    <t>CDP ORCA - IN TEPSS - CDP BLR ORCA Commercial Cards (Wg) [Asia Domain]</t>
  </si>
  <si>
    <t>CDP ORCA#IN TEPSS - CDP BLR ORCA Consumer Credit Cards (Wg)#Asia</t>
  </si>
  <si>
    <t>CDP ORCA - IN TEPSS - CDP BLR ORCA Consumer Credit Cards (Wg) [Asia Domain]</t>
  </si>
  <si>
    <t>CDP ORCA#IN TEPSS - CDP BLR ORCA Esanda AWS (Wg)#Asia</t>
  </si>
  <si>
    <t>CDP ORCA - IN TEPSS - CDP BLR ORCA Esanda AWS (Wg) [Asia Domain]</t>
  </si>
  <si>
    <t>CDP ORCA#IN TEPSS - CDP BLR ORCA Merchants (Wg)#Asia</t>
  </si>
  <si>
    <t>CDP ORCA - IN TEPSS - CDP BLR ORCA Merchants (Wg) [Asia Domain]</t>
  </si>
  <si>
    <t>CDP ORCA#IN TEPSS - CDP BLR ORCA Mortgages (Wg)#Asia</t>
  </si>
  <si>
    <t>CDP ORCA - IN TEPSS - CDP BLR ORCA Mortgages (Wg) [Asia Domain]</t>
  </si>
  <si>
    <t>CDP ORCA#IN TEPSS - CDP BLR ORCA Overdrafts (Wg)#Asia</t>
  </si>
  <si>
    <t>CDP ORCA - IN TEPSS - CDP BLR ORCA Overdrafts (Wg) [Asia Domain]</t>
  </si>
  <si>
    <t>CDP ORCA#IN TEPSS - CDP ORCA Credit Control (Wg)#Asia</t>
  </si>
  <si>
    <t>CDP ORCA - IN TEPSS - CDP ORCA Credit Control (Wg) [Asia Domain]</t>
  </si>
  <si>
    <t>CDP ORCA#IN TEPSS - CDP ORCA Fulfillment Doc Prep (Wg)#Asia</t>
  </si>
  <si>
    <t>CDP ORCA - IN TEPSS - CDP ORCA Fulfillment Doc Prep (Wg) [Asia Domain]</t>
  </si>
  <si>
    <t>CDP ORCA#PH TEPSS - CDP MNL ORCA Esanda AWS (Wg)#Asia</t>
  </si>
  <si>
    <t>CDP ORCA - PH TEPSS - CDP MNL ORCA Esanda AWS (Wg) [Asia Domain]</t>
  </si>
  <si>
    <t>CDP ORCA#PH TEPSS - CDP MNL ORCA RBB (Wg)#Asia</t>
  </si>
  <si>
    <t>CDP ORCA - PH TEPSS - CDP MNL ORCA RBB (Wg) [Asia Domain]</t>
  </si>
  <si>
    <t>CDP ORCA#PH TEPSS - CDP MNL ORCA SBBF (Wg)#Asia</t>
  </si>
  <si>
    <t>CDP ORCA - PH TEPSS - CDP MNL ORCA SBBF (Wg) [Asia Domain]</t>
  </si>
  <si>
    <t>CDP ORCA#PH TEPSS - CDP ORCA Fulfillment Doc Prep (Wg)#Asia</t>
  </si>
  <si>
    <t>CDP ORCA - PH TEPSS - CDP ORCA Fulfillment Doc Prep (Wg) [Asia Domain]</t>
  </si>
  <si>
    <t>CDP ORCA#PH TEPSS - CDP ORCA Mortgages (Wg)#Asia</t>
  </si>
  <si>
    <t>CDP ORCA - PH TEPSS - CDP ORCA Mortgages (Wg) [Asia Domain]</t>
  </si>
  <si>
    <t>CDP ORCA#AU TEPSS - CDP ORCA Acquisition Fraud Users (Wg)#Oceania</t>
  </si>
  <si>
    <t>CDP ORCA - AU TEPSS - CDP ORCA Acquisition Fraud Users (Wg) [Oceania Domain]</t>
  </si>
  <si>
    <t>CDP ORCA#AU TEPSS - CDP ORCA AF Lending (Wg)#Oceania</t>
  </si>
  <si>
    <t>CDP ORCA - AU TEPSS - CDP ORCA AF Lending (Wg) [Oceania Domain]</t>
  </si>
  <si>
    <t>CDP ORCA#AU TEPSS - CDP ORCA ANZ Direct–ULS (Wg)#Oceania</t>
  </si>
  <si>
    <t>CDP ORCA - AU TEPSS - CDP ORCA ANZ Direct–ULS (Wg) [Oceania Domain]</t>
  </si>
  <si>
    <t xml:space="preserve"> AU TEPSS - CDP ORCA ANZ Direct–ULS (Wg)</t>
  </si>
  <si>
    <t>CDP ORCA#AU TEPSS - CDP ORCA Asset Finance (Wg)#Oceania</t>
  </si>
  <si>
    <t>CDP ORCA - AU TEPSS - CDP ORCA Asset Finance (Wg) [Oceania Domain]</t>
  </si>
  <si>
    <t>CDP ORCA#AU TEPSS - CDP ORCA BRT (Wg)#Oceania</t>
  </si>
  <si>
    <t>CDP ORCA - AU TEPSS - CDP ORCA BRT (Wg) [Oceania Domain]</t>
  </si>
  <si>
    <t>CDP ORCA#AU TEPSS - CDP ORCA Business Banking (Wg)#Oceania</t>
  </si>
  <si>
    <t>CDP ORCA - AU TEPSS - CDP ORCA Business Banking (Wg) [Oceania Domain]</t>
  </si>
  <si>
    <t>CDP ORCA#AU TEPSS - CDP ORCA Consumer Credit Cards (Wg)#Oceania</t>
  </si>
  <si>
    <t>CDP ORCA - AU TEPSS - CDP ORCA Consumer Credit Cards (Wg) [Oceania Domain]</t>
  </si>
  <si>
    <t>CDP ORCA#AU TEPSS - CDP ORCA Credit Control (Wg)#Oceania</t>
  </si>
  <si>
    <t>CDP ORCA - AU TEPSS - CDP ORCA Credit Control (Wg) [Oceania Domain]</t>
  </si>
  <si>
    <t>CDP ORCA#AU TEPSS - CDP ORCA CS Team (Wg)#Oceania</t>
  </si>
  <si>
    <t>CDP ORCA - AU TEPSS - CDP ORCA CS Team (Wg) [Oceania Domain]</t>
  </si>
  <si>
    <t>CDP ORCA#AU TEPSS - CDP ORCA Cust Acc and Maint (Wg)#Oceania</t>
  </si>
  <si>
    <t>CDP ORCA - AU TEPSS - CDP ORCA Cust Acc and Maint (Wg) [Oceania Domain]</t>
  </si>
  <si>
    <t>CDP ORCA#AU TEPSS - CDP ORCA Esanda AWS (Wg)#Oceania</t>
  </si>
  <si>
    <t>CDP ORCA - AU TEPSS - CDP ORCA Esanda AWS (Wg) [Oceania Domain]</t>
  </si>
  <si>
    <t>CDP ORCA#AU TEPSS - CDP ORCA External Fraud (Wg)#Oceania</t>
  </si>
  <si>
    <t>CDP ORCA - AU TEPSS - CDP ORCA External Fraud (Wg) [Oceania Domain]</t>
  </si>
  <si>
    <t>CDP ORCA#AU TEPSS - CDP ORCA Fulfillment Doc Prep (Wg)#Oceania</t>
  </si>
  <si>
    <t>CDP ORCA - AU TEPSS - CDP ORCA Fulfillment Doc Prep (Wg) [Oceania Domain]</t>
  </si>
  <si>
    <t>CDP ORCA#AU TEPSS - CDP ORCA Investment Lending (Wg)#Oceania</t>
  </si>
  <si>
    <t>CDP ORCA - AU TEPSS - CDP ORCA Investment Lending (Wg) [Oceania Domain]</t>
  </si>
  <si>
    <t>CDP ORCA#AU TEPSS - CDP ORCA Merchants (Wg)#Oceania</t>
  </si>
  <si>
    <t>CDP ORCA - AU TEPSS - CDP ORCA Merchants (Wg) [Oceania Domain]</t>
  </si>
  <si>
    <t>CDP ORCA#AU TEPSS - CDP ORCA Mortgages (Wg)#Oceania</t>
  </si>
  <si>
    <t>CDP ORCA - AU TEPSS - CDP ORCA Mortgages (Wg) [Oceania Domain]</t>
  </si>
  <si>
    <t>CDP ORCA#AU TEPSS - CDP ORCA Personal Loans (Wg)#Oceania</t>
  </si>
  <si>
    <t>CDP ORCA - AU TEPSS - CDP ORCA Personal Loans (Wg) [Oceania Domain]</t>
  </si>
  <si>
    <t>CDP ORCA#AU TEPSS - CDP ORCA Private Bank–BO (Wg)#Oceania</t>
  </si>
  <si>
    <t>CDP ORCA - AU TEPSS - CDP ORCA Private Bank–BO (Wg) [Oceania Domain]</t>
  </si>
  <si>
    <t>CDP ORCA#AU TEPSS - CDP ORCA Private Bank–CM (Wg)#Oceania</t>
  </si>
  <si>
    <t>CDP ORCA - AU TEPSS - CDP ORCA Private Bank–CM (Wg) [Oceania Domain]</t>
  </si>
  <si>
    <t>CDP ORCA#AU TEPSS - CDP ORCA Private Bank–PWM (Wg)#Oceania</t>
  </si>
  <si>
    <t>CDP ORCA - AU TEPSS - CDP ORCA Private Bank–PWM (Wg) [Oceania Domain]</t>
  </si>
  <si>
    <t>CDP ORCA#AU TEPSS - CDP ORCA RBB (Wg)#Oceania</t>
  </si>
  <si>
    <t>CDP ORCA - AU TEPSS - CDP ORCA RBB (Wg) [Oceania Domain]</t>
  </si>
  <si>
    <t>CDP ORCA#AU TEPSS - CDP ORCA SBB-A (Wg)#Oceania</t>
  </si>
  <si>
    <t>CDP ORCA - AU TEPSS - CDP ORCA SBB-A (Wg) [Oceania Domain]</t>
  </si>
  <si>
    <t>CDP ORCA#AU TEPSS - CDP ORCA SBBF (Wg)#Oceania</t>
  </si>
  <si>
    <t>CDP ORCA - AU TEPSS - CDP ORCA SBBF (Wg) [Oceania Domain]</t>
  </si>
  <si>
    <t>CDP ORCA#AU TEPSS - CDP ORCA SBB–MO (Wg)#Oceania</t>
  </si>
  <si>
    <t>CDP ORCA - AU TEPSS - CDP ORCA SBB–MO (Wg) [Oceania Domain]</t>
  </si>
  <si>
    <t>CDP ORCA#PH TEPSS - CDP MNL ORCA Business Banking (Wg)#Asia</t>
  </si>
  <si>
    <t>CDP ORCA - PH TEPSS - CDP MNL ORCA Business Banking (Wg) [Asia Domain]</t>
  </si>
  <si>
    <t>CIP Norkom#IN OTSSD - AML KYC Admin Support (Wg)#Asia</t>
  </si>
  <si>
    <t>CIP Norkom - IN OTSSD - AML KYC Admin Support (Wg) [Asia Domain]</t>
  </si>
  <si>
    <t>CIP Norkom#IN OTSSD - AML KYC View Only (Wg)#Asia</t>
  </si>
  <si>
    <t>CIP Norkom - IN OTSSD - AML KYC View Only (Wg) [Asia Domain]</t>
  </si>
  <si>
    <t>CIP Norkom#AU TEPSD - AML KYC Admin Support (Wg)#Oceania</t>
  </si>
  <si>
    <t>CIP Norkom - AU TEPSD - AML KYC Admin Support (Wg) [Oceania Domain]</t>
  </si>
  <si>
    <t>CIP Norkom#AU TEPSD - AML KYC View Only (Wg)#Oceania</t>
  </si>
  <si>
    <t>CIP Norkom - AU TEPSD - AML KYC View Only (Wg) [Oceania Domain]</t>
  </si>
  <si>
    <t>Citrix XenApp Infrastructure#Global AVC XenApp Compliance#Global</t>
  </si>
  <si>
    <t>Citrix XenApp Infrastructure - Global AVC XenApp Compliance [Global Domain]</t>
  </si>
  <si>
    <t>Citrix XenApp Infrastructure#Global AVC XenApp Farm Administrators#Global</t>
  </si>
  <si>
    <t>Citrix XenApp Infrastructure - Global AVC XenApp Farm Administrators [Global Domain]</t>
  </si>
  <si>
    <t>Citrix XenApp Infrastructure#Global AVC XenApp Full Administrators#Global</t>
  </si>
  <si>
    <t>Citrix XenApp Infrastructure - Global AVC XenApp Full Administrators [Global Domain]</t>
  </si>
  <si>
    <t>Control-M (NZ)#NZ Control-M Admins#Global</t>
  </si>
  <si>
    <t>Control-M (NZ) - NZ Control-M Admins [Global Domain]</t>
  </si>
  <si>
    <t>Control-M (NZ)#NZ Control-M Browse#Global</t>
  </si>
  <si>
    <t>Control-M (NZ) - NZ Control-M Browse [Global Domain]</t>
  </si>
  <si>
    <t>Control-M (NZ)#NZ Control-M Opsadm#Global</t>
  </si>
  <si>
    <t>Control-M (NZ) - NZ Control-M Opsadm [Global Domain]</t>
  </si>
  <si>
    <t>Control-M (NZ)#NZ Control-M Update#Global</t>
  </si>
  <si>
    <t>Control-M (NZ) - NZ Control-M Update [Global Domain]</t>
  </si>
  <si>
    <t>CyberArk#Asia CyberArk ESX - Administrators (Wg)#Asia</t>
  </si>
  <si>
    <t>CyberArk - Asia CyberArk ESX - Administrators (Wg) [Asia Domain]</t>
  </si>
  <si>
    <t>CyberArk#Asia CyberArk ESX - Approvers (Wg)#Asia</t>
  </si>
  <si>
    <t>CyberArk - Asia CyberArk ESX - Approvers (Wg) [Asia Domain]</t>
  </si>
  <si>
    <t>CyberArk#Asia CyberArk McAfee DLP Administrators#Asia</t>
  </si>
  <si>
    <t>CyberArk - Asia CyberArk McAfee DLP Administrators [Asia Domain]</t>
  </si>
  <si>
    <t>CyberArk#Asia CyberArk McAfee DLP Approvers#Asia</t>
  </si>
  <si>
    <t>CyberArk - Asia CyberArk McAfee DLP Approvers [Asia Domain]</t>
  </si>
  <si>
    <t>CyberArk#CN IntCN - CyberArk#Asia</t>
  </si>
  <si>
    <t>CyberArk - CN IntCN - CyberArk [Asia Domain]</t>
  </si>
  <si>
    <t>CyberArk#CN IntCN – CyberArk Requestor#Asia</t>
  </si>
  <si>
    <t>CyberArk - CN IntCN – CyberArk Requestor [Asia Domain]</t>
  </si>
  <si>
    <t>CyberArk#IN TEPSD - SSL Password Group (AD)#Asia</t>
  </si>
  <si>
    <t>CyberArk - IN TEPSD - SSL Password Group (AD) [Asia Domain]</t>
  </si>
  <si>
    <t>IN TEPSD - SSL Password Group (Ad)</t>
  </si>
  <si>
    <t>CyberArk#SG ASIA CyberArk RCE Application Support (Wg)#Asia</t>
  </si>
  <si>
    <t>CyberArk - SG ASIA CyberArk RCE Application Support (Wg) [Asia Domain]</t>
  </si>
  <si>
    <t>CyberArk#SG CyberArk Apps (Wg)#Asia</t>
  </si>
  <si>
    <t>CyberArk - SG CyberArk Apps (Wg) [Asia Domain]</t>
  </si>
  <si>
    <t>CyberArk#SG CyberArk AppsConfirmer (Wg)#Asia</t>
  </si>
  <si>
    <t>CyberArk - SG CyberArk AppsConfirmer (Wg) [Asia Domain]</t>
  </si>
  <si>
    <t>CyberArk#SG CyberArk BLRConfirmer (Wg)#Asia</t>
  </si>
  <si>
    <t>CyberArk - SG CyberArk BLRConfirmer (Wg) [Asia Domain]</t>
  </si>
  <si>
    <t>CyberArk#SG CyberArk BLRHKNinFinacleConfirm (Wg)#Asia</t>
  </si>
  <si>
    <t>CyberArk - SG CyberArk BLRHKNinFinacleConfirm (Wg) [Asia Domain]</t>
  </si>
  <si>
    <t>CyberArk#SG CyberArk BLRQA (Wg)#Asia</t>
  </si>
  <si>
    <t>CyberArk - SG CyberArk BLRQA (Wg) [Asia Domain]</t>
  </si>
  <si>
    <t>CyberArk#SG CyberArk BLRRequestor (Wg)#Asia</t>
  </si>
  <si>
    <t>CyberArk - SG CyberArk BLRRequestor (Wg) [Asia Domain]</t>
  </si>
  <si>
    <t>CyberArk#SG CyberArk BLRSQ (Wg)#Asia</t>
  </si>
  <si>
    <t>CyberArk - SG CyberArk BLRSQ (Wg) [Asia Domain]</t>
  </si>
  <si>
    <t>CyberArk#SG CyberArk Midrange (Wg)#Asia</t>
  </si>
  <si>
    <t>CyberArk - SG CyberArk Midrange (Wg) [Asia Domain]</t>
  </si>
  <si>
    <t>CyberArk#SG CyberArk MidrangeConfirmer (Wg)#Asia</t>
  </si>
  <si>
    <t>CyberArk - SG CyberArk MidrangeConfirmer (Wg) [Asia Domain]</t>
  </si>
  <si>
    <t>CyberArk#SG CyberArk SafeAdmin (Wg)#Asia</t>
  </si>
  <si>
    <t>CyberArk - SG CyberArk SafeAdmin (Wg) [Asia Domain]</t>
  </si>
  <si>
    <t>CyberArk#SG CyberArk SGWintel (Wg)#Asia</t>
  </si>
  <si>
    <t>CyberArk - SG CyberArk SGWintel (Wg) [Asia Domain]</t>
  </si>
  <si>
    <t>CyberArk#SG CyberArk TWSafeAdmin (Wg)#Asia</t>
  </si>
  <si>
    <t>CyberArk - SG CyberArk TWSafeAdmin (Wg) [Asia Domain]</t>
  </si>
  <si>
    <t>CyberArk#SG CyberArk WintelConfirmer (Wg)#Asia</t>
  </si>
  <si>
    <t>CyberArk - SG CyberArk WintelConfirmer (Wg) [Asia Domain]</t>
  </si>
  <si>
    <t>CyberArk#SG TEPSD - PAM PV Auditors (Wg)#Asia</t>
  </si>
  <si>
    <t>CyberArk - SG TEPSD - PAM PV Auditors (Wg) [Asia Domain]</t>
  </si>
  <si>
    <t>CyberArk#SG TEPSD - PAM Unix Line Manager (Wg)#Asia</t>
  </si>
  <si>
    <t>CyberArk - SG TEPSD - PAM Unix Line Manager (Wg) [Asia Domain]</t>
  </si>
  <si>
    <t>CyberArk#SG TEPSD - PAM Unix Privileged Users (Wg)#Asia</t>
  </si>
  <si>
    <t>CyberArk - SG TEPSD - PAM Unix Privileged Users (Wg) [Asia Domain]</t>
  </si>
  <si>
    <t>CyberArk#SG TEPSD - PAM Windows Line Manager (Wg)#Asia</t>
  </si>
  <si>
    <t>CyberArk - SG TEPSD - PAM Windows Line Manager (Wg) [Asia Domain]</t>
  </si>
  <si>
    <t>CyberArk#SG TEPSD - PAM Windows Privileged Users (Wg)#Asia</t>
  </si>
  <si>
    <t>CyberArk - SG TEPSD - PAM Windows Privileged Users (Wg) [Asia Domain]</t>
  </si>
  <si>
    <t>CyberArk#SG TEPSD - PAM Windows Trusted Privileged Users (Wg)#Asia</t>
  </si>
  <si>
    <t>CyberArk - SG TEPSD - PAM Windows Trusted Privileged Users (Wg) [Asia Domain]</t>
  </si>
  <si>
    <t>CyberArk#Asia CyberArk ESX - Administrators (Wg)#Global</t>
  </si>
  <si>
    <t>CyberArk - Asia CyberArk ESX - Administrators (Wg) [Global Domain]</t>
  </si>
  <si>
    <t>CyberArk#Asia CyberArk ESX - Approvers (Wg)#Global</t>
  </si>
  <si>
    <t>CyberArk - Asia CyberArk ESX - Approvers (Wg) [Global Domain]</t>
  </si>
  <si>
    <t>CyberArk#Asia CyberArk McAfee DLP Administrators#Global</t>
  </si>
  <si>
    <t>CyberArk - Asia CyberArk McAfee DLP Administrators [Global Domain]</t>
  </si>
  <si>
    <t>CyberArk#Asia CyberArk McAfee DLP Approvers#Global</t>
  </si>
  <si>
    <t>CyberArk - Asia CyberArk McAfee DLP Approvers [Global Domain]</t>
  </si>
  <si>
    <t>CyberArk#AU NonStop CyberArk Approver#Global</t>
  </si>
  <si>
    <t>CyberArk - AU NonStop CyberArk Approver [Global Domain]</t>
  </si>
  <si>
    <t>CyberArk#AU NonStop CyberArk Requestor#Global</t>
  </si>
  <si>
    <t>CyberArk - AU NonStop CyberArk Requestor [Global Domain]</t>
  </si>
  <si>
    <t>CyberArk#AU TEPSD - PAM PV Auditors (Wg)#Global</t>
  </si>
  <si>
    <t>CyberArk - AU TEPSD - PAM PV Auditors (Wg) [Global Domain]</t>
  </si>
  <si>
    <t>CyberArk#AU TEPSD - PAM Unix Line Manager (Wg)#Global</t>
  </si>
  <si>
    <t>CyberArk - AU TEPSD - PAM Unix Line Manager (Wg) [Global Domain]</t>
  </si>
  <si>
    <t>CyberArk#AU TEPSD - PAM Unix Privileged Users (Wg)#Global</t>
  </si>
  <si>
    <t>CyberArk - AU TEPSD - PAM Unix Privileged Users (Wg) [Global Domain]</t>
  </si>
  <si>
    <t>CyberArk#AU TEPSD - PAM Windows Line Manager (Wg)#Global</t>
  </si>
  <si>
    <t>CyberArk - AU TEPSD - PAM Windows Line Manager (Wg) [Global Domain]</t>
  </si>
  <si>
    <t>CyberArk#AU TEPSD - PAM Windows Privileged Users (Wg)#Global</t>
  </si>
  <si>
    <t>CyberArk - AU TEPSD - PAM Windows Privileged Users (Wg) [Global Domain]</t>
  </si>
  <si>
    <t>CyberArk#AU TEPSD - PAM Windows Trusted Privileged Users (Wg)#Global</t>
  </si>
  <si>
    <t>CyberArk - AU TEPSD - PAM Windows Trusted Privileged Users (Wg) [Global Domain]</t>
  </si>
  <si>
    <t>CyberArk#AU W2K3 Privileged Access Management PIM Support (Ad)#Global</t>
  </si>
  <si>
    <t>CyberArk - AU W2K3 Privileged Access Management PIM Support (Ad) [Global Domain]</t>
  </si>
  <si>
    <t>CyberArk#CN IntCN – CyberArk Requestor#Global</t>
  </si>
  <si>
    <t>CyberArk - CN IntCN – CyberArk Requestor [Global Domain]</t>
  </si>
  <si>
    <t>CyberArk#Global AWS Digital Prod Support#Global</t>
  </si>
  <si>
    <t>CyberArk - Global AWS Digital Prod Support [Global Domain]</t>
  </si>
  <si>
    <t>CyberArk#Global AWS Digital Prod#Global</t>
  </si>
  <si>
    <t>CyberArk - Global AWS Digital Prod [Global Domain]</t>
  </si>
  <si>
    <t>CyberArk#Global AWS Management Prod Support#Global</t>
  </si>
  <si>
    <t>CyberArk - Global AWS Management Prod Support [Global Domain]</t>
  </si>
  <si>
    <t>CyberArk#Global AWS Management Prod#Global</t>
  </si>
  <si>
    <t>CyberArk - Global AWS Management Prod [Global Domain]</t>
  </si>
  <si>
    <t>CyberArk#Global CyberArk ACCESS CONTROL Support Administrators#Global</t>
  </si>
  <si>
    <t>CyberArk - Global CyberArk ACCESS CONTROL Support Administrators [Global Domain]</t>
  </si>
  <si>
    <t>CyberArk#Global CyberArk ALL Privileged Users#Global</t>
  </si>
  <si>
    <t>CyberArk - Global CyberArk ALL Privileged Users [Global Domain]</t>
  </si>
  <si>
    <t>CyberArk#Global CyberArk Automation Approver#Global</t>
  </si>
  <si>
    <t>CyberArk - Global CyberArk Automation Approver [Global Domain]</t>
  </si>
  <si>
    <t>CyberArk#Global CyberArk Automation requestor#Global</t>
  </si>
  <si>
    <t>CyberArk - Global CyberArk Automation requestor [Global Domain]</t>
  </si>
  <si>
    <t>CyberArk#Global CyberArk BLR HK Non Finacle Confirm#Global</t>
  </si>
  <si>
    <t>CyberArk - Global CyberArk BLR HK Non Finacle Confirm [Global Domain]</t>
  </si>
  <si>
    <t>CyberArk#Global CyberArk BLR HK Non Finacle Request#Global</t>
  </si>
  <si>
    <t>CyberArk - Global CyberArk BLR HK Non Finacle Request [Global Domain]</t>
  </si>
  <si>
    <t>CyberArk#Global CyberArk BLR SG Confirmer#Global</t>
  </si>
  <si>
    <t>CyberArk - Global CyberArk BLR SG Confirmer [Global Domain]</t>
  </si>
  <si>
    <t>CyberArk#Global CyberArk BLR SG QA#Global</t>
  </si>
  <si>
    <t>CyberArk - Global CyberArk BLR SG QA [Global Domain]</t>
  </si>
  <si>
    <t>CyberArk#Global CyberArk BLR SG Requester#Global</t>
  </si>
  <si>
    <t>CyberArk - Global CyberArk BLR SG Requester [Global Domain]</t>
  </si>
  <si>
    <t>CyberArk#Global CyberArk BLR SG SA#Global</t>
  </si>
  <si>
    <t>CyberArk - Global CyberArk BLR SG SA [Global Domain]</t>
  </si>
  <si>
    <t>CyberArk#Global CyberArk CSIO AMA Admin#Global</t>
  </si>
  <si>
    <t>CyberArk - Global CyberArk CSIO AMA Admin [Global Domain]</t>
  </si>
  <si>
    <t>CyberArk#Global CyberArk CSIO AMA View#Global</t>
  </si>
  <si>
    <t>CyberArk - Global CyberArk CSIO AMA View [Global Domain]</t>
  </si>
  <si>
    <t>CyberArk#Global CyberArk CSIO CSIRTTools Admin#Global</t>
  </si>
  <si>
    <t>CyberArk - Global CyberArk CSIO CSIRTTools Admin [Global Domain]</t>
  </si>
  <si>
    <t>CyberArk#Global CyberArk CSIO CSIRTTools View#Global</t>
  </si>
  <si>
    <t>CyberArk - Global CyberArk CSIO CSIRTTools View [Global Domain]</t>
  </si>
  <si>
    <t>CyberArk#Global CyberArk CSIO Elastic Admin#Global</t>
  </si>
  <si>
    <t>CyberArk - Global CyberArk CSIO Elastic Admin [Global Domain]</t>
  </si>
  <si>
    <t>CyberArk#Global CyberArk CSIO Elastic View#Global</t>
  </si>
  <si>
    <t>CyberArk - Global CyberArk CSIO Elastic View [Global Domain]</t>
  </si>
  <si>
    <t>CyberArk#Global CyberArk CSIO Engineering Admin#Global</t>
  </si>
  <si>
    <t>CyberArk - Global CyberArk CSIO Engineering Admin [Global Domain]</t>
  </si>
  <si>
    <t>CyberArk#Global CyberArk CSIO Engineering View#Global</t>
  </si>
  <si>
    <t>CyberArk - Global CyberArk CSIO Engineering View [Global Domain]</t>
  </si>
  <si>
    <t>CyberArk#Global CyberArk CSIO GTIR Admin#Global</t>
  </si>
  <si>
    <t>CyberArk - Global CyberArk CSIO GTIR Admin [Global Domain]</t>
  </si>
  <si>
    <t>CyberArk#Global CyberArk CSIO GTIR View#Global</t>
  </si>
  <si>
    <t>CyberArk - Global CyberArk CSIO GTIR View [Global Domain]</t>
  </si>
  <si>
    <t>CyberArk#Global CyberArk CSIO Nightwatch Admin#Global</t>
  </si>
  <si>
    <t>CyberArk - Global CyberArk CSIO Nightwatch Admin [Global Domain]</t>
  </si>
  <si>
    <t>CyberArk#Global CyberArk CSIO Nightwatch View#Global</t>
  </si>
  <si>
    <t>CyberArk - Global CyberArk CSIO Nightwatch View [Global Domain]</t>
  </si>
  <si>
    <t>CyberArk#Global CyberArk CSIO Tools Admin#Global</t>
  </si>
  <si>
    <t>CyberArk - Global CyberArk CSIO Tools Admin [Global Domain]</t>
  </si>
  <si>
    <t>CyberArk#Global CyberArk CSIO Tools View#Global</t>
  </si>
  <si>
    <t>CyberArk - Global CyberArk CSIO Tools View [Global Domain]</t>
  </si>
  <si>
    <t>CyberArk#Global CyberArk EPO System Administrators#Global</t>
  </si>
  <si>
    <t>CyberArk - Global CyberArk EPO System Administrators [Global Domain]</t>
  </si>
  <si>
    <t>CyberArk#Global CyberArk ESX - Administrators#Global</t>
  </si>
  <si>
    <t>CyberArk - Global CyberArk ESX - Administrators [Global Domain]</t>
  </si>
  <si>
    <t>CyberArk#Global CyberArk ESX - Approvers#Global</t>
  </si>
  <si>
    <t>CyberArk - Global CyberArk ESX - Approvers [Global Domain]</t>
  </si>
  <si>
    <t>CyberArk#Global CyberArk Fireeye Security Tools Managers#Global</t>
  </si>
  <si>
    <t>CyberArk - Global CyberArk Fireeye Security Tools Managers [Global Domain]</t>
  </si>
  <si>
    <t>CyberArk#Global CyberArk FireEye System Administrators#Global</t>
  </si>
  <si>
    <t>CyberArk - Global CyberArk FireEye System Administrators [Global Domain]</t>
  </si>
  <si>
    <t>CyberArk#Global Cyberark GAMS Admin#Global</t>
  </si>
  <si>
    <t>CyberArk - Global Cyberark GAMS Admin [Global Domain]</t>
  </si>
  <si>
    <t>Global CyberArk GAMS Admin</t>
  </si>
  <si>
    <t>CyberArk#Global CyberArk GAMS Support Administrators#Global</t>
  </si>
  <si>
    <t>CyberArk - Global CyberArk GAMS Support Administrators [Global Domain]</t>
  </si>
  <si>
    <t>CyberArk#Global CyberArk GAMS Support#Global</t>
  </si>
  <si>
    <t>CyberArk - Global CyberArk GAMS Support [Global Domain]</t>
  </si>
  <si>
    <t>Global Cyberark GAMS Support</t>
  </si>
  <si>
    <t>CyberArk#Global CyberArk HK Call-Centre Admin#Global</t>
  </si>
  <si>
    <t>CyberArk - Global CyberArk HK Call-Centre Admin [Global Domain]</t>
  </si>
  <si>
    <t>CyberArk#Global CyberArk HK Call-Centre Approver#Global</t>
  </si>
  <si>
    <t>CyberArk - Global CyberArk HK Call-Centre Approver [Global Domain]</t>
  </si>
  <si>
    <t>CyberArk#Global CyberArk HK Call-Centre Requester#Global</t>
  </si>
  <si>
    <t>CyberArk - Global CyberArk HK Call-Centre Requester [Global Domain]</t>
  </si>
  <si>
    <t>CyberArk#Global CyberArk HK ClearStream Admin#Global</t>
  </si>
  <si>
    <t>CyberArk - Global CyberArk HK ClearStream Admin [Global Domain]</t>
  </si>
  <si>
    <t>CyberArk#Global CyberArk HK ClearStream Approver#Global</t>
  </si>
  <si>
    <t>CyberArk - Global CyberArk HK ClearStream Approver [Global Domain]</t>
  </si>
  <si>
    <t>CyberArk#Global CyberArk HK ClearStream Requester#Global</t>
  </si>
  <si>
    <t>CyberArk - Global CyberArk HK ClearStream Requester [Global Domain]</t>
  </si>
  <si>
    <t>CyberArk#Global CyberArk HK Platform Admin#Global</t>
  </si>
  <si>
    <t>CyberArk - Global CyberArk HK Platform Admin [Global Domain]</t>
  </si>
  <si>
    <t>CyberArk#Global CyberArk HK Platform Approver#Global</t>
  </si>
  <si>
    <t>CyberArk - Global CyberArk HK Platform Approver [Global Domain]</t>
  </si>
  <si>
    <t>CyberArk#Global CyberArk HK Platform Requester#Global</t>
  </si>
  <si>
    <t>CyberArk - Global CyberArk HK Platform Requester [Global Domain]</t>
  </si>
  <si>
    <t>CyberArk#Global CyberArk HK Telecom Admin#Global</t>
  </si>
  <si>
    <t>CyberArk - Global CyberArk HK Telecom Admin [Global Domain]</t>
  </si>
  <si>
    <t>CyberArk#Global CyberArk HK Telecom Approver#Global</t>
  </si>
  <si>
    <t>CyberArk - Global CyberArk HK Telecom Approver [Global Domain]</t>
  </si>
  <si>
    <t>CyberArk#Global CyberArk HK Telecom Requester#Global</t>
  </si>
  <si>
    <t>CyberArk - Global CyberArk HK Telecom Requester [Global Domain]</t>
  </si>
  <si>
    <t>CyberArk#Global CyberArk IDO-ASO Approver#Global</t>
  </si>
  <si>
    <t>CyberArk - Global CyberArk IDO-ASO Approver [Global Domain]</t>
  </si>
  <si>
    <t>CyberArk#Global CyberArk IDO-ASO Requester#Global</t>
  </si>
  <si>
    <t>CyberArk - Global CyberArk IDO-ASO Requester [Global Domain]</t>
  </si>
  <si>
    <t>CyberArk#Global CyberArk McAfee Security Tools Managers#Global</t>
  </si>
  <si>
    <t>CyberArk - Global CyberArk McAfee Security Tools Managers [Global Domain]</t>
  </si>
  <si>
    <t>CyberArk#Global CyberArk MOT Admin#Global</t>
  </si>
  <si>
    <t>CyberArk - Global CyberArk MOT Admin [Global Domain]</t>
  </si>
  <si>
    <t>CyberArk#Global CyberArk MOT View#Global</t>
  </si>
  <si>
    <t>CyberArk - Global CyberArk MOT View [Global Domain]</t>
  </si>
  <si>
    <t>CyberArk#Global CyberArk nDLP Policy Managers#Global</t>
  </si>
  <si>
    <t>CyberArk - Global CyberArk nDLP Policy Managers [Global Domain]</t>
  </si>
  <si>
    <t>CyberArk#Global CyberArk nDLP System Administrators#Global</t>
  </si>
  <si>
    <t>CyberArk - Global CyberArk nDLP System Administrators [Global Domain]</t>
  </si>
  <si>
    <t>CyberArk#Global CyberArk NDLP User Administrators#Global</t>
  </si>
  <si>
    <t>CyberArk - Global CyberArk NDLP User Administrators [Global Domain]</t>
  </si>
  <si>
    <t>CyberArk#Global CyberArk NZ Wintel Ilo Administrators#Global</t>
  </si>
  <si>
    <t>CyberArk - Global CyberArk NZ Wintel Ilo Administrators [Global Domain]</t>
  </si>
  <si>
    <t>CyberArk#Global CyberArk PPS A&amp;I Admin#Global</t>
  </si>
  <si>
    <t>CyberArk - Global CyberArk PPS A&amp;I Admin [Global Domain]</t>
  </si>
  <si>
    <t>CyberArk#Global CyberArk PPS A&amp;I Analytical Operations#Global</t>
  </si>
  <si>
    <t>CyberArk - Global CyberArk PPS A&amp;I Analytical Operations [Global Domain]</t>
  </si>
  <si>
    <t>CyberArk#Global CyberArk PPS A&amp;I Campaign Operations#Global</t>
  </si>
  <si>
    <t>CyberArk - Global CyberArk PPS A&amp;I Campaign Operations [Global Domain]</t>
  </si>
  <si>
    <t>CyberArk#Global CyberArk PPS A&amp;I View#Global</t>
  </si>
  <si>
    <t>CyberArk - Global CyberArk PPS A&amp;I View [Global Domain]</t>
  </si>
  <si>
    <t>CyberArk#Global CyberArk PPS CSS Admin#Global</t>
  </si>
  <si>
    <t>CyberArk - Global CyberArk PPS CSS Admin [Global Domain]</t>
  </si>
  <si>
    <t>CyberArk#Global CyberArk PPS CSS View#Global</t>
  </si>
  <si>
    <t>CyberArk - Global CyberArk PPS CSS View [Global Domain]</t>
  </si>
  <si>
    <t>CyberArk#Global CyberArk PPS GSG-TDE Admin#Global</t>
  </si>
  <si>
    <t>CyberArk - Global CyberArk PPS GSG-TDE Admin [Global Domain]</t>
  </si>
  <si>
    <t>CyberArk#Global CyberArk PPS GSG-TDE View#Global</t>
  </si>
  <si>
    <t>CyberArk - Global CyberArk PPS GSG-TDE View [Global Domain]</t>
  </si>
  <si>
    <t>CyberArk#Global CyberArk PPS Mainframe Admin#Global</t>
  </si>
  <si>
    <t>CyberArk - Global CyberArk PPS Mainframe Admin [Global Domain]</t>
  </si>
  <si>
    <t>CyberArk#Global CyberArk PPS Mainframe View#Global</t>
  </si>
  <si>
    <t>CyberArk - Global CyberArk PPS Mainframe View [Global Domain]</t>
  </si>
  <si>
    <t>CyberArk#Global CyberArk PPS Oracle DB Admin#Global</t>
  </si>
  <si>
    <t>CyberArk - Global CyberArk PPS Oracle DB Admin [Global Domain]</t>
  </si>
  <si>
    <t>CyberArk#Global CyberArk PPS Oracle DB View#Global</t>
  </si>
  <si>
    <t>CyberArk - Global CyberArk PPS Oracle DB View [Global Domain]</t>
  </si>
  <si>
    <t>CyberArk#Global CyberArk PPS SQL DB Admin#Global</t>
  </si>
  <si>
    <t>CyberArk - Global CyberArk PPS SQL DB Admin [Global Domain]</t>
  </si>
  <si>
    <t>CyberArk#Global CyberArk PPS SQL DB View#Global</t>
  </si>
  <si>
    <t>CyberArk - Global CyberArk PPS SQL DB View [Global Domain]</t>
  </si>
  <si>
    <t>CyberArk#Global CyberArk PPS Storage Admin#Global</t>
  </si>
  <si>
    <t>CyberArk - Global CyberArk PPS Storage Admin [Global Domain]</t>
  </si>
  <si>
    <t>CyberArk#Global CyberArk PPS Storage View#Global</t>
  </si>
  <si>
    <t>CyberArk - Global CyberArk PPS Storage View [Global Domain]</t>
  </si>
  <si>
    <t>CyberArk#Global CyberArk PPS Sybase DB Admin#Global</t>
  </si>
  <si>
    <t>CyberArk - Global CyberArk PPS Sybase DB Admin [Global Domain]</t>
  </si>
  <si>
    <t>CyberArk#Global CyberArk PPS Sybase DB View#Global</t>
  </si>
  <si>
    <t>CyberArk - Global CyberArk PPS Sybase DB View [Global Domain]</t>
  </si>
  <si>
    <t>CyberArk#Global CyberArk PPS Terradata DB Admin#Global</t>
  </si>
  <si>
    <t>CyberArk - Global CyberArk PPS Terradata DB Admin [Global Domain]</t>
  </si>
  <si>
    <t>CyberArk#Global CyberArk PPS Terradata DB View#Global</t>
  </si>
  <si>
    <t>CyberArk - Global CyberArk PPS Terradata DB View [Global Domain]</t>
  </si>
  <si>
    <t>CyberArk#Global CyberArk PPS Unix Admin#Global</t>
  </si>
  <si>
    <t>CyberArk - Global CyberArk PPS Unix Admin [Global Domain]</t>
  </si>
  <si>
    <t>CyberArk#Global CyberArk PPS Unix View#Global</t>
  </si>
  <si>
    <t>CyberArk - Global CyberArk PPS Unix View [Global Domain]</t>
  </si>
  <si>
    <t>CyberArk#Global CyberArk PUMA Support Administrators#Global</t>
  </si>
  <si>
    <t>CyberArk - Global CyberArk PUMA Support Administrators [Global Domain]</t>
  </si>
  <si>
    <t>CyberArk#Global CyberArk SG Apps Confirmer#Global</t>
  </si>
  <si>
    <t>CyberArk - Global CyberArk SG Apps Confirmer [Global Domain]</t>
  </si>
  <si>
    <t>CyberArk#Global CyberArk SG Apps#Global</t>
  </si>
  <si>
    <t>CyberArk - Global CyberArk SG Apps [Global Domain]</t>
  </si>
  <si>
    <t>CyberArk#Global CyberArk SG Midrange Confirmer#Global</t>
  </si>
  <si>
    <t>CyberArk - Global CyberArk SG Midrange Confirmer [Global Domain]</t>
  </si>
  <si>
    <t>CyberArk#Global CyberArk SG Midrange#Global</t>
  </si>
  <si>
    <t>CyberArk - Global CyberArk SG Midrange [Global Domain]</t>
  </si>
  <si>
    <t>CyberArk#Global CyberArk SG SafeAdmin#Global</t>
  </si>
  <si>
    <t>CyberArk - Global CyberArk SG SafeAdmin [Global Domain]</t>
  </si>
  <si>
    <t>CyberArk#Global CyberArk SG Wintel Confirmer#Global</t>
  </si>
  <si>
    <t>CyberArk - Global CyberArk SG Wintel Confirmer [Global Domain]</t>
  </si>
  <si>
    <t>CyberArk#Global CyberArk SG Wintel#Global</t>
  </si>
  <si>
    <t>CyberArk - Global CyberArk SG Wintel [Global Domain]</t>
  </si>
  <si>
    <t>CyberArk#Global CyberArk SIE Private Key Access#Global</t>
  </si>
  <si>
    <t>CyberArk - Global CyberArk SIE Private Key Access [Global Domain]</t>
  </si>
  <si>
    <t>CyberArk#Global CyberArk SteelSafe Approvers#Global</t>
  </si>
  <si>
    <t>CyberArk - Global CyberArk SteelSafe Approvers [Global Domain]</t>
  </si>
  <si>
    <t>CyberArk#Global CyberArk SteelSafe Requestors#Global</t>
  </si>
  <si>
    <t>CyberArk - Global CyberArk SteelSafe Requestors [Global Domain]</t>
  </si>
  <si>
    <t>CyberArk#Global Cyberark Tandem Approver NZ#Global</t>
  </si>
  <si>
    <t>CyberArk - Global Cyberark Tandem Approver NZ [Global Domain]</t>
  </si>
  <si>
    <t>CyberArk#Global Cyberark Tandem Approver#Global</t>
  </si>
  <si>
    <t>CyberArk - Global Cyberark Tandem Approver [Global Domain]</t>
  </si>
  <si>
    <t>CyberArk#Global CyberArk Tandem Requestor NZ#Global</t>
  </si>
  <si>
    <t>CyberArk - Global CyberArk Tandem Requestor NZ [Global Domain]</t>
  </si>
  <si>
    <t>CyberArk#Global Cyberark Tandem Requestor#Global</t>
  </si>
  <si>
    <t>CyberArk - Global Cyberark Tandem Requestor [Global Domain]</t>
  </si>
  <si>
    <t>CyberArk#Global CyberArk TW SafeAdmin#Global</t>
  </si>
  <si>
    <t>CyberArk - Global CyberArk TW SafeAdmin [Global Domain]</t>
  </si>
  <si>
    <t>CyberArk#Global CyberArk UAC CA Admin#Global</t>
  </si>
  <si>
    <t>CyberArk - Global CyberArk UAC CA Admin [Global Domain]</t>
  </si>
  <si>
    <t>CyberArk#GLOBAL CyberArk Udeploy Admin#Global</t>
  </si>
  <si>
    <t>CyberArk - GLOBAL CyberArk Udeploy Admin [Global Domain]</t>
  </si>
  <si>
    <t>CyberArk#GLOBAL CyberArk Udeploy View#Global</t>
  </si>
  <si>
    <t>CyberArk - GLOBAL CyberArk Udeploy View [Global Domain]</t>
  </si>
  <si>
    <t>GLOBAL CyberArk Udeploy view</t>
  </si>
  <si>
    <t>CyberArk#Global Datapower Cyber Ark Line Manager Approver#Global</t>
  </si>
  <si>
    <t>CyberArk - Global Datapower Cyber Ark Line Manager Approver [Global Domain]</t>
  </si>
  <si>
    <t>CyberArk#Global Datapower Cyber Ark Privileged Users#Global</t>
  </si>
  <si>
    <t>CyberArk - Global Datapower Cyber Ark Privileged Users [Global Domain]</t>
  </si>
  <si>
    <t>CyberArk#Global IT Security Tools#Global</t>
  </si>
  <si>
    <t>CyberArk - Global IT Security Tools [Global Domain]</t>
  </si>
  <si>
    <t>CyberArk#Global NZ SSL Certificate Administrators#Global</t>
  </si>
  <si>
    <t>CyberArk - Global NZ SSL Certificate Administrators [Global Domain]</t>
  </si>
  <si>
    <t>CyberArk#GNS CyberArc Approver (Wg)#Global</t>
  </si>
  <si>
    <t>CyberArk - GNS CyberArc Approver (Wg) [Global Domain]</t>
  </si>
  <si>
    <t>CyberArk#IBM i2 Administrator AD#Global</t>
  </si>
  <si>
    <t>CyberArk - IBM i2 Administrator AD [Global Domain]</t>
  </si>
  <si>
    <t>CyberArk#IBM i2 Approver AD#Global</t>
  </si>
  <si>
    <t>CyberArk - IBM i2 Approver AD [Global Domain]</t>
  </si>
  <si>
    <t>CyberArk#IBM i2 Requestor AD#Global</t>
  </si>
  <si>
    <t>CyberArk - IBM i2 Requestor AD [Global Domain]</t>
  </si>
  <si>
    <t>CyberArk#McAfeeAppControlRequestors#Global</t>
  </si>
  <si>
    <t>CyberArk - McAfeeAppControlRequestors [Global Domain]</t>
  </si>
  <si>
    <t>CyberArk#NZ NBNZ Domain Admins (Ad)#Global</t>
  </si>
  <si>
    <t>CyberArk - NZ NBNZ Domain Admins (Ad) [Global Domain]</t>
  </si>
  <si>
    <t>CyberArk#NZ Shift Operations CyberArk access (Wg)#Global</t>
  </si>
  <si>
    <t>CyberArk - NZ Shift Operations CyberArk access (Wg) [Global Domain]</t>
  </si>
  <si>
    <t>CyberArk#Oceania CyberArk McAfee DLP Administrators#Global</t>
  </si>
  <si>
    <t>CyberArk - Oceania CyberArk McAfee DLP Administrators [Global Domain]</t>
  </si>
  <si>
    <t>CyberArk#Oceania CyberArk McAfee DLP Approvers#Global</t>
  </si>
  <si>
    <t>CyberArk - Oceania CyberArk McAfee DLP Approvers [Global Domain]</t>
  </si>
  <si>
    <t>CyberArk#SG CyberArk Apps (Wg)#Global</t>
  </si>
  <si>
    <t>CyberArk - SG CyberArk Apps (Wg) [Global Domain]</t>
  </si>
  <si>
    <t>CyberArk#SG CyberArk AppsConfirmer (Wg)#Global</t>
  </si>
  <si>
    <t>CyberArk - SG CyberArk AppsConfirmer (Wg) [Global Domain]</t>
  </si>
  <si>
    <t>CyberArk#SG CyberArk BLRConfirmer (Wg)#Global</t>
  </si>
  <si>
    <t>CyberArk - SG CyberArk BLRConfirmer (Wg) [Global Domain]</t>
  </si>
  <si>
    <t>CyberArk#SG CyberArk BLRHKNinFinacleConfirm (Wg)#Global</t>
  </si>
  <si>
    <t>CyberArk - SG CyberArk BLRHKNinFinacleConfirm (Wg) [Global Domain]</t>
  </si>
  <si>
    <t>CyberArk#SG CyberArk BLRQA (Wg)#Global</t>
  </si>
  <si>
    <t>CyberArk - SG CyberArk BLRQA (Wg) [Global Domain]</t>
  </si>
  <si>
    <t>CyberArk#SG CyberArk BLRRequestor (Wg)#Global</t>
  </si>
  <si>
    <t>CyberArk - SG CyberArk BLRRequestor (Wg) [Global Domain]</t>
  </si>
  <si>
    <t>CyberArk#SG CyberArk BLRSQ (Wg)#Global</t>
  </si>
  <si>
    <t>CyberArk - SG CyberArk BLRSQ (Wg) [Global Domain]</t>
  </si>
  <si>
    <t>CyberArk#SG CyberArk Midrange (Wg)#Global</t>
  </si>
  <si>
    <t>CyberArk - SG CyberArk Midrange (Wg) [Global Domain]</t>
  </si>
  <si>
    <t>CyberArk#SG CyberArk MidrangeConfirmer (Wg)#Global</t>
  </si>
  <si>
    <t>CyberArk - SG CyberArk MidrangeConfirmer (Wg) [Global Domain]</t>
  </si>
  <si>
    <t>CyberArk#SG CyberArk SafeAdmin (Wg)#Global</t>
  </si>
  <si>
    <t>CyberArk - SG CyberArk SafeAdmin (Wg) [Global Domain]</t>
  </si>
  <si>
    <t>CyberArk#SG CyberArk SGWintel (Wg)#Global</t>
  </si>
  <si>
    <t>CyberArk - SG CyberArk SGWintel (Wg) [Global Domain]</t>
  </si>
  <si>
    <t>CyberArk#SG CyberArk TWSafeAdmin (Wg)#Global</t>
  </si>
  <si>
    <t>CyberArk - SG CyberArk TWSafeAdmin (Wg) [Global Domain]</t>
  </si>
  <si>
    <t>CyberArk#SG CyberArk WintelConfirmer (Wg)#Global</t>
  </si>
  <si>
    <t>CyberArk - SG CyberArk WintelConfirmer (Wg) [Global Domain]</t>
  </si>
  <si>
    <t>CyberArk#XCP Brokerage Cyber Ark Line Manager Approver#Global</t>
  </si>
  <si>
    <t>CyberArk - XCP Brokerage Cyber Ark Line Manager Approver [Global Domain]</t>
  </si>
  <si>
    <t>CyberArk#XCP Brokerage CyberArk Privileged Users#Global</t>
  </si>
  <si>
    <t>CyberArk - XCP Brokerage CyberArk Privileged Users [Global Domain]</t>
  </si>
  <si>
    <t>XCP Brokerage Cyber Ark Previleged Users</t>
  </si>
  <si>
    <t>CyberArk#AU CyberArk Apps(Wg)#Oceania</t>
  </si>
  <si>
    <t>CyberArk - AU CyberArk Apps(Wg) [Oceania Domain]</t>
  </si>
  <si>
    <t>CyberArk#AU CyberArk AppsConfirmer(Wg)#Oceania</t>
  </si>
  <si>
    <t>CyberArk - AU CyberArk AppsConfirmer(Wg) [Oceania Domain]</t>
  </si>
  <si>
    <t>CyberArk#AU CyberArk BLRConfirmer(Wg)#Oceania</t>
  </si>
  <si>
    <t>CyberArk - AU CyberArk BLRConfirmer(Wg) [Oceania Domain]</t>
  </si>
  <si>
    <t>CyberArk#AU CyberArk BLRHKNinFinacleConfirm(Wg)#Oceania</t>
  </si>
  <si>
    <t>CyberArk - AU CyberArk BLRHKNinFinacleConfirm(Wg) [Oceania Domain]</t>
  </si>
  <si>
    <t>CyberArk#AU CyberArk BLRQA(Wg)#Oceania</t>
  </si>
  <si>
    <t>CyberArk - AU CyberArk BLRQA(Wg) [Oceania Domain]</t>
  </si>
  <si>
    <t>CyberArk#AU CyberArk BLRRequestor(Wg)#Oceania</t>
  </si>
  <si>
    <t>CyberArk - AU CyberArk BLRRequestor(Wg) [Oceania Domain]</t>
  </si>
  <si>
    <t>CyberArk#AU CyberArk BLRSQ(Wg)#Oceania</t>
  </si>
  <si>
    <t>CyberArk - AU CyberArk BLRSQ(Wg) [Oceania Domain]</t>
  </si>
  <si>
    <t>CyberArk#AU CyberArk Midrange(Wg)#Oceania</t>
  </si>
  <si>
    <t>CyberArk - AU CyberArk Midrange(Wg) [Oceania Domain]</t>
  </si>
  <si>
    <t>CyberArk#AU CyberArk MidrangeConfirmer(Wg)#Oceania</t>
  </si>
  <si>
    <t>CyberArk - AU CyberArk MidrangeConfirmer(Wg) [Oceania Domain]</t>
  </si>
  <si>
    <t>CyberArk#AU CyberArk SafeAdmin(Wg)#Oceania</t>
  </si>
  <si>
    <t>CyberArk - AU CyberArk SafeAdmin(Wg) [Oceania Domain]</t>
  </si>
  <si>
    <t>CyberArk#AU CyberArk SGWintel(Wg)#Oceania</t>
  </si>
  <si>
    <t>CyberArk - AU CyberArk SGWintel(Wg) [Oceania Domain]</t>
  </si>
  <si>
    <t>CyberArk#AU CyberArk SteelSafe Approvers#Oceania</t>
  </si>
  <si>
    <t>CyberArk - AU CyberArk SteelSafe Approvers [Oceania Domain]</t>
  </si>
  <si>
    <t>CyberArk#AU CyberArk SteelSafe Requestors#Oceania</t>
  </si>
  <si>
    <t>CyberArk - AU CyberArk SteelSafe Requestors [Oceania Domain]</t>
  </si>
  <si>
    <t>CyberArk#AU CyberArk TWSafeAdmin(Wg)#Oceania</t>
  </si>
  <si>
    <t>CyberArk - AU CyberArk TWSafeAdmin(Wg) [Oceania Domain]</t>
  </si>
  <si>
    <t>CyberArk#AU CyberArk WintelConfirmer(Wg)#Oceania</t>
  </si>
  <si>
    <t>CyberArk - AU CyberArk WintelConfirmer(Wg) [Oceania Domain]</t>
  </si>
  <si>
    <t>CyberArk#AU OCEANIA CyberArk RCE Application Support (Wg)#Oceania</t>
  </si>
  <si>
    <t>CyberArk - AU OCEANIA CyberArk RCE Application Support (Wg) [Oceania Domain]</t>
  </si>
  <si>
    <t>CyberArk#AU TEPSD - PAM PV Auditors (Wg)#Oceania</t>
  </si>
  <si>
    <t>CyberArk - AU TEPSD - PAM PV Auditors (Wg) [Oceania Domain]</t>
  </si>
  <si>
    <t>CyberArk#AU TEPSD - PAM Unix Line Manager (Wg)#Oceania</t>
  </si>
  <si>
    <t>CyberArk - AU TEPSD - PAM Unix Line Manager (Wg) [Oceania Domain]</t>
  </si>
  <si>
    <t>CyberArk#AU TEPSD - PAM Unix Privileged Users (Wg)#Oceania</t>
  </si>
  <si>
    <t>CyberArk - AU TEPSD - PAM Unix Privileged Users (Wg) [Oceania Domain]</t>
  </si>
  <si>
    <t>CyberArk#AU TEPSD - PAM Windows Line Manager (Wg)#Oceania</t>
  </si>
  <si>
    <t>CyberArk - AU TEPSD - PAM Windows Line Manager (Wg) [Oceania Domain]</t>
  </si>
  <si>
    <t>CyberArk#AU TEPSD - PAM Windows Privileged Users (Wg)#Oceania</t>
  </si>
  <si>
    <t>CyberArk - AU TEPSD - PAM Windows Privileged Users (Wg) [Oceania Domain]</t>
  </si>
  <si>
    <t>CyberArk#AU TEPSD - PAM Windows Trusted Privileged Users (Wg)#Oceania</t>
  </si>
  <si>
    <t>CyberArk - AU TEPSD - PAM Windows Trusted Privileged Users (Wg) [Oceania Domain]</t>
  </si>
  <si>
    <t>CyberArk#AU TEPSD - SSL Password Group (AD)#Oceania</t>
  </si>
  <si>
    <t>CyberArk - AU TEPSD - SSL Password Group (AD) [Oceania Domain]</t>
  </si>
  <si>
    <t>AU TEPSD - SSL Password Group (Ad)</t>
  </si>
  <si>
    <t>CyberArk#AU W2K3 Privileged Access Management PIM Support (Ad)#Oceania</t>
  </si>
  <si>
    <t>CyberArk - AU W2K3 Privileged Access Management PIM Support (Ad) [Oceania Domain]</t>
  </si>
  <si>
    <t>CyberArk#GNS CyberArc Admin (Wg)#Oceania</t>
  </si>
  <si>
    <t>CyberArk - GNS CyberArc Admin (Wg) [Oceania Domain]</t>
  </si>
  <si>
    <t>CyberArk#GNS CyberArc Approver (Wg)#Oceania</t>
  </si>
  <si>
    <t>CyberArk - GNS CyberArc Approver (Wg) [Oceania Domain]</t>
  </si>
  <si>
    <t>CyberArk#GNS CyberArc Requester (Wg)#Oceania</t>
  </si>
  <si>
    <t>CyberArk - GNS CyberArc Requester (Wg) [Oceania Domain]</t>
  </si>
  <si>
    <t>CyberArk#NZ NBNZ Domain Admins (Ad)#Oceania</t>
  </si>
  <si>
    <t>CyberArk - NZ NBNZ Domain Admins (Ad) [Oceania Domain]</t>
  </si>
  <si>
    <t>CyberArk#NZ Shift Operations CyberArk access (Wg)#Oceania</t>
  </si>
  <si>
    <t>CyberArk - NZ Shift Operations CyberArk access (Wg) [Oceania Domain]</t>
  </si>
  <si>
    <t>CyberArk#Oceania CyberArk ESX - Administrators (Wg)#Oceania</t>
  </si>
  <si>
    <t>CyberArk - Oceania CyberArk ESX - Administrators (Wg) [Oceania Domain]</t>
  </si>
  <si>
    <t>CyberArk#Oceania CyberArk ESX – Approvers (Wg)#Oceania</t>
  </si>
  <si>
    <t>CyberArk - Oceania CyberArk ESX – Approvers (Wg) [Oceania Domain]</t>
  </si>
  <si>
    <t>CyberArk#Oceania CyberArk McAfee DLP Administrators#Oceania</t>
  </si>
  <si>
    <t>CyberArk - Oceania CyberArk McAfee DLP Administrators [Oceania Domain]</t>
  </si>
  <si>
    <t>CyberArk#Oceania CyberArk McAfee DLP Approvers#Oceania</t>
  </si>
  <si>
    <t>CyberArk - Oceania CyberArk McAfee DLP Approvers [Oceania Domain]</t>
  </si>
  <si>
    <t>Datapower#Appliance Administrator#Oceania</t>
  </si>
  <si>
    <t>Datapower - Appliance Administrator [Oceania Domain]</t>
  </si>
  <si>
    <t>AU IBM Datapower Appliance Administrators (Ad)</t>
  </si>
  <si>
    <t>Datapower#Appliance Reviewer#Oceania</t>
  </si>
  <si>
    <t>Datapower - Appliance Reviewer [Oceania Domain]</t>
  </si>
  <si>
    <t>AU IBM Datapower Appliance Reviewer (Ad)</t>
  </si>
  <si>
    <t>Datapower#HSM Administrator#Oceania</t>
  </si>
  <si>
    <t>Datapower - HSM Administrator [Oceania Domain]</t>
  </si>
  <si>
    <t>AU IBM Datapower HSM Administrators (Ad)</t>
  </si>
  <si>
    <t>Datapower#Service Administrator#Oceania</t>
  </si>
  <si>
    <t>Datapower - Service Administrator [Oceania Domain]</t>
  </si>
  <si>
    <t>AU IBM Datapower Service Administrators (Ad)</t>
  </si>
  <si>
    <t>Datapower#Service Reviewer#Oceania</t>
  </si>
  <si>
    <t>Datapower - Service Reviewer [Oceania Domain]</t>
  </si>
  <si>
    <t>AU IBM Datapower Service Reviewer (Ad)</t>
  </si>
  <si>
    <t>Enterprise Vault 10#Rg_Svc GBL DACustomer01 - BLR Access Team#Global</t>
  </si>
  <si>
    <t>Enterprise Vault 10 - Rg_Svc GBL DACustomer01 - BLR Access Team [Global Domain]</t>
  </si>
  <si>
    <t>Enterprise Vault 10#Rg_Svc GBL DACustomer01 - Case Admins Role#Global</t>
  </si>
  <si>
    <t>Enterprise Vault 10 - Rg_Svc GBL DACustomer01 - Case Admins Role [Global Domain]</t>
  </si>
  <si>
    <t>Enterprise Vault 10#Rg_Svc GBL DACustomer01 - Discovery System Admins Role#Global</t>
  </si>
  <si>
    <t>Enterprise Vault 10 - Rg_Svc GBL DACustomer01 - Discovery System Admins Role [Global Domain]</t>
  </si>
  <si>
    <t>Enterprise Vault 10#Rg_Svc GBL DACustomer01 - Folder Capture Messages#Global</t>
  </si>
  <si>
    <t>Enterprise Vault 10 - Rg_Svc GBL DACustomer01 - Folder Capture Messages [Global Domain]</t>
  </si>
  <si>
    <t>Enterprise Vault 10#Rg_Svc GBL DACustomer01 - Folder Export#Global</t>
  </si>
  <si>
    <t>Enterprise Vault 10 - Rg_Svc GBL DACustomer01 - Folder Export [Global Domain]</t>
  </si>
  <si>
    <t>Enterprise Vault 10#Rg_Svc GBL DACustomer01 - Folder Full Control#Global</t>
  </si>
  <si>
    <t>Enterprise Vault 10 - Rg_Svc GBL DACustomer01 - Folder Full Control [Global Domain]</t>
  </si>
  <si>
    <t>Enterprise Vault 10#Rg_Svc GBL DACustomer01 - Folder Review#Global</t>
  </si>
  <si>
    <t>Enterprise Vault 10 - Rg_Svc GBL DACustomer01 - Folder Review [Global Domain]</t>
  </si>
  <si>
    <t>Enterprise Vault 10#Rg_Svc GBL DACustomer01 - GI Investigator#Global</t>
  </si>
  <si>
    <t>Enterprise Vault 10 - Rg_Svc GBL DACustomer01 - GI Investigator [Global Domain]</t>
  </si>
  <si>
    <t>Enterprise Vault 10#Rg_Svc GBL DACustomer01 - GI Manager#Global</t>
  </si>
  <si>
    <t>Enterprise Vault 10 - Rg_Svc GBL DACustomer01 - GI Manager [Global Domain]</t>
  </si>
  <si>
    <t>Enterprise Vault 10#Rg_Svc GBL DACustomer01 - GI Search Analyst#Global</t>
  </si>
  <si>
    <t>Enterprise Vault 10 - Rg_Svc GBL DACustomer01 - GI Search Analyst [Global Domain]</t>
  </si>
  <si>
    <t>Enterprise Vault 10#Rg_Svc GBL DACustomer01 - Group Legal Reviewer#Global</t>
  </si>
  <si>
    <t>Enterprise Vault 10 - Rg_Svc GBL DACustomer01 - Group Legal Reviewer [Global Domain]</t>
  </si>
  <si>
    <t>Enterprise Vault 10#Rg_Svc GBL DACustomer01 - HR Investigator#Global</t>
  </si>
  <si>
    <t>Enterprise Vault 10 - Rg_Svc GBL DACustomer01 - HR Investigator [Global Domain]</t>
  </si>
  <si>
    <t>Enterprise Vault 10#Rg_Svc GBL DACustomer01 - Internal Auditor#Global</t>
  </si>
  <si>
    <t>Enterprise Vault 10 - Rg_Svc GBL DACustomer01 - Internal Auditor [Global Domain]</t>
  </si>
  <si>
    <t>Enterprise Vault 10#Rg_Svc GBL DACustomer01 - SOC Reviewer#Global</t>
  </si>
  <si>
    <t>Enterprise Vault 10 - Rg_Svc GBL DACustomer01 - SOC Reviewer [Global Domain]</t>
  </si>
  <si>
    <t>Enterprise Vault 10#Rg_Svc GBL Enterprise Vault - Enterprise Vault L1 Administrators#Global</t>
  </si>
  <si>
    <t>Enterprise Vault 10 - Rg_Svc GBL Enterprise Vault - Enterprise Vault L1 Administrators [Global Domain]</t>
  </si>
  <si>
    <t>Enterprise Vault 10#Rg_Svc GBL Enterprise Vault - Enterprise Vault L2 Administrators#Global</t>
  </si>
  <si>
    <t>Enterprise Vault 10 - Rg_Svc GBL Enterprise Vault - Enterprise Vault L2 Administrators [Global Domain]</t>
  </si>
  <si>
    <t>Enterprise Vault 10#Rg_Svc GBL Enterprise Vault - Enterprise Vault L3 Administrators#Global</t>
  </si>
  <si>
    <t>Enterprise Vault 10 - Rg_Svc GBL Enterprise Vault - Enterprise Vault L3 Administrators [Global Domain]</t>
  </si>
  <si>
    <t>Enterprise Vault 10#Rg_Svc GBL Enterprise Vault - Journal Archiving Administrators#Global</t>
  </si>
  <si>
    <t>Enterprise Vault 10 - Rg_Svc GBL Enterprise Vault - Journal Archiving Administrators [Global Domain]</t>
  </si>
  <si>
    <t>Enterprise Vault 10#Rg_Svc GBL Enterprise Vault - Mailbox Archiving Administrators#Global</t>
  </si>
  <si>
    <t>Enterprise Vault 10 - Rg_Svc GBL Enterprise Vault - Mailbox Archiving Administrators [Global Domain]</t>
  </si>
  <si>
    <t>ePackets#AU ePackets Manager and Supervisor (Wg)#Oceania</t>
  </si>
  <si>
    <t>ePackets - AU ePackets Manager and Supervisor (Wg) [Oceania Domain]</t>
  </si>
  <si>
    <t>ePackets#AU ePackets Officer (Wg)#Oceania</t>
  </si>
  <si>
    <t>ePackets - AU ePackets Officer (Wg) [Oceania Domain]</t>
  </si>
  <si>
    <t>ePackets#AU ePackets View Only (Wg)#Oceania</t>
  </si>
  <si>
    <t>ePackets - AU ePackets View Only (Wg) [Oceania Domain]</t>
  </si>
  <si>
    <t>ePackets#AU MAP ANZ Direct ePackets Officer (Wg)#Oceania</t>
  </si>
  <si>
    <t>ePackets - AU MAP ANZ Direct ePackets Officer (Wg) [Oceania Domain]</t>
  </si>
  <si>
    <t>ePackets#AU MAP eFile ePackets Manager Supervisor (Wg)#Oceania</t>
  </si>
  <si>
    <t>ePackets - AU MAP eFile ePackets Manager Supervisor (Wg) [Oceania Domain]</t>
  </si>
  <si>
    <t>ePackets#AU MAP eFile ePackets Officer (Wg)#Oceania</t>
  </si>
  <si>
    <t>ePackets - AU MAP eFile ePackets Officer (Wg) [Oceania Domain]</t>
  </si>
  <si>
    <t>ePackets#AU MAP ONE Direct ePackets Officer (Wg)#Oceania</t>
  </si>
  <si>
    <t>ePackets - AU MAP ONE Direct ePackets Officer (Wg) [Oceania Domain]</t>
  </si>
  <si>
    <t>eSecurity - BI Publisher#AU PFSGC - OAAM BI Administrator Users (Wg)#Oceania</t>
  </si>
  <si>
    <t>eSecurity - BI Publisher - AU PFSGC - OAAM BI Administrator Users (Wg) [Oceania Domain]</t>
  </si>
  <si>
    <t>eSecurity - BI Publisher#AU PFSGC - OAAM BI Author Users (Wg)#Oceania</t>
  </si>
  <si>
    <t>eSecurity - BI Publisher - AU PFSGC - OAAM BI Author Users (Wg) [Oceania Domain]</t>
  </si>
  <si>
    <t>eSecurity - BI Publisher#AU PFSGC - OAAM BI Consumer Users (Wg)#Oceania</t>
  </si>
  <si>
    <t>eSecurity - BI Publisher - AU PFSGC - OAAM BI Consumer Users (Wg) [Oceania Domain]</t>
  </si>
  <si>
    <t>Exchange 2010#Asia Exchange 2010 L1 Support#Asia</t>
  </si>
  <si>
    <t>Exchange 2010 - Asia Exchange 2010 L1 Support [Asia Domain]</t>
  </si>
  <si>
    <t>Exchange 2010#EEU Messaging Team#Asia</t>
  </si>
  <si>
    <t>Exchange 2010 - EEU Messaging Team [Asia Domain]</t>
  </si>
  <si>
    <t>Exchange 2010#Global Central Support Level 2#Asia</t>
  </si>
  <si>
    <t>Exchange 2010 - Global Central Support Level 2 [Asia Domain]</t>
  </si>
  <si>
    <t>Exchange 2010#Global Directory Services and Messaging#Asia</t>
  </si>
  <si>
    <t>Exchange 2010 - Global Directory Services and Messaging [Asia Domain]</t>
  </si>
  <si>
    <t>Exchange 2010#Global Exchange 2010 L1 Support#Asia</t>
  </si>
  <si>
    <t>Exchange 2010 - Global Exchange 2010 L1 Support [Asia Domain]</t>
  </si>
  <si>
    <t>Exchange 2010#Global Exchange Administrators#Asia</t>
  </si>
  <si>
    <t>Exchange 2010 - Global Exchange Administrators [Asia Domain]</t>
  </si>
  <si>
    <t>Exchange 2010#Global Exchange Extended Organizational Management#Asia</t>
  </si>
  <si>
    <t>Exchange 2010 - Global Exchange Extended Organizational Management [Asia Domain]</t>
  </si>
  <si>
    <t>Exchange 2010#Global Exchange Role Access Control#Asia</t>
  </si>
  <si>
    <t>Exchange 2010 - Global Exchange Role Access Control [Asia Domain]</t>
  </si>
  <si>
    <t>Exchange 2010#Global Tech Assist Level 1#Asia</t>
  </si>
  <si>
    <t>Exchange 2010 - Global Tech Assist Level 1 [Asia Domain]</t>
  </si>
  <si>
    <t>Exchange 2010#Atlantic Exchange 2010 L1 Support#Atlantic</t>
  </si>
  <si>
    <t>Exchange 2010 - Atlantic Exchange 2010 L1 Support [Atlantic Domain]</t>
  </si>
  <si>
    <t>Exchange 2010#Global Central Support Level 2#Atlantic</t>
  </si>
  <si>
    <t>Exchange 2010 - Global Central Support Level 2 [Atlantic Domain]</t>
  </si>
  <si>
    <t>Exchange 2010#Global Directory Services and Messaging#Atlantic</t>
  </si>
  <si>
    <t>Exchange 2010 - Global Directory Services and Messaging [Atlantic Domain]</t>
  </si>
  <si>
    <t>Exchange 2010#Global Exchange 2010 L1 Support#Atlantic</t>
  </si>
  <si>
    <t>Exchange 2010 - Global Exchange 2010 L1 Support [Atlantic Domain]</t>
  </si>
  <si>
    <t>Exchange 2010#Global Exchange Administrators#Atlantic</t>
  </si>
  <si>
    <t>Exchange 2010 - Global Exchange Administrators [Atlantic Domain]</t>
  </si>
  <si>
    <t>Exchange 2010#Global Exchange Extended Organizational Management#Atlantic</t>
  </si>
  <si>
    <t>Exchange 2010 - Global Exchange Extended Organizational Management [Atlantic Domain]</t>
  </si>
  <si>
    <t>Exchange 2010#Global Exchange Role Access Control#Atlantic</t>
  </si>
  <si>
    <t>Exchange 2010 - Global Exchange Role Access Control [Atlantic Domain]</t>
  </si>
  <si>
    <t>Exchange 2010#AU Exchange 2010 Executive Support#Oceania</t>
  </si>
  <si>
    <t>Exchange 2010 - AU Exchange 2010 Executive Support [Oceania Domain]</t>
  </si>
  <si>
    <t>Exchange 2010#EEU Messaging Team#Oceania</t>
  </si>
  <si>
    <t>Exchange 2010 - EEU Messaging Team [Oceania Domain]</t>
  </si>
  <si>
    <t>Exchange 2010#Global Central Support Level 2#Oceania</t>
  </si>
  <si>
    <t>Exchange 2010 - Global Central Support Level 2 [Oceania Domain]</t>
  </si>
  <si>
    <t>Exchange 2010#Global Directory Services and Messaging#Oceania</t>
  </si>
  <si>
    <t>Exchange 2010 - Global Directory Services and Messaging [Oceania Domain]</t>
  </si>
  <si>
    <t>Exchange 2010#Global Exchange 2010 Executive Support#Oceania</t>
  </si>
  <si>
    <t>Exchange 2010 - Global Exchange 2010 Executive Support [Oceania Domain]</t>
  </si>
  <si>
    <t>Exchange 2010#Global Exchange 2010 L1 Support#Oceania</t>
  </si>
  <si>
    <t>Exchange 2010 - Global Exchange 2010 L1 Support [Oceania Domain]</t>
  </si>
  <si>
    <t>Exchange 2010#Global Exchange Administrators#Oceania</t>
  </si>
  <si>
    <t>Exchange 2010 - Global Exchange Administrators [Oceania Domain]</t>
  </si>
  <si>
    <t>Exchange 2010#Global Exchange Extended Organizational Management#Oceania</t>
  </si>
  <si>
    <t>Exchange 2010 - Global Exchange Extended Organizational Management [Oceania Domain]</t>
  </si>
  <si>
    <t>Exchange 2010#Global Exchange Role Access Control#Oceania</t>
  </si>
  <si>
    <t>Exchange 2010 - Global Exchange Role Access Control [Oceania Domain]</t>
  </si>
  <si>
    <t>Exchange 2010#Global Tech Assist Level 1#Oceania</t>
  </si>
  <si>
    <t>Exchange 2010 - Global Tech Assist Level 1 [Oceania Domain]</t>
  </si>
  <si>
    <t>Exchange 2010#Oceania Exchange 2010 L1 Support#Oceania</t>
  </si>
  <si>
    <t>Exchange 2010 - Oceania Exchange 2010 L1 Support [Oceania Domain]</t>
  </si>
  <si>
    <t>FOLD#FX Deposits Private Bank User Role#Oceania</t>
  </si>
  <si>
    <t>FOLD - FX Deposits Private Bank User Role [Oceania Domain]</t>
  </si>
  <si>
    <t>NZ CFSIB - FX Deposits - Private Bank User Role (Wg)</t>
  </si>
  <si>
    <t>FOLD#Product Manager User Role#Oceania</t>
  </si>
  <si>
    <t>FOLD - Product Manager User Role [Oceania Domain]</t>
  </si>
  <si>
    <t>NZ CFSIB - FX Deposits - Product Mgr User Role (Wg)</t>
  </si>
  <si>
    <t>FOLD#Read Only User Role#Oceania</t>
  </si>
  <si>
    <t>FOLD - Read Only User Role [Oceania Domain]</t>
  </si>
  <si>
    <t>NZ CFSIB - FX Deposits - Read Only User Role (Wg)</t>
  </si>
  <si>
    <t>FOLD#Retail User Role#Oceania</t>
  </si>
  <si>
    <t>FOLD - Retail User Role [Oceania Domain]</t>
  </si>
  <si>
    <t>NZ CFSIB - FX Deposits - Retail User Role (Wg)</t>
  </si>
  <si>
    <t>FOLD#Static User Role#Oceania</t>
  </si>
  <si>
    <t>FOLD - Static User Role [Oceania Domain]</t>
  </si>
  <si>
    <t>NZ CFSIB - FX Deposits - Static User Role (Wg)</t>
  </si>
  <si>
    <t>FOLD#Tech Admin User Role#Oceania</t>
  </si>
  <si>
    <t>FOLD - Tech Admin User Role [Oceania Domain]</t>
  </si>
  <si>
    <t>NZ CFSIB - FX Deposits - Tech Admin User Role (Wg)</t>
  </si>
  <si>
    <t>FOLD#Markets User Role#Oceania</t>
  </si>
  <si>
    <t>FOLD - Markets User Role [Oceania Domain]</t>
  </si>
  <si>
    <t>NZ CFSIB - FX Deposits Markets - Markets User Role (Wg)</t>
  </si>
  <si>
    <t>FOLD#Base Rate User Role#Oceania</t>
  </si>
  <si>
    <t>FOLD - Base Rate User Role [Oceania Domain]</t>
  </si>
  <si>
    <t>NZ CFSIB - FX Deposits Operations - Base Rate User Role (Wg)</t>
  </si>
  <si>
    <t>FOLD#Global Loans User Role#Oceania</t>
  </si>
  <si>
    <t>FOLD - Global Loans User Role [Oceania Domain]</t>
  </si>
  <si>
    <t>NZ CFSIB - FX Deposits Operations - Global Loans User Role (Wg)</t>
  </si>
  <si>
    <t>FOLD#Ops User Role#Oceania</t>
  </si>
  <si>
    <t>FOLD - Ops User Role [Oceania Domain]</t>
  </si>
  <si>
    <t>NZ CFSIB - FX Deposits Operations - Ops User Role (Wg)</t>
  </si>
  <si>
    <t>Frontline Tools#NZ Retail Tools Website Admin Access (Wg)#Global</t>
  </si>
  <si>
    <t>Frontline Tools - NZ Retail Tools Website Admin Access (Wg) [Global Domain]</t>
  </si>
  <si>
    <t>Frontline Tools#NZ Retail Tools Website Admin Access#Global</t>
  </si>
  <si>
    <t>Frontline Tools - NZ Retail Tools Website Admin Access [Global Domain]</t>
  </si>
  <si>
    <t>Frontline Tools#NZ Retail Tools Website Editor Access#Global</t>
  </si>
  <si>
    <t>Frontline Tools - NZ Retail Tools Website Editor Access [Global Domain]</t>
  </si>
  <si>
    <t>Frontline Tools#NZ Retail Tools Website LRH reporting Access#Global</t>
  </si>
  <si>
    <t>Frontline Tools - NZ Retail Tools Website LRH reporting Access [Global Domain]</t>
  </si>
  <si>
    <t>Frontline Tools#NZ Retail Tools Website Pricing Desk Access#Global</t>
  </si>
  <si>
    <t>Frontline Tools - NZ Retail Tools Website Pricing Desk Access [Global Domain]</t>
  </si>
  <si>
    <t>Frontline Tools#NZ Retail Tools Website Support Access#Global</t>
  </si>
  <si>
    <t>Frontline Tools - NZ Retail Tools Website Support Access [Global Domain]</t>
  </si>
  <si>
    <t>Frontline Tools#NZ Retail Tools Website Users Access#Global</t>
  </si>
  <si>
    <t>Frontline Tools - NZ Retail Tools Website Users Access [Global Domain]</t>
  </si>
  <si>
    <t>Frontline Tools#NZ Retail Tools Website Admin Access (Wg)#Oceania</t>
  </si>
  <si>
    <t>Frontline Tools - NZ Retail Tools Website Admin Access (Wg) [Oceania Domain]</t>
  </si>
  <si>
    <t>Frontline Tools#NZ Retail Tools Website Editor Access (Wg)#Oceania</t>
  </si>
  <si>
    <t>Frontline Tools - NZ Retail Tools Website Editor Access (Wg) [Oceania Domain]</t>
  </si>
  <si>
    <t>Frontline Tools#NZ Retail Tools Website LRH reporting Access (Wg)#Oceania</t>
  </si>
  <si>
    <t>Frontline Tools - NZ Retail Tools Website LRH reporting Access (Wg) [Oceania Domain]</t>
  </si>
  <si>
    <t>Frontline Tools#NZ Retail Tools Website Pricing Desk Access (Wg)#Oceania</t>
  </si>
  <si>
    <t>Frontline Tools - NZ Retail Tools Website Pricing Desk Access (Wg) [Oceania Domain]</t>
  </si>
  <si>
    <t>Frontline Tools#NZ Retail Tools Website Support Access (Wg)#Oceania</t>
  </si>
  <si>
    <t>Frontline Tools - NZ Retail Tools Website Support Access (Wg) [Oceania Domain]</t>
  </si>
  <si>
    <t>Frontline Tools#NZ Retail Tools Website Users Access (Wg)#Oceania</t>
  </si>
  <si>
    <t>Frontline Tools - NZ Retail Tools Website Users Access (Wg) [Oceania Domain]</t>
  </si>
  <si>
    <t>FX Easy (AU)#AU FX Easy Deal - Read Only Deal User Role (Wg)#Oceania</t>
  </si>
  <si>
    <t>FX Easy (AU) - AU FX Easy Deal - Read Only Deal User Role (Wg) [Oceania Domain]</t>
  </si>
  <si>
    <t>FX Easy (AU)#AU FX Easy Markets Admin Static Admin Role (Wg)#Oceania</t>
  </si>
  <si>
    <t>FX Easy (AU) - AU FX Easy Markets Admin Static Admin Role (Wg) [Oceania Domain]</t>
  </si>
  <si>
    <t>FX Easy (AU)#AU FX Easy Markets Deal Dealer User Role (Wg)#Oceania</t>
  </si>
  <si>
    <t>FX Easy (AU) - AU FX Easy Markets Deal Dealer User Role (Wg) [Oceania Domain]</t>
  </si>
  <si>
    <t>FX Easy (AU)#AU FX Easy Operations Deal Operations User Role (Wg)#Oceania</t>
  </si>
  <si>
    <t>FX Easy (AU) - AU FX Easy Operations Deal Operations User Role (Wg) [Oceania Domain]</t>
  </si>
  <si>
    <t>FX Easy (AU)#AU FX Easy Private Bk Deal Private Bk User Role (Wg)#Oceania</t>
  </si>
  <si>
    <t>FX Easy (AU) - AU FX Easy Private Bk Deal Private Bk User Role (Wg) [Oceania Domain]</t>
  </si>
  <si>
    <t>FX Easy (AU)#AU FX Easy Technology Admin Technology Static Admin Role (Wg)#Oceania</t>
  </si>
  <si>
    <t>FX Easy (AU) - AU FX Easy Technology Admin Technology Static Admin Role (Wg) [Oceania Domain]</t>
  </si>
  <si>
    <t>FX Easy (AU)#AU FX Easy Transaction Banking Admin Read only Admin Role (Wg)#Oceania</t>
  </si>
  <si>
    <t>FX Easy (AU) - AU FX Easy Transaction Banking Admin Read only Admin Role (Wg) [Oceania Domain]</t>
  </si>
  <si>
    <t>FXEasy#Read only Deal Role#Oceania</t>
  </si>
  <si>
    <t>FXEasy - Read only Deal Role [Oceania Domain]</t>
  </si>
  <si>
    <t>NZ CFSIB - FX Easy Deal - Read Only Deal User Role (Wg)</t>
  </si>
  <si>
    <t>FXEasy#Dealer User Role#Oceania</t>
  </si>
  <si>
    <t>FXEasy - Dealer User Role [Oceania Domain]</t>
  </si>
  <si>
    <t>NZ CFSIB - FX Easy Markets Deal - Dealer User Role (Wg)</t>
  </si>
  <si>
    <t>FXEasy#Operations User Role#Oceania</t>
  </si>
  <si>
    <t>FXEasy - Operations User Role [Oceania Domain]</t>
  </si>
  <si>
    <t>NZ CFSIB - FX Easy Operations Deal - Operations User Role (Wg)</t>
  </si>
  <si>
    <t>FXEasy#FX Easy Private Bank User Role#Oceania</t>
  </si>
  <si>
    <t>FXEasy - FX Easy Private Bank User Role [Oceania Domain]</t>
  </si>
  <si>
    <t>NZ CFSIB - FX Easy Private Bk Deal - Private Bk User Role (Wg)</t>
  </si>
  <si>
    <t>FXEasy#Technology Static Admin Role#Oceania</t>
  </si>
  <si>
    <t>FXEasy - Technology Static Admin Role [Oceania Domain]</t>
  </si>
  <si>
    <t>NZ CFSIB - FX Easy Tech Admin - Tech Static Admin Role (Wg)</t>
  </si>
  <si>
    <t>FXEasy#Read only Admin Role#Oceania</t>
  </si>
  <si>
    <t>FXEasy - Read only Admin Role [Oceania Domain]</t>
  </si>
  <si>
    <t>NZ CFSIB - FX Easy Trans Bk Admin - Read only Admin Role (Wg)</t>
  </si>
  <si>
    <t>FXEasy#Dealer User Service Account Group#Oceania</t>
  </si>
  <si>
    <t>FXEasy - Dealer User Service Account Group [Oceania Domain]</t>
  </si>
  <si>
    <t>NZ FX Easy Dealer User Service Accts (Ad)</t>
  </si>
  <si>
    <t>FXEasy#Operations User Service Account Group#Oceania</t>
  </si>
  <si>
    <t>FXEasy - Operations User Service Account Group [Oceania Domain]</t>
  </si>
  <si>
    <t>NZ FX Easy Operations User Service Accts (Ad)</t>
  </si>
  <si>
    <t>FXEasy#Private Bank User Service Account Group#Oceania</t>
  </si>
  <si>
    <t>FXEasy - Private Bank User Service Account Group [Oceania Domain]</t>
  </si>
  <si>
    <t>NZ FX Easy Private Bank User Service Accts (Ad)</t>
  </si>
  <si>
    <t>FXEasy#Read Only User Service Account Group#Oceania</t>
  </si>
  <si>
    <t>FXEasy - Read Only User Service Account Group [Oceania Domain]</t>
  </si>
  <si>
    <t>NZ FX Easy Read_Only User Service Accts (Ad)</t>
  </si>
  <si>
    <t>FXEasy#Web Services Service Account Group#Oceania</t>
  </si>
  <si>
    <t>FXEasy - Web Services Service Account Group [Oceania Domain]</t>
  </si>
  <si>
    <t>NZ FX Easy Web Services Service Accts (Ad)</t>
  </si>
  <si>
    <t>GCR#AU GCR Global Customer Search (Wg)#Oceania</t>
  </si>
  <si>
    <t>GCR - AU GCR Global Customer Search (Wg) [Oceania Domain]</t>
  </si>
  <si>
    <t>GCR#AU GCR Senior Matching Analyst (Wg)#Oceania</t>
  </si>
  <si>
    <t>GCR - AU GCR Senior Matching Analyst (Wg) [Oceania Domain]</t>
  </si>
  <si>
    <t>GCR#AU GCR mdm_admin (Wg)#Oceania</t>
  </si>
  <si>
    <t>GCR - AU GCR mdm_admin (Wg) [Oceania Domain]</t>
  </si>
  <si>
    <t>GCR#AU GCR Matching Analyst (Wg)#Oceania</t>
  </si>
  <si>
    <t>GCR - AU GCR Matching Analyst (Wg) [Oceania Domain]</t>
  </si>
  <si>
    <t>GCR#AU GSDVT GCR Reporting Admin (Wg)#Oceania</t>
  </si>
  <si>
    <t>GCR - AU GSDVT GCR Reporting Admin (Wg) [Oceania Domain]</t>
  </si>
  <si>
    <t>GCR#AU GSDVT GCR Reporting Production Support (Wg)#Oceania</t>
  </si>
  <si>
    <t>GCR - AU GSDVT GCR Reporting Production Support (Wg) [Oceania Domain]</t>
  </si>
  <si>
    <t>GCR#AU GSDVT GCR Reporting Users (Wg)#Oceania</t>
  </si>
  <si>
    <t>GCR - AU GSDVT GCR Reporting Users (Wg) [Oceania Domain]</t>
  </si>
  <si>
    <t>GMDR#HK IntHK - Global Markets Reporting Power Builder (Wg)#Asia</t>
  </si>
  <si>
    <t>GMDR - HK IntHK - Global Markets Reporting Power Builder (Wg) [Asia Domain]</t>
  </si>
  <si>
    <t>GMDR#HK IntHK - Global Markets Reporting Power User (Wg)#Asia</t>
  </si>
  <si>
    <t>GMDR - HK IntHK - Global Markets Reporting Power User (Wg) [Asia Domain]</t>
  </si>
  <si>
    <t>GMDR#SG IntSG - Global Markets Reporting Power Builder (Wg)#Asia</t>
  </si>
  <si>
    <t>GMDR - SG IntSG - Global Markets Reporting Power Builder (Wg) [Asia Domain]</t>
  </si>
  <si>
    <t>GMDR#SG IntSG - Global Markets Reporting Power User (Wg)#Asia</t>
  </si>
  <si>
    <t>GMDR - SG IntSG - Global Markets Reporting Power User (Wg) [Asia Domain]</t>
  </si>
  <si>
    <t>GMDR#GB IntGB - Global Markets Reporting Power Builder (Wg)#Atlantic</t>
  </si>
  <si>
    <t>GMDR - GB IntGB - Global Markets Reporting Power Builder (Wg) [Atlantic Domain]</t>
  </si>
  <si>
    <t>GMDR#GB IntGB - Global Markets Reporting Power User (Wg)#Atlantic</t>
  </si>
  <si>
    <t>GMDR - GB IntGB - Global Markets Reporting Power User (Wg) [Atlantic Domain]</t>
  </si>
  <si>
    <t>GMDR#AU CFSBB - Global Markets Reporting Power Admin (Wg)#Oceania</t>
  </si>
  <si>
    <t>GMDR - AU CFSBB - Global Markets Reporting Power Admin (Wg) [Oceania Domain]</t>
  </si>
  <si>
    <t>GMDR#AU CFSBB - Global Markets Reporting Power Builder (Wg)#Oceania</t>
  </si>
  <si>
    <t>GMDR - AU CFSBB - Global Markets Reporting Power Builder (Wg) [Oceania Domain]</t>
  </si>
  <si>
    <t>GMDR#AU CFSBB - Global Markets Reporting Power User (Wg)#Oceania</t>
  </si>
  <si>
    <t>GMDR - AU CFSBB - Global Markets Reporting Power User (Wg) [Oceania Domain]</t>
  </si>
  <si>
    <t>Institutional Customer Registry (ICR)#AU GSDVT MDM Admins (Wg)#Oceania</t>
  </si>
  <si>
    <t>Institutional Customer Registry (ICR) - AU GSDVT MDM Admins (Wg) [Oceania Domain]</t>
  </si>
  <si>
    <t>Institutional Customer Registry (ICR)#AU GSDVT MDM Users (Wg)#Oceania</t>
  </si>
  <si>
    <t>Institutional Customer Registry (ICR) - AU GSDVT MDM Users (Wg) [Oceania Domain]</t>
  </si>
  <si>
    <t>Institutional Customer Registry (ICR)#AU GSDVT OCI Reporting Admin (Wg)#Oceania</t>
  </si>
  <si>
    <t>Institutional Customer Registry (ICR) - AU GSDVT OCI Reporting Admin (Wg) [Oceania Domain]</t>
  </si>
  <si>
    <t>Institutional Customer Registry (ICR)#AU GSDVT OCI Reporting Data Stewards (Wg)#Oceania</t>
  </si>
  <si>
    <t>Institutional Customer Registry (ICR) - AU GSDVT OCI Reporting Data Stewards (Wg) [Oceania Domain]</t>
  </si>
  <si>
    <t>Institutional Customer Registry (ICR)#AU GSDVT OCI Reporting Production Support (Wg)#Oceania</t>
  </si>
  <si>
    <t>Institutional Customer Registry (ICR) - AU GSDVT OCI Reporting Production Support (Wg) [Oceania Domain]</t>
  </si>
  <si>
    <t>IPS#NZ CFSIB - IPS Operations - Ops User Role (Wg)#Oceania</t>
  </si>
  <si>
    <t>IPS - NZ CFSIB - IPS Operations - Ops User Role (Wg) [Oceania Domain]</t>
  </si>
  <si>
    <t>IPS#NZ CFSIB - IPS Technology - Fee Admin User Role (Wg)#Oceania</t>
  </si>
  <si>
    <t>IPS - NZ CFSIB - IPS Technology - Fee Admin User Role (Wg) [Oceania Domain]</t>
  </si>
  <si>
    <t>IPS#NZ CFSIB - IPS Technology - Tech User Role (Wg)#Oceania</t>
  </si>
  <si>
    <t>IPS - NZ CFSIB - IPS Technology - Tech User Role (Wg) [Oceania Domain]</t>
  </si>
  <si>
    <t>IPS#NZ Shared WAS IPS IB Client Service Accts (Ad)#Oceania</t>
  </si>
  <si>
    <t>IPS - NZ Shared WAS IPS IB Client Service Accts (Ad) [Oceania Domain]</t>
  </si>
  <si>
    <t>LARRS#Asia FN LARRS ANZBCHINA Checker (Wg)#Asia</t>
  </si>
  <si>
    <t>LARRS - Asia FN LARRS ANZBCHINA Checker (Wg) [Asia Domain]</t>
  </si>
  <si>
    <t>LARRS#Asia FN LARRS ANZBCHINA Collateral (Wg)#Asia</t>
  </si>
  <si>
    <t>LARRS - Asia FN LARRS ANZBCHINA Collateral (Wg) [Asia Domain]</t>
  </si>
  <si>
    <t>LARRS#Asia FN LARRS ANZBCHINA Credit (Wg)#Asia</t>
  </si>
  <si>
    <t>LARRS - Asia FN LARRS ANZBCHINA Credit (Wg) [Asia Domain]</t>
  </si>
  <si>
    <t>LARRS#Asia FN LARRS ANZBCHINA Legal Admin (Wg)#Asia</t>
  </si>
  <si>
    <t>LARRS - Asia FN LARRS ANZBCHINA Legal Admin (Wg) [Asia Domain]</t>
  </si>
  <si>
    <t>LARRS#Asia FN LARRS ANZBCHINA Legal Approver (Wg)#Asia</t>
  </si>
  <si>
    <t>LARRS - Asia FN LARRS ANZBCHINA Legal Approver (Wg) [Asia Domain]</t>
  </si>
  <si>
    <t>LARRS#Asia FN LARRS ANZBCHINA Negotiator (Wg)#Asia</t>
  </si>
  <si>
    <t>LARRS - Asia FN LARRS ANZBCHINA Negotiator (Wg) [Asia Domain]</t>
  </si>
  <si>
    <t>LARRS#Asia FN LARRS ANZBCHINA Other (Wg)#Asia</t>
  </si>
  <si>
    <t>LARRS - Asia FN LARRS ANZBCHINA Other (Wg) [Asia Domain]</t>
  </si>
  <si>
    <t>LARRS#Asia FN LARRS ANZBGL Checker (Wg)#Asia</t>
  </si>
  <si>
    <t>LARRS - Asia FN LARRS ANZBGL Checker (Wg) [Asia Domain]</t>
  </si>
  <si>
    <t>LARRS#Asia FN LARRS ANZBGL Collateral (Wg)#Asia</t>
  </si>
  <si>
    <t>LARRS - Asia FN LARRS ANZBGL Collateral (Wg) [Asia Domain]</t>
  </si>
  <si>
    <t>LARRS#Asia FN LARRS ANZBGL Credit (Wg)#Asia</t>
  </si>
  <si>
    <t>LARRS - Asia FN LARRS ANZBGL Credit (Wg) [Asia Domain]</t>
  </si>
  <si>
    <t>LARRS#Asia FN LARRS ANZBGL Legal Admin (Wg)#Asia</t>
  </si>
  <si>
    <t>LARRS - Asia FN LARRS ANZBGL Legal Admin (Wg) [Asia Domain]</t>
  </si>
  <si>
    <t>LARRS#Asia FN LARRS ANZBGL Legal Approver (Wg)#Asia</t>
  </si>
  <si>
    <t>LARRS - Asia FN LARRS ANZBGL Legal Approver (Wg) [Asia Domain]</t>
  </si>
  <si>
    <t>LARRS#Asia FN LARRS ANZBGL Negotiator (Wg)#Asia</t>
  </si>
  <si>
    <t>LARRS - Asia FN LARRS ANZBGL Negotiator (Wg) [Asia Domain]</t>
  </si>
  <si>
    <t>LARRS#Asia FN LARRS ANZBGL Other (Wg)#Asia</t>
  </si>
  <si>
    <t>LARRS - Asia FN LARRS ANZBGL Other (Wg) [Asia Domain]</t>
  </si>
  <si>
    <t>LARRS#Asia FN LARRS ANZBGPNG Checker (Wg)#Asia</t>
  </si>
  <si>
    <t>LARRS - Asia FN LARRS ANZBGPNG Checker (Wg) [Asia Domain]</t>
  </si>
  <si>
    <t>LARRS#Asia FN LARRS ANZBGPNG Collateral (Wg)#Asia</t>
  </si>
  <si>
    <t>LARRS - Asia FN LARRS ANZBGPNG Collateral (Wg) [Asia Domain]</t>
  </si>
  <si>
    <t>LARRS#Asia FN LARRS ANZBGPNG Credit (Wg)#Asia</t>
  </si>
  <si>
    <t>LARRS - Asia FN LARRS ANZBGPNG Credit (Wg) [Asia Domain]</t>
  </si>
  <si>
    <t>LARRS#Asia FN LARRS ANZBGPNG Legal Admin (Wg)#Asia</t>
  </si>
  <si>
    <t>LARRS - Asia FN LARRS ANZBGPNG Legal Admin (Wg) [Asia Domain]</t>
  </si>
  <si>
    <t>LARRS#Asia FN LARRS ANZBGPNG Legal Approver (Wg)#Asia</t>
  </si>
  <si>
    <t>LARRS - Asia FN LARRS ANZBGPNG Legal Approver (Wg) [Asia Domain]</t>
  </si>
  <si>
    <t>LARRS#Asia FN LARRS ANZBGPNG Negotiator (Wg)#Asia</t>
  </si>
  <si>
    <t>LARRS - Asia FN LARRS ANZBGPNG Negotiator (Wg) [Asia Domain]</t>
  </si>
  <si>
    <t>LARRS#Asia FN LARRS ANZBGPNG Other (Wg)#Asia</t>
  </si>
  <si>
    <t>LARRS - Asia FN LARRS ANZBGPNG Other (Wg) [Asia Domain]</t>
  </si>
  <si>
    <t>LARRS#Asia FN LARRS ANZBGUAM  Checker (Wg)#Asia</t>
  </si>
  <si>
    <t>LARRS - Asia FN LARRS ANZBGUAM  Checker (Wg) [Asia Domain]</t>
  </si>
  <si>
    <t>LARRS#Asia FN LARRS ANZBGUAM  Collateral (Wg)#Asia</t>
  </si>
  <si>
    <t>LARRS - Asia FN LARRS ANZBGUAM  Collateral (Wg) [Asia Domain]</t>
  </si>
  <si>
    <t>LARRS#Asia FN LARRS ANZBGUAM  Credit (Wg)#Asia</t>
  </si>
  <si>
    <t>LARRS - Asia FN LARRS ANZBGUAM  Credit (Wg) [Asia Domain]</t>
  </si>
  <si>
    <t>LARRS#Asia FN LARRS ANZBGUAM  Legal Admin (Wg)#Asia</t>
  </si>
  <si>
    <t>LARRS - Asia FN LARRS ANZBGUAM  Legal Admin (Wg) [Asia Domain]</t>
  </si>
  <si>
    <t>LARRS#Asia FN LARRS ANZBGUAM  Legal Approver (Wg)#Asia</t>
  </si>
  <si>
    <t>LARRS - Asia FN LARRS ANZBGUAM  Legal Approver (Wg) [Asia Domain]</t>
  </si>
  <si>
    <t>LARRS#Asia FN LARRS ANZBGUAM  Negotiator (Wg)#Asia</t>
  </si>
  <si>
    <t>LARRS - Asia FN LARRS ANZBGUAM  Negotiator (Wg) [Asia Domain]</t>
  </si>
  <si>
    <t>LARRS#Asia FN LARRS ANZBGUAM  Other (Wg)#Asia</t>
  </si>
  <si>
    <t>LARRS - Asia FN LARRS ANZBGUAM  Other (Wg) [Asia Domain]</t>
  </si>
  <si>
    <t>LARRS#Asia FN LARRS ANZBKIRIBATI Checker (Wg)#Asia</t>
  </si>
  <si>
    <t>LARRS - Asia FN LARRS ANZBKIRIBATI Checker (Wg) [Asia Domain]</t>
  </si>
  <si>
    <t>LARRS#Asia FN LARRS ANZBKIRIBATI Collateral (Wg)#Asia</t>
  </si>
  <si>
    <t>LARRS - Asia FN LARRS ANZBKIRIBATI Collateral (Wg) [Asia Domain]</t>
  </si>
  <si>
    <t>LARRS#Asia FN LARRS ANZBKIRIBATI Credit (Wg)#Asia</t>
  </si>
  <si>
    <t>LARRS - Asia FN LARRS ANZBKIRIBATI Credit (Wg) [Asia Domain]</t>
  </si>
  <si>
    <t>LARRS#Asia FN LARRS ANZBKIRIBATI Legal Admin (Wg)#Asia</t>
  </si>
  <si>
    <t>LARRS - Asia FN LARRS ANZBKIRIBATI Legal Admin (Wg) [Asia Domain]</t>
  </si>
  <si>
    <t>LARRS#Asia FN LARRS ANZBKIRIBATI Legal Approver (Wg)#Asia</t>
  </si>
  <si>
    <t>LARRS - Asia FN LARRS ANZBKIRIBATI Legal Approver (Wg) [Asia Domain]</t>
  </si>
  <si>
    <t>LARRS#Asia FN LARRS ANZBKIRIBATI Negotiator (Wg)#Asia</t>
  </si>
  <si>
    <t>LARRS - Asia FN LARRS ANZBKIRIBATI Negotiator (Wg) [Asia Domain]</t>
  </si>
  <si>
    <t>LARRS#Asia FN LARRS ANZBKIRIBATI Other (Wg)#Asia</t>
  </si>
  <si>
    <t>LARRS - Asia FN LARRS ANZBKIRIBATI Other (Wg) [Asia Domain]</t>
  </si>
  <si>
    <t>LARRS#Asia FN LARRS ANZBLAO Checker (Wg)#Asia</t>
  </si>
  <si>
    <t>LARRS - Asia FN LARRS ANZBLAO Checker (Wg) [Asia Domain]</t>
  </si>
  <si>
    <t>LARRS#Asia FN LARRS ANZBLAO Collateral (Wg)#Asia</t>
  </si>
  <si>
    <t>LARRS - Asia FN LARRS ANZBLAO Collateral (Wg) [Asia Domain]</t>
  </si>
  <si>
    <t>LARRS#Asia FN LARRS ANZBLAO Credit (Wg)#Asia</t>
  </si>
  <si>
    <t>LARRS - Asia FN LARRS ANZBLAO Credit (Wg) [Asia Domain]</t>
  </si>
  <si>
    <t>LARRS#Asia FN LARRS ANZBLAO Legal Admin (Wg)#Asia</t>
  </si>
  <si>
    <t>LARRS - Asia FN LARRS ANZBLAO Legal Admin (Wg) [Asia Domain]</t>
  </si>
  <si>
    <t>LARRS#Asia FN LARRS ANZBLAO Legal Approver (Wg)#Asia</t>
  </si>
  <si>
    <t>LARRS - Asia FN LARRS ANZBLAO Legal Approver (Wg) [Asia Domain]</t>
  </si>
  <si>
    <t>LARRS#Asia FN LARRS ANZBLAO Negotiator (Wg)#Asia</t>
  </si>
  <si>
    <t>LARRS - Asia FN LARRS ANZBLAO Negotiator (Wg) [Asia Domain]</t>
  </si>
  <si>
    <t>LARRS#Asia FN LARRS ANZBLAO Other (Wg)#Asia</t>
  </si>
  <si>
    <t>LARRS - Asia FN LARRS ANZBLAO Other (Wg) [Asia Domain]</t>
  </si>
  <si>
    <t>LARRS#Asia FN LARRS ANZBSAMOA Checker (Wg)#Asia</t>
  </si>
  <si>
    <t>LARRS - Asia FN LARRS ANZBSAMOA Checker (Wg) [Asia Domain]</t>
  </si>
  <si>
    <t>LARRS#Asia FN LARRS ANZBSAMOA Collateral (Wg)#Asia</t>
  </si>
  <si>
    <t>LARRS - Asia FN LARRS ANZBSAMOA Collateral (Wg) [Asia Domain]</t>
  </si>
  <si>
    <t>LARRS#Asia FN LARRS ANZBSAMOA Credit (Wg)#Asia</t>
  </si>
  <si>
    <t>LARRS - Asia FN LARRS ANZBSAMOA Credit (Wg) [Asia Domain]</t>
  </si>
  <si>
    <t>LARRS#Asia FN LARRS ANZBSAMOA Legal Admin (Wg)#Asia</t>
  </si>
  <si>
    <t>LARRS - Asia FN LARRS ANZBSAMOA Legal Admin (Wg) [Asia Domain]</t>
  </si>
  <si>
    <t>LARRS#Asia FN LARRS ANZBSAMOA Legal Approver (Wg)#Asia</t>
  </si>
  <si>
    <t>LARRS - Asia FN LARRS ANZBSAMOA Legal Approver (Wg) [Asia Domain]</t>
  </si>
  <si>
    <t>LARRS#Asia FN LARRS ANZBSAMOA Negotiator (Wg)#Asia</t>
  </si>
  <si>
    <t>LARRS - Asia FN LARRS ANZBSAMOA Negotiator (Wg) [Asia Domain]</t>
  </si>
  <si>
    <t>LARRS#Asia FN LARRS ANZBSAMOA Other (Wg)#Asia</t>
  </si>
  <si>
    <t>LARRS - Asia FN LARRS ANZBSAMOA Other (Wg) [Asia Domain]</t>
  </si>
  <si>
    <t>LARRS#Asia FN LARRS ANZBTAIWAN Checker (Wg)#Asia</t>
  </si>
  <si>
    <t>LARRS - Asia FN LARRS ANZBTAIWAN Checker (Wg) [Asia Domain]</t>
  </si>
  <si>
    <t>LARRS#Asia FN LARRS ANZBTAIWAN Collateral (Wg)#Asia</t>
  </si>
  <si>
    <t>LARRS - Asia FN LARRS ANZBTAIWAN Collateral (Wg) [Asia Domain]</t>
  </si>
  <si>
    <t>LARRS#Asia FN LARRS ANZBTAIWAN Credit (Wg)#Asia</t>
  </si>
  <si>
    <t>LARRS - Asia FN LARRS ANZBTAIWAN Credit (Wg) [Asia Domain]</t>
  </si>
  <si>
    <t>LARRS#Asia FN LARRS ANZBTAIWAN Legal Admin (Wg)#Asia</t>
  </si>
  <si>
    <t>LARRS - Asia FN LARRS ANZBTAIWAN Legal Admin (Wg) [Asia Domain]</t>
  </si>
  <si>
    <t>LARRS#Asia FN LARRS ANZBTAIWAN Legal Approver (Wg)#Asia</t>
  </si>
  <si>
    <t>LARRS - Asia FN LARRS ANZBTAIWAN Legal Approver (Wg) [Asia Domain]</t>
  </si>
  <si>
    <t>LARRS#Asia FN LARRS ANZBTAIWAN Negotiator (Wg)#Asia</t>
  </si>
  <si>
    <t>LARRS - Asia FN LARRS ANZBTAIWAN Negotiator (Wg) [Asia Domain]</t>
  </si>
  <si>
    <t>LARRS#Asia FN LARRS ANZBTAIWAN Other (Wg)#Asia</t>
  </si>
  <si>
    <t>LARRS - Asia FN LARRS ANZBTAIWAN Other (Wg) [Asia Domain]</t>
  </si>
  <si>
    <t>LARRS#Asia FN LARRS ANZBVANUATU Checker (Wg)#Asia</t>
  </si>
  <si>
    <t>LARRS - Asia FN LARRS ANZBVANUATU Checker (Wg) [Asia Domain]</t>
  </si>
  <si>
    <t>LARRS#Asia FN LARRS ANZBVANUATU Collateral (Wg)#Asia</t>
  </si>
  <si>
    <t>LARRS - Asia FN LARRS ANZBVANUATU Collateral (Wg) [Asia Domain]</t>
  </si>
  <si>
    <t>LARRS#Asia FN LARRS ANZBVANUATU Credit (Wg)#Asia</t>
  </si>
  <si>
    <t>LARRS - Asia FN LARRS ANZBVANUATU Credit (Wg) [Asia Domain]</t>
  </si>
  <si>
    <t>LARRS#Asia FN LARRS ANZBVANUATU Legal Admin (Wg)#Asia</t>
  </si>
  <si>
    <t>LARRS - Asia FN LARRS ANZBVANUATU Legal Admin (Wg) [Asia Domain]</t>
  </si>
  <si>
    <t>LARRS#Asia FN LARRS ANZBVANUATU Legal Approver (Wg)#Asia</t>
  </si>
  <si>
    <t>LARRS - Asia FN LARRS ANZBVANUATU Legal Approver (Wg) [Asia Domain]</t>
  </si>
  <si>
    <t>LARRS#Asia FN LARRS ANZBVANUATU Negotiator (Wg)#Asia</t>
  </si>
  <si>
    <t>LARRS - Asia FN LARRS ANZBVANUATU Negotiator (Wg) [Asia Domain]</t>
  </si>
  <si>
    <t>LARRS#Asia FN LARRS ANZBVANUATU Other (Wg)#Asia</t>
  </si>
  <si>
    <t>LARRS - Asia FN LARRS ANZBVANUATU Other (Wg) [Asia Domain]</t>
  </si>
  <si>
    <t>LARRS#Asia FN LARRS ANZBVIET Checker (Wg)#Asia</t>
  </si>
  <si>
    <t>LARRS - Asia FN LARRS ANZBVIET Checker (Wg) [Asia Domain]</t>
  </si>
  <si>
    <t>LARRS#Asia FN LARRS ANZBVIET Collateral (Wg)#Asia</t>
  </si>
  <si>
    <t>LARRS - Asia FN LARRS ANZBVIET Collateral (Wg) [Asia Domain]</t>
  </si>
  <si>
    <t>LARRS#Asia FN LARRS ANZBVIET Credit (Wg)#Asia</t>
  </si>
  <si>
    <t>LARRS - Asia FN LARRS ANZBVIET Credit (Wg) [Asia Domain]</t>
  </si>
  <si>
    <t>LARRS#Asia FN LARRS ANZBVIET Legal Admin (Wg)#Asia</t>
  </si>
  <si>
    <t>LARRS - Asia FN LARRS ANZBVIET Legal Admin (Wg) [Asia Domain]</t>
  </si>
  <si>
    <t>LARRS#Asia FN LARRS ANZBVIET Legal Approver (Wg)#Asia</t>
  </si>
  <si>
    <t>LARRS - Asia FN LARRS ANZBVIET Legal Approver (Wg) [Asia Domain]</t>
  </si>
  <si>
    <t>LARRS#Asia FN LARRS ANZBVIET Negotiator (Wg)#Asia</t>
  </si>
  <si>
    <t>LARRS - Asia FN LARRS ANZBVIET Negotiator (Wg) [Asia Domain]</t>
  </si>
  <si>
    <t>LARRS#Asia FN LARRS ANZBVIET Other (Wg)#Asia</t>
  </si>
  <si>
    <t>LARRS - Asia FN LARRS ANZBVIET Other (Wg) [Asia Domain]</t>
  </si>
  <si>
    <t>LARRS#Asia FN LARRS ANZNBL Checker (Wg)#Asia</t>
  </si>
  <si>
    <t>LARRS - Asia FN LARRS ANZNBL Checker (Wg) [Asia Domain]</t>
  </si>
  <si>
    <t>LARRS#Asia FN LARRS ANZNBL Collateral (Wg)#Asia</t>
  </si>
  <si>
    <t>LARRS - Asia FN LARRS ANZNBL Collateral (Wg) [Asia Domain]</t>
  </si>
  <si>
    <t>LARRS#Asia FN LARRS ANZNBL Credit (Wg)#Asia</t>
  </si>
  <si>
    <t>LARRS - Asia FN LARRS ANZNBL Credit (Wg) [Asia Domain]</t>
  </si>
  <si>
    <t>LARRS#Asia FN LARRS ANZNBL Legal Admin (Wg)#Asia</t>
  </si>
  <si>
    <t>LARRS - Asia FN LARRS ANZNBL Legal Admin (Wg) [Asia Domain]</t>
  </si>
  <si>
    <t>LARRS#Asia FN LARRS ANZNBL Legal Approver (Wg)#Asia</t>
  </si>
  <si>
    <t>LARRS - Asia FN LARRS ANZNBL Legal Approver (Wg) [Asia Domain]</t>
  </si>
  <si>
    <t>LARRS#Asia FN LARRS ANZNBL Negotiator (Wg)#Asia</t>
  </si>
  <si>
    <t>LARRS - Asia FN LARRS ANZNBL Negotiator (Wg) [Asia Domain]</t>
  </si>
  <si>
    <t>LARRS#Asia FN LARRS ANZNBL Other (Wg)#Asia</t>
  </si>
  <si>
    <t>LARRS - Asia FN LARRS ANZNBL Other (Wg) [Asia Domain]</t>
  </si>
  <si>
    <t>LARRS#Asia FN LARRS ANZPTBINDONESIA Checker (Wg)#Asia</t>
  </si>
  <si>
    <t>LARRS - Asia FN LARRS ANZPTBINDONESIA Checker (Wg) [Asia Domain]</t>
  </si>
  <si>
    <t>LARRS#Asia FN LARRS ANZPTBINDONESIA Collateral (Wg)#Asia</t>
  </si>
  <si>
    <t>LARRS - Asia FN LARRS ANZPTBINDONESIA Collateral (Wg) [Asia Domain]</t>
  </si>
  <si>
    <t>LARRS#Asia FN LARRS ANZPTBINDONESIA Credit (Wg)#Asia</t>
  </si>
  <si>
    <t>LARRS - Asia FN LARRS ANZPTBINDONESIA Credit (Wg) [Asia Domain]</t>
  </si>
  <si>
    <t>LARRS#Asia FN LARRS ANZPTBINDONESIA Legal Admin (Wg)#Asia</t>
  </si>
  <si>
    <t>LARRS - Asia FN LARRS ANZPTBINDONESIA Legal Admin (Wg) [Asia Domain]</t>
  </si>
  <si>
    <t>LARRS#Asia FN LARRS ANZPTBINDONESIA Legal Approver (Wg)#Asia</t>
  </si>
  <si>
    <t>LARRS - Asia FN LARRS ANZPTBINDONESIA Legal Approver (Wg) [Asia Domain]</t>
  </si>
  <si>
    <t>LARRS#Asia FN LARRS ANZPTBINDONESIA Negotiator (Wg)#Asia</t>
  </si>
  <si>
    <t>LARRS - Asia FN LARRS ANZPTBINDONESIA Negotiator (Wg) [Asia Domain]</t>
  </si>
  <si>
    <t>LARRS#Asia FN LARRS ANZPTBINDONESIA Other (Wg)#Asia</t>
  </si>
  <si>
    <t>LARRS - Asia FN LARRS ANZPTBINDONESIA Other (Wg) [Asia Domain]</t>
  </si>
  <si>
    <t>LARRS#Asia FN LARRS ANZRBCOMBODIA Checker (Wg)#Asia</t>
  </si>
  <si>
    <t>LARRS - Asia FN LARRS ANZRBCOMBODIA Checker (Wg) [Asia Domain]</t>
  </si>
  <si>
    <t>LARRS#Asia FN LARRS ANZRBCOMBODIA Collateral (Wg)#Asia</t>
  </si>
  <si>
    <t>LARRS - Asia FN LARRS ANZRBCOMBODIA Collateral (Wg) [Asia Domain]</t>
  </si>
  <si>
    <t>LARRS#Asia FN LARRS ANZRBCOMBODIA Credit (Wg)#Asia</t>
  </si>
  <si>
    <t>LARRS - Asia FN LARRS ANZRBCOMBODIA Credit (Wg) [Asia Domain]</t>
  </si>
  <si>
    <t>LARRS#Asia FN LARRS ANZRBCOMBODIA Legal Admin (Wg)#Asia</t>
  </si>
  <si>
    <t>LARRS - Asia FN LARRS ANZRBCOMBODIA Legal Admin (Wg) [Asia Domain]</t>
  </si>
  <si>
    <t>LARRS#Asia FN LARRS ANZRBCOMBODIA Legal Approver (Wg)#Asia</t>
  </si>
  <si>
    <t>LARRS - Asia FN LARRS ANZRBCOMBODIA Legal Approver (Wg) [Asia Domain]</t>
  </si>
  <si>
    <t>LARRS#Asia FN LARRS ANZRBCOMBODIA Negotiator (Wg)#Asia</t>
  </si>
  <si>
    <t>LARRS - Asia FN LARRS ANZRBCOMBODIA Negotiator (Wg) [Asia Domain]</t>
  </si>
  <si>
    <t>LARRS#Asia FN LARRS ANZRBCOMBODIA Other (Wg)#Asia</t>
  </si>
  <si>
    <t>LARRS - Asia FN LARRS ANZRBCOMBODIA Other (Wg) [Asia Domain]</t>
  </si>
  <si>
    <t>LARRS#Asia FN LARRS OTHER Checker (Wg)#Asia</t>
  </si>
  <si>
    <t>LARRS - Asia FN LARRS OTHER Checker (Wg) [Asia Domain]</t>
  </si>
  <si>
    <t>LARRS#Asia FN LARRS OTHER Collateral (Wg)#Asia</t>
  </si>
  <si>
    <t>LARRS - Asia FN LARRS OTHER Collateral (Wg) [Asia Domain]</t>
  </si>
  <si>
    <t>LARRS#Asia FN LARRS OTHER Credit (Wg)#Asia</t>
  </si>
  <si>
    <t>LARRS - Asia FN LARRS OTHER Credit (Wg) [Asia Domain]</t>
  </si>
  <si>
    <t>LARRS#Asia FN LARRS OTHER Legal Admin (Wg)#Asia</t>
  </si>
  <si>
    <t>LARRS - Asia FN LARRS OTHER Legal Admin (Wg) [Asia Domain]</t>
  </si>
  <si>
    <t>LARRS#Asia FN LARRS OTHER Legal Approver (Wg)#Asia</t>
  </si>
  <si>
    <t>LARRS - Asia FN LARRS OTHER Legal Approver (Wg) [Asia Domain]</t>
  </si>
  <si>
    <t>LARRS#Asia FN LARRS OTHER Negotiator (Wg)#Asia</t>
  </si>
  <si>
    <t>LARRS - Asia FN LARRS OTHER Negotiator (Wg) [Asia Domain]</t>
  </si>
  <si>
    <t>LARRS#Asia FN LARRS OTHER Other (Wg)#Asia</t>
  </si>
  <si>
    <t>LARRS - Asia FN LARRS OTHER Other (Wg) [Asia Domain]</t>
  </si>
  <si>
    <t>LARRS#Oceania FN LARRS ANZBCHINA Checker (Wg)#Oceania</t>
  </si>
  <si>
    <t>LARRS - Oceania FN LARRS ANZBCHINA Checker (Wg) [Oceania Domain]</t>
  </si>
  <si>
    <t>LARRS#Oceania FN LARRS ANZBCHINA Collateral (Wg)#Oceania</t>
  </si>
  <si>
    <t>LARRS - Oceania FN LARRS ANZBCHINA Collateral (Wg) [Oceania Domain]</t>
  </si>
  <si>
    <t>LARRS#Oceania FN LARRS ANZBCHINA Credit (Wg)#Oceania</t>
  </si>
  <si>
    <t>LARRS - Oceania FN LARRS ANZBCHINA Credit (Wg) [Oceania Domain]</t>
  </si>
  <si>
    <t>LARRS#Oceania FN LARRS ANZBCHINA Legal Admin (Wg)#Oceania</t>
  </si>
  <si>
    <t>LARRS - Oceania FN LARRS ANZBCHINA Legal Admin (Wg) [Oceania Domain]</t>
  </si>
  <si>
    <t>LARRS#Oceania FN LARRS ANZBCHINA Legal Approver (Wg)#Oceania</t>
  </si>
  <si>
    <t>LARRS - Oceania FN LARRS ANZBCHINA Legal Approver (Wg) [Oceania Domain]</t>
  </si>
  <si>
    <t>LARRS#Oceania FN LARRS ANZBCHINA Negotiator (Wg)#Oceania</t>
  </si>
  <si>
    <t>LARRS - Oceania FN LARRS ANZBCHINA Negotiator (Wg) [Oceania Domain]</t>
  </si>
  <si>
    <t>LARRS#Oceania FN LARRS ANZBCHINA Other (Wg)#Oceania</t>
  </si>
  <si>
    <t>LARRS - Oceania FN LARRS ANZBCHINA Other (Wg) [Oceania Domain]</t>
  </si>
  <si>
    <t>LARRS#Oceania FN LARRS ANZBGL Checker (Wg)#Oceania</t>
  </si>
  <si>
    <t>LARRS - Oceania FN LARRS ANZBGL Checker (Wg) [Oceania Domain]</t>
  </si>
  <si>
    <t>LARRS#Oceania FN LARRS ANZBGL Collateral (Wg)#Oceania</t>
  </si>
  <si>
    <t>LARRS - Oceania FN LARRS ANZBGL Collateral (Wg) [Oceania Domain]</t>
  </si>
  <si>
    <t>LARRS#Oceania FN LARRS ANZBGL Credit (Wg)#Oceania</t>
  </si>
  <si>
    <t>LARRS - Oceania FN LARRS ANZBGL Credit (Wg) [Oceania Domain]</t>
  </si>
  <si>
    <t>LARRS#Oceania FN LARRS ANZBGL Legal Admin (Wg)#Oceania</t>
  </si>
  <si>
    <t>LARRS - Oceania FN LARRS ANZBGL Legal Admin (Wg) [Oceania Domain]</t>
  </si>
  <si>
    <t>LARRS#Oceania FN LARRS ANZBGL Legal Approver (Wg)#Oceania</t>
  </si>
  <si>
    <t>LARRS - Oceania FN LARRS ANZBGL Legal Approver (Wg) [Oceania Domain]</t>
  </si>
  <si>
    <t>LARRS#Oceania FN LARRS ANZBGL Negotiator (Wg)#Oceania</t>
  </si>
  <si>
    <t>LARRS - Oceania FN LARRS ANZBGL Negotiator (Wg) [Oceania Domain]</t>
  </si>
  <si>
    <t>LARRS#Oceania FN LARRS ANZBGL Other (Wg)#Oceania</t>
  </si>
  <si>
    <t>LARRS - Oceania FN LARRS ANZBGL Other (Wg) [Oceania Domain]</t>
  </si>
  <si>
    <t>LARRS#Oceania FN LARRS ANZBGPNG Checker (Wg)#Oceania</t>
  </si>
  <si>
    <t>LARRS - Oceania FN LARRS ANZBGPNG Checker (Wg) [Oceania Domain]</t>
  </si>
  <si>
    <t>LARRS#Oceania FN LARRS ANZBGPNG Collateral (Wg)#Oceania</t>
  </si>
  <si>
    <t>LARRS - Oceania FN LARRS ANZBGPNG Collateral (Wg) [Oceania Domain]</t>
  </si>
  <si>
    <t>LARRS#Oceania FN LARRS ANZBGPNG Credit (Wg)#Oceania</t>
  </si>
  <si>
    <t>LARRS - Oceania FN LARRS ANZBGPNG Credit (Wg) [Oceania Domain]</t>
  </si>
  <si>
    <t>LARRS#Oceania FN LARRS ANZBGPNG Legal Admin (Wg)#Oceania</t>
  </si>
  <si>
    <t>LARRS - Oceania FN LARRS ANZBGPNG Legal Admin (Wg) [Oceania Domain]</t>
  </si>
  <si>
    <t>LARRS#Oceania FN LARRS ANZBGPNG Legal Approver (Wg)#Oceania</t>
  </si>
  <si>
    <t>LARRS - Oceania FN LARRS ANZBGPNG Legal Approver (Wg) [Oceania Domain]</t>
  </si>
  <si>
    <t>LARRS#Oceania FN LARRS ANZBGPNG Negotiator (Wg)#Oceania</t>
  </si>
  <si>
    <t>LARRS - Oceania FN LARRS ANZBGPNG Negotiator (Wg) [Oceania Domain]</t>
  </si>
  <si>
    <t>LARRS#Oceania FN LARRS ANZBGPNG Other (Wg)#Oceania</t>
  </si>
  <si>
    <t>LARRS - Oceania FN LARRS ANZBGPNG Other (Wg) [Oceania Domain]</t>
  </si>
  <si>
    <t>LARRS#Oceania FN LARRS ANZBGUAM  Checker (Wg)#Oceania</t>
  </si>
  <si>
    <t>LARRS - Oceania FN LARRS ANZBGUAM  Checker (Wg) [Oceania Domain]</t>
  </si>
  <si>
    <t>LARRS#Oceania FN LARRS ANZBGUAM  Collateral (Wg)#Oceania</t>
  </si>
  <si>
    <t>LARRS - Oceania FN LARRS ANZBGUAM  Collateral (Wg) [Oceania Domain]</t>
  </si>
  <si>
    <t>LARRS#Oceania FN LARRS ANZBGUAM  Credit (Wg)#Oceania</t>
  </si>
  <si>
    <t>LARRS - Oceania FN LARRS ANZBGUAM  Credit (Wg) [Oceania Domain]</t>
  </si>
  <si>
    <t>LARRS#Oceania FN LARRS ANZBGUAM  Legal Admin (Wg)#Oceania</t>
  </si>
  <si>
    <t>LARRS - Oceania FN LARRS ANZBGUAM  Legal Admin (Wg) [Oceania Domain]</t>
  </si>
  <si>
    <t>LARRS#Oceania FN LARRS ANZBGUAM  Legal Approver (Wg)#Oceania</t>
  </si>
  <si>
    <t>LARRS - Oceania FN LARRS ANZBGUAM  Legal Approver (Wg) [Oceania Domain]</t>
  </si>
  <si>
    <t>LARRS#Oceania FN LARRS ANZBGUAM  Negotiator (Wg)#Oceania</t>
  </si>
  <si>
    <t>LARRS - Oceania FN LARRS ANZBGUAM  Negotiator (Wg) [Oceania Domain]</t>
  </si>
  <si>
    <t>LARRS#Oceania FN LARRS ANZBGUAM  Other (Wg)#Oceania</t>
  </si>
  <si>
    <t>LARRS - Oceania FN LARRS ANZBGUAM  Other (Wg) [Oceania Domain]</t>
  </si>
  <si>
    <t>LARRS#Oceania FN LARRS ANZBKIRIBATI Checker (Wg)#Oceania</t>
  </si>
  <si>
    <t>LARRS - Oceania FN LARRS ANZBKIRIBATI Checker (Wg) [Oceania Domain]</t>
  </si>
  <si>
    <t>LARRS#Oceania FN LARRS ANZBKIRIBATI Collateral (Wg)#Oceania</t>
  </si>
  <si>
    <t>LARRS - Oceania FN LARRS ANZBKIRIBATI Collateral (Wg) [Oceania Domain]</t>
  </si>
  <si>
    <t>LARRS#Oceania FN LARRS ANZBKIRIBATI Credit (Wg)#Oceania</t>
  </si>
  <si>
    <t>LARRS - Oceania FN LARRS ANZBKIRIBATI Credit (Wg) [Oceania Domain]</t>
  </si>
  <si>
    <t>LARRS#Oceania FN LARRS ANZBKIRIBATI Legal Admin (Wg)#Oceania</t>
  </si>
  <si>
    <t>LARRS - Oceania FN LARRS ANZBKIRIBATI Legal Admin (Wg) [Oceania Domain]</t>
  </si>
  <si>
    <t>LARRS#Oceania FN LARRS ANZBKIRIBATI Legal Approver (Wg)#Oceania</t>
  </si>
  <si>
    <t>LARRS - Oceania FN LARRS ANZBKIRIBATI Legal Approver (Wg) [Oceania Domain]</t>
  </si>
  <si>
    <t>LARRS#Oceania FN LARRS ANZBKIRIBATI Negotiator (Wg)#Oceania</t>
  </si>
  <si>
    <t>LARRS - Oceania FN LARRS ANZBKIRIBATI Negotiator (Wg) [Oceania Domain]</t>
  </si>
  <si>
    <t>LARRS#Oceania FN LARRS ANZBKIRIBATI Other (Wg)#Oceania</t>
  </si>
  <si>
    <t>LARRS - Oceania FN LARRS ANZBKIRIBATI Other (Wg) [Oceania Domain]</t>
  </si>
  <si>
    <t>LARRS#Oceania FN LARRS ANZBLAO Checker (Wg)#Oceania</t>
  </si>
  <si>
    <t>LARRS - Oceania FN LARRS ANZBLAO Checker (Wg) [Oceania Domain]</t>
  </si>
  <si>
    <t>LARRS#Oceania FN LARRS ANZBLAO Collateral (Wg)#Oceania</t>
  </si>
  <si>
    <t>LARRS - Oceania FN LARRS ANZBLAO Collateral (Wg) [Oceania Domain]</t>
  </si>
  <si>
    <t>LARRS#Oceania FN LARRS ANZBLAO Credit (Wg)#Oceania</t>
  </si>
  <si>
    <t>LARRS - Oceania FN LARRS ANZBLAO Credit (Wg) [Oceania Domain]</t>
  </si>
  <si>
    <t>LARRS#Oceania FN LARRS ANZBLAO Legal Admin (Wg)#Oceania</t>
  </si>
  <si>
    <t>LARRS - Oceania FN LARRS ANZBLAO Legal Admin (Wg) [Oceania Domain]</t>
  </si>
  <si>
    <t>LARRS#Oceania FN LARRS ANZBLAO Legal Approver (Wg)#Oceania</t>
  </si>
  <si>
    <t>LARRS - Oceania FN LARRS ANZBLAO Legal Approver (Wg) [Oceania Domain]</t>
  </si>
  <si>
    <t>LARRS#Oceania FN LARRS ANZBLAO Negotiator (Wg)#Oceania</t>
  </si>
  <si>
    <t>LARRS - Oceania FN LARRS ANZBLAO Negotiator (Wg) [Oceania Domain]</t>
  </si>
  <si>
    <t>LARRS#Oceania FN LARRS ANZBLAO Other (Wg)#Oceania</t>
  </si>
  <si>
    <t>LARRS - Oceania FN LARRS ANZBLAO Other (Wg) [Oceania Domain]</t>
  </si>
  <si>
    <t>LARRS#Oceania FN LARRS ANZBSAMOA Checker (Wg)#Oceania</t>
  </si>
  <si>
    <t>LARRS - Oceania FN LARRS ANZBSAMOA Checker (Wg) [Oceania Domain]</t>
  </si>
  <si>
    <t>LARRS#Oceania FN LARRS ANZBSAMOA Collateral (Wg)#Oceania</t>
  </si>
  <si>
    <t>LARRS - Oceania FN LARRS ANZBSAMOA Collateral (Wg) [Oceania Domain]</t>
  </si>
  <si>
    <t>LARRS#Oceania FN LARRS ANZBSAMOA Credit (Wg)#Oceania</t>
  </si>
  <si>
    <t>LARRS - Oceania FN LARRS ANZBSAMOA Credit (Wg) [Oceania Domain]</t>
  </si>
  <si>
    <t>LARRS#Oceania FN LARRS ANZBSAMOA Legal Admin (Wg)#Oceania</t>
  </si>
  <si>
    <t>LARRS - Oceania FN LARRS ANZBSAMOA Legal Admin (Wg) [Oceania Domain]</t>
  </si>
  <si>
    <t>LARRS#Oceania FN LARRS ANZBSAMOA Legal Approver (Wg)#Oceania</t>
  </si>
  <si>
    <t>LARRS - Oceania FN LARRS ANZBSAMOA Legal Approver (Wg) [Oceania Domain]</t>
  </si>
  <si>
    <t>LARRS#Oceania FN LARRS ANZBSAMOA Negotiator (Wg)#Oceania</t>
  </si>
  <si>
    <t>LARRS - Oceania FN LARRS ANZBSAMOA Negotiator (Wg) [Oceania Domain]</t>
  </si>
  <si>
    <t>LARRS#Oceania FN LARRS ANZBSAMOA Other (Wg)#Oceania</t>
  </si>
  <si>
    <t>LARRS - Oceania FN LARRS ANZBSAMOA Other (Wg) [Oceania Domain]</t>
  </si>
  <si>
    <t>LARRS#Oceania FN LARRS ANZBTAIWAN Checker (Wg)#Oceania</t>
  </si>
  <si>
    <t>LARRS - Oceania FN LARRS ANZBTAIWAN Checker (Wg) [Oceania Domain]</t>
  </si>
  <si>
    <t>LARRS#Oceania FN LARRS ANZBTAIWAN Collateral (Wg)#Oceania</t>
  </si>
  <si>
    <t>LARRS - Oceania FN LARRS ANZBTAIWAN Collateral (Wg) [Oceania Domain]</t>
  </si>
  <si>
    <t>LARRS#Oceania FN LARRS ANZBTAIWAN Credit (Wg)#Oceania</t>
  </si>
  <si>
    <t>LARRS - Oceania FN LARRS ANZBTAIWAN Credit (Wg) [Oceania Domain]</t>
  </si>
  <si>
    <t>LARRS#Oceania FN LARRS ANZBTAIWAN Legal Admin (Wg)#Oceania</t>
  </si>
  <si>
    <t>LARRS - Oceania FN LARRS ANZBTAIWAN Legal Admin (Wg) [Oceania Domain]</t>
  </si>
  <si>
    <t>LARRS#Oceania FN LARRS ANZBTAIWAN Legal Approver (Wg)#Oceania</t>
  </si>
  <si>
    <t>LARRS - Oceania FN LARRS ANZBTAIWAN Legal Approver (Wg) [Oceania Domain]</t>
  </si>
  <si>
    <t>LARRS#Oceania FN LARRS ANZBTAIWAN Negotiator (Wg)#Oceania</t>
  </si>
  <si>
    <t>LARRS - Oceania FN LARRS ANZBTAIWAN Negotiator (Wg) [Oceania Domain]</t>
  </si>
  <si>
    <t>LARRS#Oceania FN LARRS ANZBTAIWAN Other (Wg)#Oceania</t>
  </si>
  <si>
    <t>LARRS - Oceania FN LARRS ANZBTAIWAN Other (Wg) [Oceania Domain]</t>
  </si>
  <si>
    <t>LARRS#Oceania FN LARRS ANZBVANUATU Checker (Wg)#Oceania</t>
  </si>
  <si>
    <t>LARRS - Oceania FN LARRS ANZBVANUATU Checker (Wg) [Oceania Domain]</t>
  </si>
  <si>
    <t>LARRS#Oceania FN LARRS ANZBVANUATU Collateral (Wg)#Oceania</t>
  </si>
  <si>
    <t>LARRS - Oceania FN LARRS ANZBVANUATU Collateral (Wg) [Oceania Domain]</t>
  </si>
  <si>
    <t>LARRS#Oceania FN LARRS ANZBVANUATU Credit (Wg)#Oceania</t>
  </si>
  <si>
    <t>LARRS - Oceania FN LARRS ANZBVANUATU Credit (Wg) [Oceania Domain]</t>
  </si>
  <si>
    <t>LARRS#Oceania FN LARRS ANZBVANUATU Legal Admin (Wg)#Oceania</t>
  </si>
  <si>
    <t>LARRS - Oceania FN LARRS ANZBVANUATU Legal Admin (Wg) [Oceania Domain]</t>
  </si>
  <si>
    <t>LARRS#Oceania FN LARRS ANZBVANUATU Legal Approver (Wg)#Oceania</t>
  </si>
  <si>
    <t>LARRS - Oceania FN LARRS ANZBVANUATU Legal Approver (Wg) [Oceania Domain]</t>
  </si>
  <si>
    <t>LARRS#Oceania FN LARRS ANZBVANUATU Negotiator (Wg)#Oceania</t>
  </si>
  <si>
    <t>LARRS - Oceania FN LARRS ANZBVANUATU Negotiator (Wg) [Oceania Domain]</t>
  </si>
  <si>
    <t>LARRS#Oceania FN LARRS ANZBVANUATU Other (Wg)#Oceania</t>
  </si>
  <si>
    <t>LARRS - Oceania FN LARRS ANZBVANUATU Other (Wg) [Oceania Domain]</t>
  </si>
  <si>
    <t>LARRS#Oceania FN LARRS ANZBVIET Checker (Wg)#Oceania</t>
  </si>
  <si>
    <t>LARRS - Oceania FN LARRS ANZBVIET Checker (Wg) [Oceania Domain]</t>
  </si>
  <si>
    <t>LARRS#Oceania FN LARRS ANZBVIET Collateral (Wg)#Oceania</t>
  </si>
  <si>
    <t>LARRS - Oceania FN LARRS ANZBVIET Collateral (Wg) [Oceania Domain]</t>
  </si>
  <si>
    <t>LARRS#Oceania FN LARRS ANZBVIET Credit (Wg)#Oceania</t>
  </si>
  <si>
    <t>LARRS - Oceania FN LARRS ANZBVIET Credit (Wg) [Oceania Domain]</t>
  </si>
  <si>
    <t>LARRS#Oceania FN LARRS ANZBVIET Legal Admin (Wg)#Oceania</t>
  </si>
  <si>
    <t>LARRS - Oceania FN LARRS ANZBVIET Legal Admin (Wg) [Oceania Domain]</t>
  </si>
  <si>
    <t>LARRS#Oceania FN LARRS ANZBVIET Legal Approver (Wg)#Oceania</t>
  </si>
  <si>
    <t>LARRS - Oceania FN LARRS ANZBVIET Legal Approver (Wg) [Oceania Domain]</t>
  </si>
  <si>
    <t>LARRS#Oceania FN LARRS ANZBVIET Negotiator (Wg)#Oceania</t>
  </si>
  <si>
    <t>LARRS - Oceania FN LARRS ANZBVIET Negotiator (Wg) [Oceania Domain]</t>
  </si>
  <si>
    <t>LARRS#Oceania FN LARRS ANZBVIET Other (Wg)#Oceania</t>
  </si>
  <si>
    <t>LARRS - Oceania FN LARRS ANZBVIET Other (Wg) [Oceania Domain]</t>
  </si>
  <si>
    <t>LARRS#Oceania FN LARRS ANZNBL Checker (Wg)#Oceania</t>
  </si>
  <si>
    <t>LARRS - Oceania FN LARRS ANZNBL Checker (Wg) [Oceania Domain]</t>
  </si>
  <si>
    <t>LARRS#Oceania FN LARRS ANZNBL Collateral (Wg)#Oceania</t>
  </si>
  <si>
    <t>LARRS - Oceania FN LARRS ANZNBL Collateral (Wg) [Oceania Domain]</t>
  </si>
  <si>
    <t>LARRS#Oceania FN LARRS ANZNBL Credit  (Wg)#Oceania</t>
  </si>
  <si>
    <t>LARRS - Oceania FN LARRS ANZNBL Credit  (Wg) [Oceania Domain]</t>
  </si>
  <si>
    <t>LARRS#Oceania FN LARRS ANZNBL Legal Admin (Wg)#Oceania</t>
  </si>
  <si>
    <t>LARRS - Oceania FN LARRS ANZNBL Legal Admin (Wg) [Oceania Domain]</t>
  </si>
  <si>
    <t>LARRS#Oceania FN LARRS ANZNBL Legal Approver (Wg)#Oceania</t>
  </si>
  <si>
    <t>LARRS - Oceania FN LARRS ANZNBL Legal Approver (Wg) [Oceania Domain]</t>
  </si>
  <si>
    <t>LARRS#Oceania FN LARRS ANZNBL Negotiator (Wg)#Oceania</t>
  </si>
  <si>
    <t>LARRS - Oceania FN LARRS ANZNBL Negotiator (Wg) [Oceania Domain]</t>
  </si>
  <si>
    <t>LARRS#Oceania FN LARRS ANZNBL Other (Wg)#Oceania</t>
  </si>
  <si>
    <t>LARRS - Oceania FN LARRS ANZNBL Other (Wg) [Oceania Domain]</t>
  </si>
  <si>
    <t>LARRS#Oceania FN LARRS ANZPTBINDONESIA Checker (Wg)#Oceania</t>
  </si>
  <si>
    <t>LARRS - Oceania FN LARRS ANZPTBINDONESIA Checker (Wg) [Oceania Domain]</t>
  </si>
  <si>
    <t>LARRS#Oceania FN LARRS ANZPTBINDONESIA Collateral (Wg)#Oceania</t>
  </si>
  <si>
    <t>LARRS - Oceania FN LARRS ANZPTBINDONESIA Collateral (Wg) [Oceania Domain]</t>
  </si>
  <si>
    <t>LARRS#Oceania FN LARRS ANZPTBINDONESIA Credit (Wg)#Oceania</t>
  </si>
  <si>
    <t>LARRS - Oceania FN LARRS ANZPTBINDONESIA Credit (Wg) [Oceania Domain]</t>
  </si>
  <si>
    <t>LARRS#Oceania FN LARRS ANZPTBINDONESIA Legal Admin (WG)#Oceania</t>
  </si>
  <si>
    <t>LARRS - Oceania FN LARRS ANZPTBINDONESIA Legal Admin (WG) [Oceania Domain]</t>
  </si>
  <si>
    <t>LARRS#Oceania FN LARRS ANZPTBINDONESIA Legal Approver (WG)#Oceania</t>
  </si>
  <si>
    <t>LARRS - Oceania FN LARRS ANZPTBINDONESIA Legal Approver (WG) [Oceania Domain]</t>
  </si>
  <si>
    <t>LARRS#Oceania FN LARRS ANZPTBINDONESIA Negotiator (Wg)#Oceania</t>
  </si>
  <si>
    <t>LARRS - Oceania FN LARRS ANZPTBINDONESIA Negotiator (Wg) [Oceania Domain]</t>
  </si>
  <si>
    <t>LARRS#Oceania FN LARRS ANZPTBINDONESIA Other (Wg)#Oceania</t>
  </si>
  <si>
    <t>LARRS - Oceania FN LARRS ANZPTBINDONESIA Other (Wg) [Oceania Domain]</t>
  </si>
  <si>
    <t>LARRS#Oceania FN LARRS ANZRBCOMBODIA Checker (Wg)#Oceania</t>
  </si>
  <si>
    <t>LARRS - Oceania FN LARRS ANZRBCOMBODIA Checker (Wg) [Oceania Domain]</t>
  </si>
  <si>
    <t>LARRS#Oceania FN LARRS ANZRBCOMBODIA Collateral (Wg)#Oceania</t>
  </si>
  <si>
    <t>LARRS - Oceania FN LARRS ANZRBCOMBODIA Collateral (Wg) [Oceania Domain]</t>
  </si>
  <si>
    <t>LARRS#Oceania FN LARRS ANZRBCOMBODIA Credit (Wg)#Oceania</t>
  </si>
  <si>
    <t>LARRS - Oceania FN LARRS ANZRBCOMBODIA Credit (Wg) [Oceania Domain]</t>
  </si>
  <si>
    <t>LARRS#Oceania FN LARRS ANZRBCOMBODIA Legal Admin (Wg)#Oceania</t>
  </si>
  <si>
    <t>LARRS - Oceania FN LARRS ANZRBCOMBODIA Legal Admin (Wg) [Oceania Domain]</t>
  </si>
  <si>
    <t>LARRS#Oceania FN LARRS ANZRBCOMBODIA Legal Approver (Wg)#Oceania</t>
  </si>
  <si>
    <t>LARRS - Oceania FN LARRS ANZRBCOMBODIA Legal Approver (Wg) [Oceania Domain]</t>
  </si>
  <si>
    <t>LARRS#Oceania FN LARRS ANZRBCOMBODIA Negotiator (Wg)#Oceania</t>
  </si>
  <si>
    <t>LARRS - Oceania FN LARRS ANZRBCOMBODIA Negotiator (Wg) [Oceania Domain]</t>
  </si>
  <si>
    <t>LARRS#Oceania FN LARRS ANZRBCOMBODIA Other (Wg)#Oceania</t>
  </si>
  <si>
    <t>LARRS - Oceania FN LARRS ANZRBCOMBODIA Other (Wg) [Oceania Domain]</t>
  </si>
  <si>
    <t>LARRS#Oceania FN LARRS OTHER Checker (Wg)#Oceania</t>
  </si>
  <si>
    <t>LARRS - Oceania FN LARRS OTHER Checker (Wg) [Oceania Domain]</t>
  </si>
  <si>
    <t>LARRS#Oceania FN LARRS OTHER Collateral (Wg)#Oceania</t>
  </si>
  <si>
    <t>LARRS - Oceania FN LARRS OTHER Collateral (Wg) [Oceania Domain]</t>
  </si>
  <si>
    <t>LARRS#Oceania FN LARRS OTHER Credit (Wg)#Oceania</t>
  </si>
  <si>
    <t>LARRS - Oceania FN LARRS OTHER Credit (Wg) [Oceania Domain]</t>
  </si>
  <si>
    <t>LARRS#Oceania FN LARRS OTHER Legal Admin (Wg)#Oceania</t>
  </si>
  <si>
    <t>LARRS - Oceania FN LARRS OTHER Legal Admin (Wg) [Oceania Domain]</t>
  </si>
  <si>
    <t>LARRS#Oceania FN LARRS OTHER Legal Approver (Wg)#Oceania</t>
  </si>
  <si>
    <t>LARRS - Oceania FN LARRS OTHER Legal Approver (Wg) [Oceania Domain]</t>
  </si>
  <si>
    <t>LARRS#Oceania FN LARRS OTHER Negotiator (Wg)#Oceania</t>
  </si>
  <si>
    <t>LARRS - Oceania FN LARRS OTHER Negotiator (Wg) [Oceania Domain]</t>
  </si>
  <si>
    <t>LARRS#Oceania FN LARRS OTHER Other (Wg)#Oceania</t>
  </si>
  <si>
    <t>LARRS - Oceania FN LARRS OTHER Other (Wg) [Oceania Domain]</t>
  </si>
  <si>
    <t>LMS#AU CFSBB - Limit Management System#Global</t>
  </si>
  <si>
    <t>LMS - AU CFSBB - Limit Management System [Global Domain]</t>
  </si>
  <si>
    <t>LMS#AU LMS Customer Support Officers#Global</t>
  </si>
  <si>
    <t>LMS - AU LMS Customer Support Officers [Global Domain]</t>
  </si>
  <si>
    <t>LMS#AU LMS Exceptions Officers#Global</t>
  </si>
  <si>
    <t>LMS - AU LMS Exceptions Officers [Global Domain]</t>
  </si>
  <si>
    <t>LMS#AU LMS GAMS 2nd Level Analyst#Global</t>
  </si>
  <si>
    <t>LMS - AU LMS GAMS 2nd Level Analyst [Global Domain]</t>
  </si>
  <si>
    <t>LMS#AU LMS GAMS 3rd Level Analyst#Global</t>
  </si>
  <si>
    <t>LMS - AU LMS GAMS 3rd Level Analyst [Global Domain]</t>
  </si>
  <si>
    <t>LMS#AU LMS Limits Authorisers#Global</t>
  </si>
  <si>
    <t>LMS - AU LMS Limits Authorisers [Global Domain]</t>
  </si>
  <si>
    <t>LMS#AU LMS Limits Exceptions Managers#Global</t>
  </si>
  <si>
    <t>LMS - AU LMS Limits Exceptions Managers [Global Domain]</t>
  </si>
  <si>
    <t>LMS#AU LMS Limits Registration Officers#Global</t>
  </si>
  <si>
    <t>LMS - AU LMS Limits Registration Officers [Global Domain]</t>
  </si>
  <si>
    <t>LMS#AU LMS Sales Support Analyst#Global</t>
  </si>
  <si>
    <t>LMS - AU LMS Sales Support Analyst [Global Domain]</t>
  </si>
  <si>
    <t>LMS#AU LMS Specialised Supp Authoriser#Global</t>
  </si>
  <si>
    <t>LMS - AU LMS Specialised Supp Authoriser [Global Domain]</t>
  </si>
  <si>
    <t>LMS#AU LMS Specialised Support Staff#Global</t>
  </si>
  <si>
    <t>LMS - AU LMS Specialised Support Staff [Global Domain]</t>
  </si>
  <si>
    <t>LMS#CN CFSBB - Limit Management System#Global</t>
  </si>
  <si>
    <t>LMS - CN CFSBB - Limit Management System [Global Domain]</t>
  </si>
  <si>
    <t>LMS#HK CFSBB - Limit Management System#Global</t>
  </si>
  <si>
    <t>LMS - HK CFSBB - Limit Management System [Global Domain]</t>
  </si>
  <si>
    <t>LMS#NZ CFSBB - Limit Management System#Global</t>
  </si>
  <si>
    <t>LMS - NZ CFSBB - Limit Management System [Global Domain]</t>
  </si>
  <si>
    <t>LMS#SG CFSBB - Limit Management System#Global</t>
  </si>
  <si>
    <t>LMS - SG CFSBB - Limit Management System [Global Domain]</t>
  </si>
  <si>
    <t>LVPE (LVSS)#Domestic Payments Website Operator#Oceania</t>
  </si>
  <si>
    <t>LVPE (LVSS) - Domestic Payments Website Operator [Oceania Domain]</t>
  </si>
  <si>
    <t>NZ CFSBB LVSS Website Operators (Wg)</t>
  </si>
  <si>
    <t>LVPE (LVSS)#Reconciliation Analyst Website Payments Production Manager#Oceania</t>
  </si>
  <si>
    <t>LVPE (LVSS) - Reconciliation Analyst Website Payments Production Manager [Oceania Domain]</t>
  </si>
  <si>
    <t>NZ CFSBB LVSS Website Pmts Prod Mgrs (Wg)</t>
  </si>
  <si>
    <t>LVPE (LVSS)#Market Operations Recon Officer#Oceania</t>
  </si>
  <si>
    <t>LVPE (LVSS) - Market Operations Recon Officer [Oceania Domain]</t>
  </si>
  <si>
    <t>NZ CFSBB LVSS Website Recon Officers (Wg)</t>
  </si>
  <si>
    <t>LVPE (LVSS)#IT System Administrator Website Supervisor#Oceania</t>
  </si>
  <si>
    <t>LVPE (LVSS) - IT System Administrator Website Supervisor [Oceania Domain]</t>
  </si>
  <si>
    <t>NZ CFSBB LVSS Website Supervisors (Wg)</t>
  </si>
  <si>
    <t>LVPE (SBI)#Domestic Payments#Oceania</t>
  </si>
  <si>
    <t>LVPE (SBI) - Domestic Payments [Oceania Domain]</t>
  </si>
  <si>
    <t>NZ CFSBB SBI Website Domestic Payments (Wg)</t>
  </si>
  <si>
    <t>LVPE (SBI)#IT System Administrator#Oceania</t>
  </si>
  <si>
    <t>LVPE (SBI) - IT System Administrator [Oceania Domain]</t>
  </si>
  <si>
    <t>NZ CFSBB SBI Website IT Administration User (Wg)</t>
  </si>
  <si>
    <t>LVPE (SBI)#Market Operations#Oceania</t>
  </si>
  <si>
    <t>LVPE (SBI) - Market Operations [Oceania Domain]</t>
  </si>
  <si>
    <t>NZ CFSBB SBI Website Market Operations (Wg)</t>
  </si>
  <si>
    <t>LVPE (SBI)#Reconciliation Analyst#Oceania</t>
  </si>
  <si>
    <t>LVPE (SBI) - Reconciliation Analyst [Oceania Domain]</t>
  </si>
  <si>
    <t>NZ CFSBB SBI Website Reconciliation Analyst (Wg)</t>
  </si>
  <si>
    <t>LVPE (SBI)#Scheduler Role#Oceania</t>
  </si>
  <si>
    <t>LVPE (SBI) - Scheduler Role [Oceania Domain]</t>
  </si>
  <si>
    <t>NZ CFSBB SBI Website Scheduler (Wg)</t>
  </si>
  <si>
    <t>LVPE (SBI)#Shift Operations#Oceania</t>
  </si>
  <si>
    <t>LVPE (SBI) - Shift Operations [Oceania Domain]</t>
  </si>
  <si>
    <t>NZ CFSBB SBI Website Shift Op (Wg)</t>
  </si>
  <si>
    <t>LVPE (SBI)#Access Administrator#Oceania</t>
  </si>
  <si>
    <t>LVPE (SBI) - Access Administrator [Oceania Domain]</t>
  </si>
  <si>
    <t>NZ CFSBB SBI Website System Admin (Wg)</t>
  </si>
  <si>
    <t>Managed Print Service#AP - Regional MPS Application Accounts (Wg)#Asia</t>
  </si>
  <si>
    <t>Managed Print Service - AP - Regional MPS Application Accounts (Wg) [Asia Domain]</t>
  </si>
  <si>
    <t>Managed Print Service#AP - Regional MPS Application Admin (Wg)#Asia</t>
  </si>
  <si>
    <t>Managed Print Service - AP - Regional MPS Application Admin (Wg) [Asia Domain]</t>
  </si>
  <si>
    <t>Managed Print Service#AP - Regional MPS Application Cashier (Wg)#Asia</t>
  </si>
  <si>
    <t>Managed Print Service - AP - Regional MPS Application Cashier (Wg) [Asia Domain]</t>
  </si>
  <si>
    <t>Managed Print Service#AP - Regional MPS Application Departments (Wg)#Asia</t>
  </si>
  <si>
    <t>Managed Print Service - AP - Regional MPS Application Departments (Wg) [Asia Domain]</t>
  </si>
  <si>
    <t>Managed Print Service#AP - Regional MPS Application Device Admins (Wg)#Asia</t>
  </si>
  <si>
    <t>Managed Print Service - AP - Regional MPS Application Device Admins (Wg) [Asia Domain]</t>
  </si>
  <si>
    <t>Managed Print Service#AP - Regional MPS Application Print Distribution (Wg)#Asia</t>
  </si>
  <si>
    <t>Managed Print Service - AP - Regional MPS Application Print Distribution (Wg) [Asia Domain]</t>
  </si>
  <si>
    <t>Managed Print Service#AP - Regional MPS Application Reports (Wg)#Asia</t>
  </si>
  <si>
    <t>Managed Print Service - AP - Regional MPS Application Reports (Wg) [Asia Domain]</t>
  </si>
  <si>
    <t>Managed Print Service#HK Regional MPS Application Accounts (Wg)#Asia</t>
  </si>
  <si>
    <t>Managed Print Service - HK Regional MPS Application Accounts (Wg) [Asia Domain]</t>
  </si>
  <si>
    <t>Managed Print Service#HK Regional MPS Application Reports (Wg)#Asia</t>
  </si>
  <si>
    <t>Managed Print Service - HK Regional MPS Application Reports (Wg) [Asia Domain]</t>
  </si>
  <si>
    <t>Managed Print Service#SG W2K3 MPS CAS Regional Server Administrators (Ad)#Asia</t>
  </si>
  <si>
    <t>Managed Print Service - SG W2K3 MPS CAS Regional Server Administrators (Ad) [Asia Domain]</t>
  </si>
  <si>
    <t>Managed Print Service#SG W2K3 MPS CAS Regional Server Support (Ad)#Asia</t>
  </si>
  <si>
    <t>Managed Print Service - SG W2K3 MPS CAS Regional Server Support (Ad) [Asia Domain]</t>
  </si>
  <si>
    <t>Managed Print Service#SG W2K3 MPS CAS Regional Server Trm Srv Access (Ad)#Asia</t>
  </si>
  <si>
    <t>Managed Print Service - SG W2K3 MPS CAS Regional Server Trm Srv Access (Ad) [Asia Domain]</t>
  </si>
  <si>
    <t>Managed Print Service#SG W2K3 MPS Print Server Administrators (Ad)#Asia</t>
  </si>
  <si>
    <t>Managed Print Service - SG W2K3 MPS Print Server Administrators (Ad) [Asia Domain]</t>
  </si>
  <si>
    <t>Managed Print Service#SG W2K3 MPS Print Server Managers (Ad)#Asia</t>
  </si>
  <si>
    <t>Managed Print Service - SG W2K3 MPS Print Server Managers (Ad) [Asia Domain]</t>
  </si>
  <si>
    <t>Managed Print Service#SG W2K3 MPS Print Server Trm Srv Access (Ad)#Asia</t>
  </si>
  <si>
    <t>Managed Print Service - SG W2K3 MPS Print Server Trm Srv Access (Ad) [Asia Domain]</t>
  </si>
  <si>
    <t>Managed Print Service#SG W2K3 MPS SQL 2008 64bit Server Administrators (Ad)#Asia</t>
  </si>
  <si>
    <t>Managed Print Service - SG W2K3 MPS SQL 2008 64bit Server Administrators (Ad) [Asia Domain]</t>
  </si>
  <si>
    <t>Managed Print Service#SG W2K3 MPS SQL 2008 64bit Server Trm Srv Access (Ad)#Asia</t>
  </si>
  <si>
    <t>Managed Print Service - SG W2K3 MPS SQL 2008 64bit Server Trm Srv Access (Ad) [Asia Domain]</t>
  </si>
  <si>
    <t>Managed Print Service#SG W2K3 MPS SQL 2008 SSIS Users (Ad)#Asia</t>
  </si>
  <si>
    <t>Managed Print Service - SG W2K3 MPS SQL 2008 SSIS Users (Ad) [Asia Domain]</t>
  </si>
  <si>
    <t>Managed Print Service#AU TEPSD - MPS EQ Reporting Access (Wg)#Oceania</t>
  </si>
  <si>
    <t>Managed Print Service - AU TEPSD - MPS EQ Reporting Access (Wg) [Oceania Domain]</t>
  </si>
  <si>
    <t>Managed Print Service#AU TEPSD - MPS EQ System Managers (Wg)#Oceania</t>
  </si>
  <si>
    <t>Managed Print Service - AU TEPSD - MPS EQ System Managers (Wg) [Oceania Domain]</t>
  </si>
  <si>
    <t>Managed Print Service#AU W2K3 MPS CAS Server Administrators (Ad)#Oceania</t>
  </si>
  <si>
    <t>Managed Print Service - AU W2K3 MPS CAS Server Administrators (Ad) [Oceania Domain]</t>
  </si>
  <si>
    <t>Managed Print Service#AU W2K3 MPS CAS Server Shutdown (Ad)#Oceania</t>
  </si>
  <si>
    <t>Managed Print Service - AU W2K3 MPS CAS Server Shutdown (Ad) [Oceania Domain]</t>
  </si>
  <si>
    <t>Managed Print Service#AU W2K3 MPS Print Cluster Server Administrators (Ad)#Oceania</t>
  </si>
  <si>
    <t>Managed Print Service - AU W2K3 MPS Print Cluster Server Administrators (Ad) [Oceania Domain]</t>
  </si>
  <si>
    <t>Managed Print Service#AU W2K3 MPS Print Cluster Server Shutdown (Ad)#Oceania</t>
  </si>
  <si>
    <t>Managed Print Service - AU W2K3 MPS Print Cluster Server Shutdown (Ad) [Oceania Domain]</t>
  </si>
  <si>
    <t>Managed Print Service#AU W2K3 MPS Print Server Administrators (Ad)#Oceania</t>
  </si>
  <si>
    <t>Managed Print Service - AU W2K3 MPS Print Server Administrators (Ad) [Oceania Domain]</t>
  </si>
  <si>
    <t>Managed Print Service#AU W2K3 MPS Print Server Shutdown (Ad)#Oceania</t>
  </si>
  <si>
    <t>Managed Print Service - AU W2K3 MPS Print Server Shutdown (Ad) [Oceania Domain]</t>
  </si>
  <si>
    <t>Managed Print Service#AU W2K3 MPS Print Server Support (Ad)#Oceania</t>
  </si>
  <si>
    <t>Managed Print Service - AU W2K3 MPS Print Server Support (Ad) [Oceania Domain]</t>
  </si>
  <si>
    <t>Managed Print Service#AU W2K3 MPS Print Server Trm Srv Access (Ad)#Oceania</t>
  </si>
  <si>
    <t>Managed Print Service - AU W2K3 MPS Print Server Trm Srv Access (Ad) [Oceania Domain]</t>
  </si>
  <si>
    <t>MAP#AU MAP Service Users (wg)#Oceania</t>
  </si>
  <si>
    <t>MAP - AU MAP Service Users (wg) [Oceania Domain]</t>
  </si>
  <si>
    <t>AU Map Service Users (Wg)</t>
  </si>
  <si>
    <t>Maude#IN IntIN - Maude App User Access (Wg)#Asia</t>
  </si>
  <si>
    <t>Maude - IN IntIN - Maude App User Access (Wg) [Asia Domain]</t>
  </si>
  <si>
    <t>Maude#PH PFSGB - Maude App User Access (Wg)#Asia</t>
  </si>
  <si>
    <t>Maude - PH PFSGB - Maude App User Access (Wg) [Asia Domain]</t>
  </si>
  <si>
    <t>Maude#AU PFSGB - ACC MIS Data Manager (Wg)#Oceania</t>
  </si>
  <si>
    <t>Maude - AU PFSGB - ACC MIS Data Manager (Wg) [Oceania Domain]</t>
  </si>
  <si>
    <t>Maude#AU PFSGB - Contact Centre FSRA Administrators (Wg)#Oceania</t>
  </si>
  <si>
    <t>Maude - AU PFSGB - Contact Centre FSRA Administrators (Wg) [Oceania Domain]</t>
  </si>
  <si>
    <t>Maude#AU PFSGB - Contact Centre FSRA Application (Wg)#Oceania</t>
  </si>
  <si>
    <t>Maude - AU PFSGB - Contact Centre FSRA Application (Wg) [Oceania Domain]</t>
  </si>
  <si>
    <t>Maude#AU PFSGB - EFT Disputes (Wg)#Oceania</t>
  </si>
  <si>
    <t>Maude - AU PFSGB - EFT Disputes (Wg) [Oceania Domain]</t>
  </si>
  <si>
    <t>Maude#AU PFSGB - IWSG Maude General Access (Wg)#Oceania</t>
  </si>
  <si>
    <t>Maude - AU PFSGB - IWSG Maude General Access (Wg) [Oceania Domain]</t>
  </si>
  <si>
    <t>Maude#AU PFSGB - IWSG Maude Maintenance Access (Wg)#Oceania</t>
  </si>
  <si>
    <t>Maude - AU PFSGB - IWSG Maude Maintenance Access (Wg) [Oceania Domain]</t>
  </si>
  <si>
    <t>Maude#AU PFSGB - Maude Admin Access (Wg)#Oceania</t>
  </si>
  <si>
    <t>Maude - AU PFSGB - Maude Admin Access (Wg) [Oceania Domain]</t>
  </si>
  <si>
    <t>Maude#AU PFSGB - Maude App User Access (Wg)#Oceania</t>
  </si>
  <si>
    <t>Maude - AU PFSGB - Maude App User Access (Wg) [Oceania Domain]</t>
  </si>
  <si>
    <t>Maude#AU PFSGB - restricted access to Maude Help Files (Wg)#Oceania</t>
  </si>
  <si>
    <t>Maude - AU PFSGB - restricted access to Maude Help Files (Wg) [Oceania Domain]</t>
  </si>
  <si>
    <t>Maude#AU PFSGB - Team Leaders - EFT Disputes (Wg)#Oceania</t>
  </si>
  <si>
    <t>Maude - AU PFSGB - Team Leaders - EFT Disputes (Wg) [Oceania Domain]</t>
  </si>
  <si>
    <t>Maude#NZ AU PFSGB - IWSG Maude General Access (Wg)#Oceania</t>
  </si>
  <si>
    <t>Maude - NZ AU PFSGB - IWSG Maude General Access (Wg) [Oceania Domain]</t>
  </si>
  <si>
    <t>Maude#NZ AU PFSGB - IWSG Maude Maintenance Access (Wg)#Oceania</t>
  </si>
  <si>
    <t>Maude - NZ AU PFSGB - IWSG Maude Maintenance Access (Wg) [Oceania Domain]</t>
  </si>
  <si>
    <t>Maude#NZ AU PFSGB - Maude App User Access (Wg)#Oceania</t>
  </si>
  <si>
    <t>Maude - NZ AU PFSGB - Maude App User Access (Wg) [Oceania Domain]</t>
  </si>
  <si>
    <t>Maude#NZ AU PFSGB - restricted access to Maude Help Files (Wg)#Oceania</t>
  </si>
  <si>
    <t>Maude - NZ AU PFSGB - restricted access to Maude Help Files (Wg) [Oceania Domain]</t>
  </si>
  <si>
    <t>McAfee Anti-Virus - EPO#AS McAfee ePO Reporting Users (Wg)#Asia</t>
  </si>
  <si>
    <t>McAfee Anti-Virus - EPO - AS McAfee ePO Reporting Users (Wg) [Asia Domain]</t>
  </si>
  <si>
    <t>McAfee Anti-Virus - EPO#CK McAfee ePO Reporting Users (Wg)#Asia</t>
  </si>
  <si>
    <t>McAfee Anti-Virus - EPO - CK McAfee ePO Reporting Users (Wg) [Asia Domain]</t>
  </si>
  <si>
    <t>McAfee Anti-Virus - EPO#CN McAfee ePO Reporting Users (Wg)#Asia</t>
  </si>
  <si>
    <t>McAfee Anti-Virus - EPO - CN McAfee ePO Reporting Users (Wg) [Asia Domain]</t>
  </si>
  <si>
    <t>McAfee Anti-Virus - EPO#FJ McAfee ePO Reporting Users (Wg)#Asia</t>
  </si>
  <si>
    <t>McAfee Anti-Virus - EPO - FJ McAfee ePO Reporting Users (Wg) [Asia Domain]</t>
  </si>
  <si>
    <t>McAfee Anti-Virus - EPO#GU McAfee ePO Reporting Users (Wg)#Asia</t>
  </si>
  <si>
    <t>McAfee Anti-Virus - EPO - GU McAfee ePO Reporting Users (Wg) [Asia Domain]</t>
  </si>
  <si>
    <t>McAfee Anti-Virus - EPO#HK McAfee ePO Reporting Users (Wg)#Asia</t>
  </si>
  <si>
    <t>McAfee Anti-Virus - EPO - HK McAfee ePO Reporting Users (Wg) [Asia Domain]</t>
  </si>
  <si>
    <t>McAfee Anti-Virus - EPO#ID McAfee ePO Reporting Users (Wg)#Asia</t>
  </si>
  <si>
    <t>McAfee Anti-Virus - EPO - ID McAfee ePO Reporting Users (Wg) [Asia Domain]</t>
  </si>
  <si>
    <t>McAfee Anti-Virus - EPO#IN IntIN – McAfee DLP Incident Analysts (Wg)#Asia</t>
  </si>
  <si>
    <t>McAfee Anti-Virus - EPO - IN IntIN – McAfee DLP Incident Analysts (Wg) [Asia Domain]</t>
  </si>
  <si>
    <t xml:space="preserve"> IN IntIN – McAfee DLP Incident Analysts (Wg)</t>
  </si>
  <si>
    <t>McAfee Anti-Virus - EPO#IN McAfee ePO Reporting Users (Wg)#Asia</t>
  </si>
  <si>
    <t>McAfee Anti-Virus - EPO - IN McAfee ePO Reporting Users (Wg) [Asia Domain]</t>
  </si>
  <si>
    <t>McAfee Anti-Virus - EPO#JP McAfee ePO Reporting Users (Wg)#Asia</t>
  </si>
  <si>
    <t>McAfee Anti-Virus - EPO - JP McAfee ePO Reporting Users (Wg) [Asia Domain]</t>
  </si>
  <si>
    <t>McAfee Anti-Virus - EPO#KH McAfee ePO Reporting Users (Wg)#Asia</t>
  </si>
  <si>
    <t>McAfee Anti-Virus - EPO - KH McAfee ePO Reporting Users (Wg) [Asia Domain]</t>
  </si>
  <si>
    <t>McAfee Anti-Virus - EPO#KI McAfee ePO Reporting Users (Wg)#Asia</t>
  </si>
  <si>
    <t>McAfee Anti-Virus - EPO - KI McAfee ePO Reporting Users (Wg) [Asia Domain]</t>
  </si>
  <si>
    <t>McAfee Anti-Virus - EPO#KR McAfee ePO Reporting Users (Wg)#Asia</t>
  </si>
  <si>
    <t>McAfee Anti-Virus - EPO - KR McAfee ePO Reporting Users (Wg) [Asia Domain]</t>
  </si>
  <si>
    <t>McAfee Anti-Virus - EPO#PG McAfee ePO Reporting Users (Wg)#Asia</t>
  </si>
  <si>
    <t>McAfee Anti-Virus - EPO - PG McAfee ePO Reporting Users (Wg) [Asia Domain]</t>
  </si>
  <si>
    <t>McAfee Anti-Virus - EPO#PH McAfee ePO Reporting Users (Wg)#Asia</t>
  </si>
  <si>
    <t>McAfee Anti-Virus - EPO - PH McAfee ePO Reporting Users (Wg) [Asia Domain]</t>
  </si>
  <si>
    <t>McAfee Anti-Virus - EPO#SB McAfee ePO Reporting Users (Wg)#Asia</t>
  </si>
  <si>
    <t>McAfee Anti-Virus - EPO - SB McAfee ePO Reporting Users (Wg) [Asia Domain]</t>
  </si>
  <si>
    <t>McAfee Anti-Virus - EPO#SG McAfee ePO Reporting Users (Wg)#Asia</t>
  </si>
  <si>
    <t>McAfee Anti-Virus - EPO - SG McAfee ePO Reporting Users (Wg) [Asia Domain]</t>
  </si>
  <si>
    <t>McAfee Anti-Virus - EPO#TO McAfee ePO Reporting Users (Wg)#Asia</t>
  </si>
  <si>
    <t>McAfee Anti-Virus - EPO - TO McAfee ePO Reporting Users (Wg) [Asia Domain]</t>
  </si>
  <si>
    <t>McAfee Anti-Virus - EPO#TW McAfee ePO Reporting Users (Wg)#Asia</t>
  </si>
  <si>
    <t>McAfee Anti-Virus - EPO - TW McAfee ePO Reporting Users (Wg) [Asia Domain]</t>
  </si>
  <si>
    <t>McAfee Anti-Virus - EPO#VN McAfee ePO Reporting Users (Wg)#Asia</t>
  </si>
  <si>
    <t>McAfee Anti-Virus - EPO - VN McAfee ePO Reporting Users (Wg) [Asia Domain]</t>
  </si>
  <si>
    <t>McAfee Anti-Virus - EPO#VU McAfee ePO Reporting Users (Wg)#Asia</t>
  </si>
  <si>
    <t>McAfee Anti-Virus - EPO - VU McAfee ePO Reporting Users (Wg) [Asia Domain]</t>
  </si>
  <si>
    <t>McAfee Anti-Virus - EPO#WS McAfee ePO Reporting Users (Wg)#Asia</t>
  </si>
  <si>
    <t>McAfee Anti-Virus - EPO - WS McAfee ePO Reporting Users (Wg) [Asia Domain]</t>
  </si>
  <si>
    <t>McAfee Anti-Virus - EPO#AE McAfee ePO Reporting Users (Wg)#Atlantic</t>
  </si>
  <si>
    <t>McAfee Anti-Virus - EPO - AE McAfee ePO Reporting Users (Wg) [Atlantic Domain]</t>
  </si>
  <si>
    <t>McAfee Anti-Virus - EPO#DE McAfee ePO Reporting Users (Wg)#Atlantic</t>
  </si>
  <si>
    <t>McAfee Anti-Virus - EPO - DE McAfee ePO Reporting Users (Wg) [Atlantic Domain]</t>
  </si>
  <si>
    <t>McAfee Anti-Virus - EPO#GB McAfee ePO Reporting Users (Wg)#Atlantic</t>
  </si>
  <si>
    <t>McAfee Anti-Virus - EPO - GB McAfee ePO Reporting Users (Wg) [Atlantic Domain]</t>
  </si>
  <si>
    <t>McAfee Anti-Virus - EPO#US McAfee ePO Reporting Users (Wg)#Atlantic</t>
  </si>
  <si>
    <t>McAfee Anti-Virus - EPO - US McAfee ePO Reporting Users (Wg) [Atlantic Domain]</t>
  </si>
  <si>
    <t>McAfee Anti-Virus - EPO#AE McAfee ePO Reporting Users#Global</t>
  </si>
  <si>
    <t>McAfee Anti-Virus - EPO - AE McAfee ePO Reporting Users [Global Domain]</t>
  </si>
  <si>
    <t>McAfee Anti-Virus - EPO#AS McAfee ePO Reporting Users#Global</t>
  </si>
  <si>
    <t>McAfee Anti-Virus - EPO - AS McAfee ePO Reporting Users [Global Domain]</t>
  </si>
  <si>
    <t>McAfee Anti-Virus - EPO#AU McAfee ePO Reporting Users#Global</t>
  </si>
  <si>
    <t>McAfee Anti-Virus - EPO - AU McAfee ePO Reporting Users [Global Domain]</t>
  </si>
  <si>
    <t>McAfee Anti-Virus - EPO#CK McAfee ePO Reporting Users#Global</t>
  </si>
  <si>
    <t>McAfee Anti-Virus - EPO - CK McAfee ePO Reporting Users [Global Domain]</t>
  </si>
  <si>
    <t>McAfee Anti-Virus - EPO#CN McAfee ePO Reporting Users#Global</t>
  </si>
  <si>
    <t>McAfee Anti-Virus - EPO - CN McAfee ePO Reporting Users [Global Domain]</t>
  </si>
  <si>
    <t>McAfee Anti-Virus - EPO#DE McAfee ePO Reporting Users#Global</t>
  </si>
  <si>
    <t>McAfee Anti-Virus - EPO - DE McAfee ePO Reporting Users [Global Domain]</t>
  </si>
  <si>
    <t>McAfee Anti-Virus - EPO#FJ McAfee ePO Reporting Users#Global</t>
  </si>
  <si>
    <t>McAfee Anti-Virus - EPO - FJ McAfee ePO Reporting Users [Global Domain]</t>
  </si>
  <si>
    <t>McAfee Anti-Virus - EPO#GB McAfee ePO Reporting Users#Global</t>
  </si>
  <si>
    <t>McAfee Anti-Virus - EPO - GB McAfee ePO Reporting Users [Global Domain]</t>
  </si>
  <si>
    <t>McAfee Anti-Virus - EPO#Global McAfee CSIRT Team#Global</t>
  </si>
  <si>
    <t>McAfee Anti-Virus - EPO - Global McAfee CSIRT Team [Global Domain]</t>
  </si>
  <si>
    <t>McAfee Anti-Virus - EPO#GU McAfee ePO Reporting Users#Global</t>
  </si>
  <si>
    <t>McAfee Anti-Virus - EPO - GU McAfee ePO Reporting Users [Global Domain]</t>
  </si>
  <si>
    <t>McAfee Anti-Virus - EPO#HK McAfee ePO Reporting Users#Global</t>
  </si>
  <si>
    <t>McAfee Anti-Virus - EPO - HK McAfee ePO Reporting Users [Global Domain]</t>
  </si>
  <si>
    <t>McAfee Anti-Virus - EPO#IN McAfee ePO Reporting Users#Global</t>
  </si>
  <si>
    <t>McAfee Anti-Virus - EPO - IN McAfee ePO Reporting Users [Global Domain]</t>
  </si>
  <si>
    <t>McAfee Anti-Virus - EPO#JP McAfee ePO Reporting Users#Global</t>
  </si>
  <si>
    <t>McAfee Anti-Virus - EPO - JP McAfee ePO Reporting Users [Global Domain]</t>
  </si>
  <si>
    <t>McAfee Anti-Virus - EPO#KH McAfee ePO Reporting Users#Global</t>
  </si>
  <si>
    <t>McAfee Anti-Virus - EPO - KH McAfee ePO Reporting Users [Global Domain]</t>
  </si>
  <si>
    <t>McAfee Anti-Virus - EPO#KI McAfee ePO Reporting Users#Global</t>
  </si>
  <si>
    <t>McAfee Anti-Virus - EPO - KI McAfee ePO Reporting Users [Global Domain]</t>
  </si>
  <si>
    <t>McAfee Anti-Virus - EPO#KR McAfee ePO Reporting Users#Global</t>
  </si>
  <si>
    <t>McAfee Anti-Virus - EPO - KR McAfee ePO Reporting Users [Global Domain]</t>
  </si>
  <si>
    <t>McAfee Anti-Virus - EPO#NZ McAfee ePO Reporting Users#Global</t>
  </si>
  <si>
    <t>McAfee Anti-Virus - EPO - NZ McAfee ePO Reporting Users [Global Domain]</t>
  </si>
  <si>
    <t>McAfee Anti-Virus - EPO#PG McAfee ePO Reporting Users#Global</t>
  </si>
  <si>
    <t>McAfee Anti-Virus - EPO - PG McAfee ePO Reporting Users [Global Domain]</t>
  </si>
  <si>
    <t>McAfee Anti-Virus - EPO#PH McAfee ePO Reporting Users#Global</t>
  </si>
  <si>
    <t>McAfee Anti-Virus - EPO - PH McAfee ePO Reporting Users [Global Domain]</t>
  </si>
  <si>
    <t>McAfee Anti-Virus - EPO#SB McAfee ePO Reporting Users#Global</t>
  </si>
  <si>
    <t>McAfee Anti-Virus - EPO - SB McAfee ePO Reporting Users [Global Domain]</t>
  </si>
  <si>
    <t>McAfee Anti-Virus - EPO#SG McAfee ePO Reporting Users#Global</t>
  </si>
  <si>
    <t>McAfee Anti-Virus - EPO - SG McAfee ePO Reporting Users [Global Domain]</t>
  </si>
  <si>
    <t>McAfee Anti-Virus - EPO#TO McAfee ePO Reporting Users#Global</t>
  </si>
  <si>
    <t>McAfee Anti-Virus - EPO - TO McAfee ePO Reporting Users [Global Domain]</t>
  </si>
  <si>
    <t>McAfee Anti-Virus - EPO#TW McAfee ePO Reporting Users#Global</t>
  </si>
  <si>
    <t>McAfee Anti-Virus - EPO - TW McAfee ePO Reporting Users [Global Domain]</t>
  </si>
  <si>
    <t>McAfee Anti-Virus - EPO#US McAfee ePO Reporting Users#Global</t>
  </si>
  <si>
    <t>McAfee Anti-Virus - EPO - US McAfee ePO Reporting Users [Global Domain]</t>
  </si>
  <si>
    <t>McAfee Anti-Virus - EPO#VN McAfee ePO Reporting Users#Global</t>
  </si>
  <si>
    <t>McAfee Anti-Virus - EPO - VN McAfee ePO Reporting Users [Global Domain]</t>
  </si>
  <si>
    <t>McAfee Anti-Virus - EPO#VU McAfee ePO Reporting Users#Global</t>
  </si>
  <si>
    <t>McAfee Anti-Virus - EPO - VU McAfee ePO Reporting Users [Global Domain]</t>
  </si>
  <si>
    <t>McAfee Anti-Virus - EPO#WS McAfee ePO Reporting Users#Global</t>
  </si>
  <si>
    <t>McAfee Anti-Virus - EPO - WS McAfee ePO Reporting Users [Global Domain]</t>
  </si>
  <si>
    <t>McAfee Anti-Virus - EPO#AU McAfee ePO Reporting Users (Wg)#Oceania</t>
  </si>
  <si>
    <t>McAfee Anti-Virus - EPO - AU McAfee ePO Reporting Users (Wg) [Oceania Domain]</t>
  </si>
  <si>
    <t>McAfee Anti-Virus - EPO#NZ McAfee ePO Reporting Users (Wg)#Oceania</t>
  </si>
  <si>
    <t>McAfee Anti-Virus - EPO - NZ McAfee ePO Reporting Users (Wg) [Oceania Domain]</t>
  </si>
  <si>
    <t>McAfee Anti-Virus - EPO#Oceania McAfee CSIRT Team Read Only (Wg)#Oceania</t>
  </si>
  <si>
    <t>McAfee Anti-Virus - EPO - Oceania McAfee CSIRT Team Read Only (Wg) [Oceania Domain]</t>
  </si>
  <si>
    <t>Merchant Acquiring System#AU AVC Application - MAS Users#Global</t>
  </si>
  <si>
    <t>Merchant Acquiring System - AU AVC Application - MAS Users [Global Domain]</t>
  </si>
  <si>
    <t>MITD#AU CFSIB - AUMITDadmingroup (Wg)#Oceania</t>
  </si>
  <si>
    <t>MITD - AU CFSIB - AUMITDadmingroup (Wg) [Oceania Domain]</t>
  </si>
  <si>
    <t>MITD#AU CFSIB - AUMITDbususersgroup (Wg)#Oceania</t>
  </si>
  <si>
    <t>MITD - AU CFSIB - AUMITDbususersgroup (Wg) [Oceania Domain]</t>
  </si>
  <si>
    <t>MTS TRs (NZ)#NZ MTSTRL ACCOUNT REDIR USER ACCESS#Global</t>
  </si>
  <si>
    <t>MTS TRs (NZ) - NZ MTSTRL ACCOUNT REDIR USER ACCESS [Global Domain]</t>
  </si>
  <si>
    <t>MTS TRs (NZ)#NZ MTSTRL BATCH REGN USER ACCESS#Global</t>
  </si>
  <si>
    <t>MTS TRs (NZ) - NZ MTSTRL BATCH REGN USER ACCESS [Global Domain]</t>
  </si>
  <si>
    <t>MTS TRs (NZ)#Branch User Access#Global</t>
  </si>
  <si>
    <t>MTS TRs (NZ) - Branch User Access [Global Domain]</t>
  </si>
  <si>
    <t>NZ MTSTRL Branch User Access</t>
  </si>
  <si>
    <t>MTS TRs (NZ)#NZ MTSTRL DDI USER ACCESS#Global</t>
  </si>
  <si>
    <t>MTS TRs (NZ) - NZ MTSTRL DDI USER ACCESS [Global Domain]</t>
  </si>
  <si>
    <t>MTS TRs (NZ)#NZ MTSTRL DISHONOUR USER ACCESS#Global</t>
  </si>
  <si>
    <t>MTS TRs (NZ) - NZ MTSTRL DISHONOUR USER ACCESS [Global Domain]</t>
  </si>
  <si>
    <t>MTS TRs (NZ)#NZ MTSTRL FILE PASS USER ACCESS#Global</t>
  </si>
  <si>
    <t>MTS TRs (NZ) - NZ MTSTRL FILE PASS USER ACCESS [Global Domain]</t>
  </si>
  <si>
    <t>MTS TRs (NZ)#Fraud User Access#Global</t>
  </si>
  <si>
    <t>MTS TRs (NZ) - Fraud User Access [Global Domain]</t>
  </si>
  <si>
    <t>NZ MTSTRL Fraud User Access</t>
  </si>
  <si>
    <t>MTS TRs (NZ)#Head Office User Access#Global</t>
  </si>
  <si>
    <t>MTS TRs (NZ) - Head Office User Access [Global Domain]</t>
  </si>
  <si>
    <t>NZ MTSTRL Head Office User Access</t>
  </si>
  <si>
    <t>MTS TRs (NZ)#Reversal User Access#Global</t>
  </si>
  <si>
    <t>MTS TRs (NZ) - Reversal User Access [Global Domain]</t>
  </si>
  <si>
    <t>NZ MTSTRL Reversal User Access</t>
  </si>
  <si>
    <t>MTS TRs (NZ)#Application Launch support monitoring#Global</t>
  </si>
  <si>
    <t>MTS TRs (NZ) - Application Launch support monitoring [Global Domain]</t>
  </si>
  <si>
    <t>NZ Splunk WebSphere Index User</t>
  </si>
  <si>
    <t>MTS TRs (NZ)#Application Launch support#Oceania</t>
  </si>
  <si>
    <t>MTS TRs (NZ) - Application Launch support [Oceania Domain]</t>
  </si>
  <si>
    <t>NZ MTSTRL Admin Auth Access (Wg)</t>
  </si>
  <si>
    <t>eSecurity - OAAM Admin Offline Console#AU PFSGC - OAAM Offline Environment Administrator Users (Wg)#Oceania</t>
  </si>
  <si>
    <t>eSecurity - OAAM Admin Offline Console - AU PFSGC - OAAM Offline Environment Administrator Users (Wg) [Oceania Domain]</t>
  </si>
  <si>
    <t>eSecurity - OAAM Admin Offline Console#AU PFSGC - OAAM Offline Fraud Investigator Users (Wg)#Oceania</t>
  </si>
  <si>
    <t>eSecurity - OAAM Admin Offline Console - AU PFSGC - OAAM Offline Fraud Investigator Users (Wg) [Oceania Domain]</t>
  </si>
  <si>
    <t>eSecurity - OAAM Admin Offline Console#AU PFSGC - OAAM Offline Rule Administrator Users (Wg)#Oceania</t>
  </si>
  <si>
    <t>eSecurity - OAAM Admin Offline Console - AU PFSGC - OAAM Offline Rule Administrator Users (Wg) [Oceania Domain]</t>
  </si>
  <si>
    <t>eSecurity - OAAM Admin Online Console#AU PFSGC - OAAM Online CSR Manager Users (Wg)#Oceania</t>
  </si>
  <si>
    <t>eSecurity - OAAM Admin Online Console - AU PFSGC - OAAM Online CSR Manager Users (Wg) [Oceania Domain]</t>
  </si>
  <si>
    <t>eSecurity - OAAM Admin Online Console#AU PFSGC - OAAM Online CSR Users (Wg)#Oceania</t>
  </si>
  <si>
    <t>eSecurity - OAAM Admin Online Console - AU PFSGC - OAAM Online CSR Users (Wg) [Oceania Domain]</t>
  </si>
  <si>
    <t>eSecurity - OAAM Admin Online Console#AU PFSGC - OAAM Online Environment Administrator Users (Wg)#Oceania</t>
  </si>
  <si>
    <t>eSecurity - OAAM Admin Online Console - AU PFSGC - OAAM Online Environment Administrator Users (Wg) [Oceania Domain]</t>
  </si>
  <si>
    <t>eSecurity - OAAM Admin Online Console#AU PFSGC - OAAM Online Fraud Investigation Manager Users (Wg)#Oceania</t>
  </si>
  <si>
    <t>eSecurity - OAAM Admin Online Console - AU PFSGC - OAAM Online Fraud Investigation Manager Users (Wg) [Oceania Domain]</t>
  </si>
  <si>
    <t>eSecurity - OAAM Admin Online Console#AU PFSGC - OAAM Online Fraud Investigator Users (Wg)#Oceania</t>
  </si>
  <si>
    <t>eSecurity - OAAM Admin Online Console - AU PFSGC - OAAM Online Fraud Investigator Users (Wg) [Oceania Domain]</t>
  </si>
  <si>
    <t>eSecurity - OAAM Admin Online Console#AU PFSGC - OAAM Online Rule Administrator Users (Wg)#Oceania</t>
  </si>
  <si>
    <t>eSecurity - OAAM Admin Online Console - AU PFSGC - OAAM Online Rule Administrator Users (Wg) [Oceania Domain]</t>
  </si>
  <si>
    <t>OBIEE - Platform Application#ASIA OBIEE Application Administration (Wg)#Asia</t>
  </si>
  <si>
    <t>OBIEE - Platform Application - ASIA OBIEE Application Administration (Wg) [Asia Domain]</t>
  </si>
  <si>
    <t>OBIEE - Platform Application#ASIA OBIEE Enterprise Mobile User (Wg)#Asia</t>
  </si>
  <si>
    <t>OBIEE - Platform Application - ASIA OBIEE Enterprise Mobile User (Wg) [Asia Domain]</t>
  </si>
  <si>
    <t>OBIEE - Platform Application#ASIA OBIEE Enterprise Self Service Builder (Wg)#Asia</t>
  </si>
  <si>
    <t>OBIEE - Platform Application - ASIA OBIEE Enterprise Self Service Builder (Wg) [Asia Domain]</t>
  </si>
  <si>
    <t>OBIEE - Platform Application#ASIA OBIEE Enterprise Self Service Publisher (Wg)#Asia</t>
  </si>
  <si>
    <t>OBIEE - Platform Application - ASIA OBIEE Enterprise Self Service Publisher (Wg) [Asia Domain]</t>
  </si>
  <si>
    <t>OBIEE - Platform Application#ASIA OBIEE Enterprise Self Service Viewer (Wg)#Asia</t>
  </si>
  <si>
    <t>OBIEE - Platform Application - ASIA OBIEE Enterprise Self Service Viewer (Wg) [Asia Domain]</t>
  </si>
  <si>
    <t>OBIEE - Platform Application#ASIA OBIEE Enterprise Steward (Wg)#Asia</t>
  </si>
  <si>
    <t>OBIEE - Platform Application - ASIA OBIEE Enterprise Steward (Wg) [Asia Domain]</t>
  </si>
  <si>
    <t>OBIEE - Platform Application#ASIA OBIEE LDAP BIND Access (Ad)#Asia</t>
  </si>
  <si>
    <t>OBIEE - Platform Application - ASIA OBIEE LDAP BIND Access (Ad) [Asia Domain]</t>
  </si>
  <si>
    <t>OBIEE - Platform Application#ATLANTIC OBIEE Application Administration (Wg)#Atlantic</t>
  </si>
  <si>
    <t>OBIEE - Platform Application - ATLANTIC OBIEE Application Administration (Wg) [Atlantic Domain]</t>
  </si>
  <si>
    <t>OBIEE - Platform Application#ATLANTIC OBIEE Enterprise Mobile User (Wg)#Atlantic</t>
  </si>
  <si>
    <t>OBIEE - Platform Application - ATLANTIC OBIEE Enterprise Mobile User (Wg) [Atlantic Domain]</t>
  </si>
  <si>
    <t>OBIEE - Platform Application#ATLANTIC OBIEE Enterprise Self Service Builder (Wg)#Atlantic</t>
  </si>
  <si>
    <t>OBIEE - Platform Application - ATLANTIC OBIEE Enterprise Self Service Builder (Wg) [Atlantic Domain]</t>
  </si>
  <si>
    <t>OBIEE - Platform Application#ATLANTIC OBIEE Enterprise Self Service Publisher (Wg)#Atlantic</t>
  </si>
  <si>
    <t>OBIEE - Platform Application - ATLANTIC OBIEE Enterprise Self Service Publisher (Wg) [Atlantic Domain]</t>
  </si>
  <si>
    <t>OBIEE - Platform Application#ATLANTIC OBIEE Enterprise Self Service Viewer (Wg)#Atlantic</t>
  </si>
  <si>
    <t>OBIEE - Platform Application - ATLANTIC OBIEE Enterprise Self Service Viewer (Wg) [Atlantic Domain]</t>
  </si>
  <si>
    <t>OBIEE - Platform Application#ATLANTIC OBIEE Enterprise Steward (Wg)#Atlantic</t>
  </si>
  <si>
    <t>OBIEE - Platform Application - ATLANTIC OBIEE Enterprise Steward (Wg) [Atlantic Domain]</t>
  </si>
  <si>
    <t>OBIEE - Platform Application#ATLANTIC OBIEE LDAP BIND Access (Ad)#Atlantic</t>
  </si>
  <si>
    <t>OBIEE - Platform Application - ATLANTIC OBIEE LDAP BIND Access (Ad) [Atlantic Domain]</t>
  </si>
  <si>
    <t>OBIEE - Platform Application#AU OBIEE Application Administration#Global</t>
  </si>
  <si>
    <t>OBIEE - Platform Application - AU OBIEE Application Administration [Global Domain]</t>
  </si>
  <si>
    <t>OBIEE - Platform Application#AU OBIEE Enterprise Mobile User#Global</t>
  </si>
  <si>
    <t>OBIEE - Platform Application - AU OBIEE Enterprise Mobile User [Global Domain]</t>
  </si>
  <si>
    <t>OBIEE - Platform Application#AU OBIEE Enterprise Self Service Builder#Global</t>
  </si>
  <si>
    <t>OBIEE - Platform Application - AU OBIEE Enterprise Self Service Builder [Global Domain]</t>
  </si>
  <si>
    <t>OBIEE - Platform Application#AU OBIEE Enterprise Self Service Publisher#Global</t>
  </si>
  <si>
    <t>OBIEE - Platform Application - AU OBIEE Enterprise Self Service Publisher [Global Domain]</t>
  </si>
  <si>
    <t>OBIEE - Platform Application#AU OBIEE Enterprise Self Service Viewer#Global</t>
  </si>
  <si>
    <t>OBIEE - Platform Application - AU OBIEE Enterprise Self Service Viewer [Global Domain]</t>
  </si>
  <si>
    <t>OBIEE - Platform Application#AU OBIEE Enterprise Steward#Global</t>
  </si>
  <si>
    <t>OBIEE - Platform Application - AU OBIEE Enterprise Steward [Global Domain]</t>
  </si>
  <si>
    <t>OBIEE - Platform Application#AU OBIEE SQL Database Administrators#Global</t>
  </si>
  <si>
    <t>OBIEE - Platform Application - AU OBIEE SQL Database Administrators [Global Domain]</t>
  </si>
  <si>
    <t>OBIEE - Platform Application#AU OBIEE User Access Management#Global</t>
  </si>
  <si>
    <t>OBIEE - Platform Application - AU OBIEE User Access Management [Global Domain]</t>
  </si>
  <si>
    <t>OBIEE - Platform Application#Rg_Svc AU OBIEE LDAP BIND Access#Global</t>
  </si>
  <si>
    <t>OBIEE - Platform Application - Rg_Svc AU OBIEE LDAP BIND Access [Global Domain]</t>
  </si>
  <si>
    <t>OBIEE - Platform Application#Rg_Svc AU SQLAU001MEL0015 – sysadmin#Global</t>
  </si>
  <si>
    <t>OBIEE - Platform Application - Rg_Svc AU SQLAU001MEL0015 – sysadmin [Global Domain]</t>
  </si>
  <si>
    <t>OBIEE - Platform Application#Rg_Svr AU APPAU001MEL0083 - Administrators#Global</t>
  </si>
  <si>
    <t>OBIEE - Platform Application - Rg_Svr AU APPAU001MEL0083 - Administrators [Global Domain]</t>
  </si>
  <si>
    <t>OBIEE - Platform Application#Rg_Svr AU APPAU001MEL0083 - AppServices#Global</t>
  </si>
  <si>
    <t>OBIEE - Platform Application - Rg_Svr AU APPAU001MEL0083 - AppServices [Global Domain]</t>
  </si>
  <si>
    <t>OBIEE - Platform Application#Rg_Svr AU APPAU001MEL0083 - Power Users#Global</t>
  </si>
  <si>
    <t>OBIEE - Platform Application - Rg_Svr AU APPAU001MEL0083 - Power Users [Global Domain]</t>
  </si>
  <si>
    <t>OBIEE - Platform Application#Rg_Svr AU APPAU001MEL0084 - Administrators#Global</t>
  </si>
  <si>
    <t>OBIEE - Platform Application - Rg_Svr AU APPAU001MEL0084 - Administrators [Global Domain]</t>
  </si>
  <si>
    <t>OBIEE - Platform Application#Rg_Svr AU APPAU001MEL0084 - AppServices#Global</t>
  </si>
  <si>
    <t>OBIEE - Platform Application - Rg_Svr AU APPAU001MEL0084 - AppServices [Global Domain]</t>
  </si>
  <si>
    <t>OBIEE - Platform Application#Rg_Svr AU APPAU001MEL0084 - Power Users#Global</t>
  </si>
  <si>
    <t>OBIEE - Platform Application - Rg_Svr AU APPAU001MEL0084 - Power Users [Global Domain]</t>
  </si>
  <si>
    <t>OBIEE - Platform Application#AU PFSWM - OBIEE NAS Full Control Access (Wg)#Oceania</t>
  </si>
  <si>
    <t>OBIEE - Platform Application - AU PFSWM - OBIEE NAS Full Control Access (Wg) [Oceania Domain]</t>
  </si>
  <si>
    <t>OBIEE - Platform Application#AU PFSWM - OBIEE NAS Modify Access (Wg)#Oceania</t>
  </si>
  <si>
    <t>OBIEE - Platform Application - AU PFSWM - OBIEE NAS Modify Access (Wg) [Oceania Domain]</t>
  </si>
  <si>
    <t>OBIEE - Platform Application#AU PFSWM - OBIEE NAS Read Only Access (Wg)#Oceania</t>
  </si>
  <si>
    <t>OBIEE - Platform Application - AU PFSWM - OBIEE NAS Read Only Access (Wg) [Oceania Domain]</t>
  </si>
  <si>
    <t>OBIEE - Platform Application#OCEANIA OBIEE Application Administration (Wg)#Oceania</t>
  </si>
  <si>
    <t>OBIEE - Platform Application - OCEANIA OBIEE Application Administration (Wg) [Oceania Domain]</t>
  </si>
  <si>
    <t>OBIEE - Platform Application#OCEANIA OBIEE Enterprise Mobile User (Wg)#Oceania</t>
  </si>
  <si>
    <t>OBIEE - Platform Application - OCEANIA OBIEE Enterprise Mobile User (Wg) [Oceania Domain]</t>
  </si>
  <si>
    <t>OBIEE - Platform Application#OCEANIA OBIEE Enterprise Self Service Builder (Wg)#Oceania</t>
  </si>
  <si>
    <t>OBIEE - Platform Application - OCEANIA OBIEE Enterprise Self Service Builder (Wg) [Oceania Domain]</t>
  </si>
  <si>
    <t>OBIEE - Platform Application#OCEANIA OBIEE Enterprise Self Service Publisher (Wg)#Oceania</t>
  </si>
  <si>
    <t>OBIEE - Platform Application - OCEANIA OBIEE Enterprise Self Service Publisher (Wg) [Oceania Domain]</t>
  </si>
  <si>
    <t>OBIEE - Platform Application#OCEANIA OBIEE Enterprise Self Service Viewer (Wg)#Oceania</t>
  </si>
  <si>
    <t>OBIEE - Platform Application - OCEANIA OBIEE Enterprise Self Service Viewer (Wg) [Oceania Domain]</t>
  </si>
  <si>
    <t>OBIEE - Platform Application#OCEANIA OBIEE Enterprise Steward (Wg)#Oceania</t>
  </si>
  <si>
    <t>OBIEE - Platform Application - OCEANIA OBIEE Enterprise Steward (Wg) [Oceania Domain]</t>
  </si>
  <si>
    <t>OBIEE - Platform Application#OCEANIA OBIEE LDAP BIND Access (Ad)#Oceania</t>
  </si>
  <si>
    <t>OBIEE - Platform Application - OCEANIA OBIEE LDAP BIND Access (Ad) [Oceania Domain]</t>
  </si>
  <si>
    <t>OBIEE - Platform Application#OCEANIA OBIEE User Access Management (Wg)#Oceania</t>
  </si>
  <si>
    <t>OBIEE - Platform Application - OCEANIA OBIEE User Access Management (Wg) [Oceania Domain]</t>
  </si>
  <si>
    <t>OBIEE Finance HFM Reporting Solution#ASIA OBIEE Finance Management Board Control (Wg)#Asia</t>
  </si>
  <si>
    <t>OBIEE Finance HFM Reporting Solution - ASIA OBIEE Finance Management Board Control (Wg) [Asia Domain]</t>
  </si>
  <si>
    <t>OBIEE Finance HFM Reporting Solution#ASIA OBIEE Finance Mobile User (Wg)#Asia</t>
  </si>
  <si>
    <t>OBIEE Finance HFM Reporting Solution - ASIA OBIEE Finance Mobile User (Wg) [Asia Domain]</t>
  </si>
  <si>
    <t>OBIEE Finance HFM Reporting Solution#ASIA OBIEE Finance Predefined Viewer (Wg)#Asia</t>
  </si>
  <si>
    <t>OBIEE Finance HFM Reporting Solution - ASIA OBIEE Finance Predefined Viewer (Wg) [Asia Domain]</t>
  </si>
  <si>
    <t>OBIEE Finance HFM Reporting Solution#ASIA OBIEE Finance Self Service Builder (Wg)#Asia</t>
  </si>
  <si>
    <t>OBIEE Finance HFM Reporting Solution - ASIA OBIEE Finance Self Service Builder (Wg) [Asia Domain]</t>
  </si>
  <si>
    <t>OBIEE Finance HFM Reporting Solution#ASIA OBIEE Finance Self Service Publisher (Wg)#Asia</t>
  </si>
  <si>
    <t>OBIEE Finance HFM Reporting Solution - ASIA OBIEE Finance Self Service Publisher (Wg) [Asia Domain]</t>
  </si>
  <si>
    <t>OBIEE Finance HFM Reporting Solution#ASIA OBIEE Finance Self Service Viewer (Wg)#Asia</t>
  </si>
  <si>
    <t>OBIEE Finance HFM Reporting Solution - ASIA OBIEE Finance Self Service Viewer (Wg) [Asia Domain]</t>
  </si>
  <si>
    <t>OBIEE Finance HFM Reporting Solution#ASIA OBIEE Finance Stewards (Wg)#Asia</t>
  </si>
  <si>
    <t>OBIEE Finance HFM Reporting Solution - ASIA OBIEE Finance Stewards (Wg) [Asia Domain]</t>
  </si>
  <si>
    <t>OBIEE Finance HFM Reporting Solution#ATLANTIC OBIEE Finance Management Board Control (Wg)#Atlantic</t>
  </si>
  <si>
    <t>OBIEE Finance HFM Reporting Solution - ATLANTIC OBIEE Finance Management Board Control (Wg) [Atlantic Domain]</t>
  </si>
  <si>
    <t>OBIEE Finance HFM Reporting Solution#ATLANTIC OBIEE Finance Mobile User (Wg)#Atlantic</t>
  </si>
  <si>
    <t>OBIEE Finance HFM Reporting Solution - ATLANTIC OBIEE Finance Mobile User (Wg) [Atlantic Domain]</t>
  </si>
  <si>
    <t>OBIEE Finance HFM Reporting Solution#ATLANTIC OBIEE Finance Predefined Viewer (Wg)#Atlantic</t>
  </si>
  <si>
    <t>OBIEE Finance HFM Reporting Solution - ATLANTIC OBIEE Finance Predefined Viewer (Wg) [Atlantic Domain]</t>
  </si>
  <si>
    <t>OBIEE Finance HFM Reporting Solution#ATLANTIC OBIEE Finance Self Service Builder (Wg)#Atlantic</t>
  </si>
  <si>
    <t>OBIEE Finance HFM Reporting Solution - ATLANTIC OBIEE Finance Self Service Builder (Wg) [Atlantic Domain]</t>
  </si>
  <si>
    <t>OBIEE Finance HFM Reporting Solution#ATLANTIC OBIEE Finance Self Service Publisher (Wg)#Atlantic</t>
  </si>
  <si>
    <t>OBIEE Finance HFM Reporting Solution - ATLANTIC OBIEE Finance Self Service Publisher (Wg) [Atlantic Domain]</t>
  </si>
  <si>
    <t>OBIEE Finance HFM Reporting Solution#ATLANTIC OBIEE Finance Self Service Viewer (Wg)#Atlantic</t>
  </si>
  <si>
    <t>OBIEE Finance HFM Reporting Solution - ATLANTIC OBIEE Finance Self Service Viewer (Wg) [Atlantic Domain]</t>
  </si>
  <si>
    <t>OBIEE Finance HFM Reporting Solution#ATLANTIC OBIEE Finance Stewards (Wg)#Atlantic</t>
  </si>
  <si>
    <t>OBIEE Finance HFM Reporting Solution - ATLANTIC OBIEE Finance Stewards (Wg) [Atlantic Domain]</t>
  </si>
  <si>
    <t>OBIEE Finance HFM Reporting Solution#AU OBIEE Finance Management Board Control#Global</t>
  </si>
  <si>
    <t>OBIEE Finance HFM Reporting Solution - AU OBIEE Finance Management Board Control [Global Domain]</t>
  </si>
  <si>
    <t>OBIEE Finance HFM Reporting Solution#AU OBIEE Finance Mobile User#Global</t>
  </si>
  <si>
    <t>OBIEE Finance HFM Reporting Solution - AU OBIEE Finance Mobile User [Global Domain]</t>
  </si>
  <si>
    <t>OBIEE Finance HFM Reporting Solution#AU OBIEE Finance Predefined Viewer#Global</t>
  </si>
  <si>
    <t>OBIEE Finance HFM Reporting Solution - AU OBIEE Finance Predefined Viewer [Global Domain]</t>
  </si>
  <si>
    <t>OBIEE Finance HFM Reporting Solution#AU OBIEE Finance Self Service Builder#Global</t>
  </si>
  <si>
    <t>OBIEE Finance HFM Reporting Solution - AU OBIEE Finance Self Service Builder [Global Domain]</t>
  </si>
  <si>
    <t>OBIEE Finance HFM Reporting Solution#AU OBIEE Finance Self Service Publisher#Global</t>
  </si>
  <si>
    <t>OBIEE Finance HFM Reporting Solution - AU OBIEE Finance Self Service Publisher [Global Domain]</t>
  </si>
  <si>
    <t>OBIEE Finance HFM Reporting Solution#AU OBIEE Finance Self Service Viewer#Global</t>
  </si>
  <si>
    <t>OBIEE Finance HFM Reporting Solution - AU OBIEE Finance Self Service Viewer [Global Domain]</t>
  </si>
  <si>
    <t>OBIEE Finance HFM Reporting Solution#AU OBIEE Finance Stewards#Global</t>
  </si>
  <si>
    <t>OBIEE Finance HFM Reporting Solution - AU OBIEE Finance Stewards [Global Domain]</t>
  </si>
  <si>
    <t>OBIEE Finance HFM Reporting Solution#OCEANIA OBIEE Finance Management Board Control (Wg)#Oceania</t>
  </si>
  <si>
    <t>OBIEE Finance HFM Reporting Solution - OCEANIA OBIEE Finance Management Board Control (Wg) [Oceania Domain]</t>
  </si>
  <si>
    <t>OBIEE Finance HFM Reporting Solution#OCEANIA OBIEE Finance Mobile User (Wg)#Oceania</t>
  </si>
  <si>
    <t>OBIEE Finance HFM Reporting Solution - OCEANIA OBIEE Finance Mobile User (Wg) [Oceania Domain]</t>
  </si>
  <si>
    <t>OBIEE Finance HFM Reporting Solution#OCEANIA OBIEE Finance Predefined Viewer (Wg)#Oceania</t>
  </si>
  <si>
    <t>OBIEE Finance HFM Reporting Solution - OCEANIA OBIEE Finance Predefined Viewer (Wg) [Oceania Domain]</t>
  </si>
  <si>
    <t>OBIEE Finance HFM Reporting Solution#OCEANIA OBIEE Finance Self Service Builder (Wg)#Oceania</t>
  </si>
  <si>
    <t>OBIEE Finance HFM Reporting Solution - OCEANIA OBIEE Finance Self Service Builder (Wg) [Oceania Domain]</t>
  </si>
  <si>
    <t>OBIEE Finance HFM Reporting Solution#OCEANIA OBIEE Finance Self Service Publisher (Wg)#Oceania</t>
  </si>
  <si>
    <t>OBIEE Finance HFM Reporting Solution - OCEANIA OBIEE Finance Self Service Publisher (Wg) [Oceania Domain]</t>
  </si>
  <si>
    <t>OBIEE Finance HFM Reporting Solution#OCEANIA OBIEE Finance Self Service Viewer (Wg)#Oceania</t>
  </si>
  <si>
    <t>OBIEE Finance HFM Reporting Solution - OCEANIA OBIEE Finance Self Service Viewer (Wg) [Oceania Domain]</t>
  </si>
  <si>
    <t>OBIEE Finance HFM Reporting Solution#OCEANIA OBIEE Finance Stewards (Wg)#Oceania</t>
  </si>
  <si>
    <t>OBIEE Finance HFM Reporting Solution - OCEANIA OBIEE Finance Stewards (Wg) [Oceania Domain]</t>
  </si>
  <si>
    <t>OBIEE PIDS#Predefined Viewer CSR#Asia</t>
  </si>
  <si>
    <t>OBIEE PIDS - Predefined Viewer CSR [Asia Domain]</t>
  </si>
  <si>
    <t>ASIA OBIEE PIDS Predefined Viewer CSR (Wg)</t>
  </si>
  <si>
    <t>OBIEE PIDS#Predefined Viewer GPCOREST#Asia</t>
  </si>
  <si>
    <t>OBIEE PIDS - Predefined Viewer GPCOREST [Asia Domain]</t>
  </si>
  <si>
    <t>ASIA OBIEE PIDS Predefined Viewer GPCOREST (Wg)</t>
  </si>
  <si>
    <t>OBIEE PIDS#Predefined Viewer GPCOSTD#Asia</t>
  </si>
  <si>
    <t>OBIEE PIDS - Predefined Viewer GPCOSTD [Asia Domain]</t>
  </si>
  <si>
    <t>ASIA OBIEE PIDS Predefined Viewer GPCOSTD (Wg)</t>
  </si>
  <si>
    <t>OBIEE PIDS#Self Service Builder#Asia</t>
  </si>
  <si>
    <t>OBIEE PIDS - Self Service Builder [Asia Domain]</t>
  </si>
  <si>
    <t>ASIA OBIEE PIDS Self Service Builder (Wg)</t>
  </si>
  <si>
    <t>OBIEE PIDS#Publisher#Asia</t>
  </si>
  <si>
    <t>OBIEE PIDS - Publisher [Asia Domain]</t>
  </si>
  <si>
    <t>ASIA OBIEE PIDS Self Service Publisher (Wg)</t>
  </si>
  <si>
    <t>OBIEE PIDS#Steward#Asia</t>
  </si>
  <si>
    <t>OBIEE PIDS - Steward [Asia Domain]</t>
  </si>
  <si>
    <t>ASIA OBIEE PIDS Stewards (Wg)</t>
  </si>
  <si>
    <t>OBIEE PIDS#Predefined Viewer CSR#Atlantic</t>
  </si>
  <si>
    <t>OBIEE PIDS - Predefined Viewer CSR [Atlantic Domain]</t>
  </si>
  <si>
    <t>ATLANTIC OBIEE PIDS Predefined Viewer CSR (Wg)</t>
  </si>
  <si>
    <t>OBIEE PIDS#Predefined Viewer GPCOREST#Atlantic</t>
  </si>
  <si>
    <t>OBIEE PIDS - Predefined Viewer GPCOREST [Atlantic Domain]</t>
  </si>
  <si>
    <t>ATLANTIC OBIEE PIDS Predefined Viewer GPCOREST (Wg)</t>
  </si>
  <si>
    <t>OBIEE PIDS#Predefined Viewer GPCOSTD#Atlantic</t>
  </si>
  <si>
    <t>OBIEE PIDS - Predefined Viewer GPCOSTD [Atlantic Domain]</t>
  </si>
  <si>
    <t>ATLANTIC OBIEE PIDS Predefined Viewer GPCOSTD (Wg)</t>
  </si>
  <si>
    <t>OBIEE PIDS#Self Service Builder#Atlantic</t>
  </si>
  <si>
    <t>OBIEE PIDS - Self Service Builder [Atlantic Domain]</t>
  </si>
  <si>
    <t>ATLANTIC OBIEE PIDS Self Service Builder (Wg)</t>
  </si>
  <si>
    <t>OBIEE PIDS#Publisher#Atlantic</t>
  </si>
  <si>
    <t>OBIEE PIDS - Publisher [Atlantic Domain]</t>
  </si>
  <si>
    <t>ATLANTIC OBIEE PIDS Self Service Publisher (Wg)</t>
  </si>
  <si>
    <t>OBIEE PIDS#Steward#Atlantic</t>
  </si>
  <si>
    <t>OBIEE PIDS - Steward [Atlantic Domain]</t>
  </si>
  <si>
    <t>ATLANTIC OBIEE PIDS Stewards (Wg)</t>
  </si>
  <si>
    <t>OBIEE PIDS#Predefined Viewer CSR#Global</t>
  </si>
  <si>
    <t>OBIEE PIDS - Predefined Viewer CSR [Global Domain]</t>
  </si>
  <si>
    <t>AU OBIEE PIDS Predefined Viewer CSR</t>
  </si>
  <si>
    <t>OBIEE PIDS#Predefined Viewer GPCOREST#Global</t>
  </si>
  <si>
    <t>OBIEE PIDS - Predefined Viewer GPCOREST [Global Domain]</t>
  </si>
  <si>
    <t>AU OBIEE PIDS Predefined Viewer GPCOREST</t>
  </si>
  <si>
    <t>OBIEE PIDS#Predefined Viewer GPCOSTD#Global</t>
  </si>
  <si>
    <t>OBIEE PIDS - Predefined Viewer GPCOSTD [Global Domain]</t>
  </si>
  <si>
    <t>AU OBIEE PIDS Predefined Viewer GPCOSTD</t>
  </si>
  <si>
    <t>OBIEE PIDS#Self Service Builder#Global</t>
  </si>
  <si>
    <t>OBIEE PIDS - Self Service Builder [Global Domain]</t>
  </si>
  <si>
    <t>AU OBIEE PIDS Self Service Builder</t>
  </si>
  <si>
    <t>OBIEE PIDS#Publisher#Global</t>
  </si>
  <si>
    <t>OBIEE PIDS - Publisher [Global Domain]</t>
  </si>
  <si>
    <t>AU OBIEE PIDS Self Service Publisher</t>
  </si>
  <si>
    <t>OBIEE PIDS#Steward#Global</t>
  </si>
  <si>
    <t>OBIEE PIDS - Steward [Global Domain]</t>
  </si>
  <si>
    <t>AU OBIEE PIDS Stewards</t>
  </si>
  <si>
    <t>OBIEE PIDS#Predefined Viewer CSR#Oceania</t>
  </si>
  <si>
    <t>OBIEE PIDS - Predefined Viewer CSR [Oceania Domain]</t>
  </si>
  <si>
    <t>OCEANIA OBIEE PIDS Predefined Viewer CSR (Wg)</t>
  </si>
  <si>
    <t>OBIEE PIDS#Predefined Viewer GPCOREST#Oceania</t>
  </si>
  <si>
    <t>OBIEE PIDS - Predefined Viewer GPCOREST [Oceania Domain]</t>
  </si>
  <si>
    <t>OCEANIA OBIEE PIDS Predefined Viewer GPCOREST (Wg)</t>
  </si>
  <si>
    <t>OBIEE PIDS#Predefined Viewer GPCOSTD#Oceania</t>
  </si>
  <si>
    <t>OBIEE PIDS - Predefined Viewer GPCOSTD [Oceania Domain]</t>
  </si>
  <si>
    <t>OCEANIA OBIEE PIDS Predefined Viewer GPCOSTD (Wg)</t>
  </si>
  <si>
    <t>OBIEE PIDS#Self Service Builder#Oceania</t>
  </si>
  <si>
    <t>OBIEE PIDS - Self Service Builder [Oceania Domain]</t>
  </si>
  <si>
    <t>OCEANIA OBIEE PIDS Self Service Builder (Wg)</t>
  </si>
  <si>
    <t>OBIEE PIDS#Publisher#Oceania</t>
  </si>
  <si>
    <t>OBIEE PIDS - Publisher [Oceania Domain]</t>
  </si>
  <si>
    <t>OCEANIA OBIEE PIDS Self Service Publisher (Wg)</t>
  </si>
  <si>
    <t>OBIEE PIDS#Steward#Oceania</t>
  </si>
  <si>
    <t>OBIEE PIDS - Steward [Oceania Domain]</t>
  </si>
  <si>
    <t>OCEANIA OBIEE PIDS Stewards (Wg)</t>
  </si>
  <si>
    <t>OFSA (AU) - OBIEE#AU ASM OFSAA OBIEE FTP User#Global</t>
  </si>
  <si>
    <t>OFSA (AU) - OBIEE - AU ASM OFSAA OBIEE FTP User [Global Domain]</t>
  </si>
  <si>
    <t>OFSA (AU) - OBIEE#AU CHN OFSAA OBIEE FTP User#Global</t>
  </si>
  <si>
    <t>OFSA (AU) - OBIEE - AU CHN OFSAA OBIEE FTP User [Global Domain]</t>
  </si>
  <si>
    <t>OFSA (AU) - OBIEE#AU COK OFSAA OBIEE FTP User#Global</t>
  </si>
  <si>
    <t>OFSA (AU) - OBIEE - AU COK OFSAA OBIEE FTP User [Global Domain]</t>
  </si>
  <si>
    <t>OFSA (AU) - OBIEE#AU DEU OFSAA OBIEE FTP User#Global</t>
  </si>
  <si>
    <t>OFSA (AU) - OBIEE - AU DEU OFSAA OBIEE FTP User [Global Domain]</t>
  </si>
  <si>
    <t>OFSA (AU) - OBIEE#AU FJI OFSAA OBIEE FTP User#Global</t>
  </si>
  <si>
    <t>OFSA (AU) - OBIEE - AU FJI OFSAA OBIEE FTP User [Global Domain]</t>
  </si>
  <si>
    <t>OFSA (AU) - OBIEE#AU FRA OFSAA OBIEE FTP User#Global</t>
  </si>
  <si>
    <t>OFSA (AU) - OBIEE - AU FRA OFSAA OBIEE FTP User [Global Domain]</t>
  </si>
  <si>
    <t>OFSA (AU) - OBIEE#AU GBR OFSAA OBIEE FTP User#Global</t>
  </si>
  <si>
    <t>OFSA (AU) - OBIEE - AU GBR OFSAA OBIEE FTP User [Global Domain]</t>
  </si>
  <si>
    <t>OFSA (AU) - OBIEE#AU GUM OFSAA OBIEE FTP User#Global</t>
  </si>
  <si>
    <t>OFSA (AU) - OBIEE - AU GUM OFSAA OBIEE FTP User [Global Domain]</t>
  </si>
  <si>
    <t>OFSA (AU) - OBIEE#AU HKG OFSAA OBIEE FTP User#Global</t>
  </si>
  <si>
    <t>OFSA (AU) - OBIEE - AU HKG OFSAA OBIEE FTP User [Global Domain]</t>
  </si>
  <si>
    <t>OFSA (AU) - OBIEE#AU IDN OFSAA OBIEE FTP User#Global</t>
  </si>
  <si>
    <t>OFSA (AU) - OBIEE - AU IDN OFSAA OBIEE FTP User [Global Domain]</t>
  </si>
  <si>
    <t>OFSA (AU) - OBIEE#AU IND OFSAA OBIEE FTP User#Global</t>
  </si>
  <si>
    <t>OFSA (AU) - OBIEE - AU IND OFSAA OBIEE FTP User [Global Domain]</t>
  </si>
  <si>
    <t>OFSA (AU) - OBIEE#AU JPN OFSAA OBIEE FTP User#Global</t>
  </si>
  <si>
    <t>OFSA (AU) - OBIEE - AU JPN OFSAA OBIEE FTP User [Global Domain]</t>
  </si>
  <si>
    <t>OFSA (AU) - OBIEE#AU KHM OFSAA OBIEE FTP User#Global</t>
  </si>
  <si>
    <t>OFSA (AU) - OBIEE - AU KHM OFSAA OBIEE FTP User [Global Domain]</t>
  </si>
  <si>
    <t>OFSA (AU) - OBIEE#AU KIR OFSAA OBIEE FTP User#Global</t>
  </si>
  <si>
    <t>OFSA (AU) - OBIEE - AU KIR OFSAA OBIEE FTP User [Global Domain]</t>
  </si>
  <si>
    <t>OFSA (AU) - OBIEE#AU KOR OFSAA OBIEE FTP User#Global</t>
  </si>
  <si>
    <t>OFSA (AU) - OBIEE - AU KOR OFSAA OBIEE FTP User [Global Domain]</t>
  </si>
  <si>
    <t>OFSA (AU) - OBIEE#AU MMR OFSAA OBIEE FTP User#Global</t>
  </si>
  <si>
    <t>OFSA (AU) - OBIEE - AU MMR OFSAA OBIEE FTP User [Global Domain]</t>
  </si>
  <si>
    <t>OFSA (AU) - OBIEE#AU MYS OFSAA OBIEE FTP User#Global</t>
  </si>
  <si>
    <t>OFSA (AU) - OBIEE - AU MYS OFSAA OBIEE FTP User [Global Domain]</t>
  </si>
  <si>
    <t>OFSA (AU) - OBIEE#AU NZL OFSAA OBIEE FTP User#Global</t>
  </si>
  <si>
    <t>OFSA (AU) - OBIEE - AU NZL OFSAA OBIEE FTP User [Global Domain]</t>
  </si>
  <si>
    <t>OFSA (AU) - OBIEE#AU OFSAA OBIEE Application Support#Global</t>
  </si>
  <si>
    <t>OFSA (AU) - OBIEE - AU OFSAA OBIEE Application Support [Global Domain]</t>
  </si>
  <si>
    <t>OFSA (AU) - OBIEE#AU OFSAA OBIEE FTP Author#Global</t>
  </si>
  <si>
    <t>OFSA (AU) - OBIEE - AU OFSAA OBIEE FTP Author [Global Domain]</t>
  </si>
  <si>
    <t>OFSA (AU) - OBIEE#AU OFSAA OBIEE FTP User#Global</t>
  </si>
  <si>
    <t>OFSA (AU) - OBIEE - AU OFSAA OBIEE FTP User [Global Domain]</t>
  </si>
  <si>
    <t>OFSA (AU) - OBIEE#AU OFSAA OBIEE Liquidity Author#Global</t>
  </si>
  <si>
    <t>OFSA (AU) - OBIEE - AU OFSAA OBIEE Liquidity Author [Global Domain]</t>
  </si>
  <si>
    <t>OFSA (AU) - OBIEE#AU OFSAA OBIEE Liquidity Mgr#Global</t>
  </si>
  <si>
    <t>OFSA (AU) - OBIEE - AU OFSAA OBIEE Liquidity Mgr [Global Domain]</t>
  </si>
  <si>
    <t>OFSA (AU) - OBIEE#AU OFSAA OBIEE Liquidity Publisher#Global</t>
  </si>
  <si>
    <t>OFSA (AU) - OBIEE - AU OFSAA OBIEE Liquidity Publisher [Global Domain]</t>
  </si>
  <si>
    <t>OFSA (AU) - OBIEE#AU OFSAA OBIEE Liquidity User#Global</t>
  </si>
  <si>
    <t>OFSA (AU) - OBIEE - AU OFSAA OBIEE Liquidity User [Global Domain]</t>
  </si>
  <si>
    <t>OFSA (AU) - OBIEE#AU OFSAA OBIEE User#Global</t>
  </si>
  <si>
    <t>OFSA (AU) - OBIEE - AU OFSAA OBIEE User [Global Domain]</t>
  </si>
  <si>
    <t>OFSA (AU) - OBIEE#AU OFSAA OBIEE WSF#Global</t>
  </si>
  <si>
    <t>OFSA (AU) - OBIEE - AU OFSAA OBIEE WSF [Global Domain]</t>
  </si>
  <si>
    <t>OFSA (AU) - OBIEE#AU PHL OFSAA OBIEE FTP User#Global</t>
  </si>
  <si>
    <t>OFSA (AU) - OBIEE - AU PHL OFSAA OBIEE FTP User [Global Domain]</t>
  </si>
  <si>
    <t>OFSA (AU) - OBIEE#AU PNG OFSAA OBIEE FTP User#Global</t>
  </si>
  <si>
    <t>OFSA (AU) - OBIEE - AU PNG OFSAA OBIEE FTP User [Global Domain]</t>
  </si>
  <si>
    <t>OFSA (AU) - OBIEE#AU SGP OFSAA OBIEE FTP User#Global</t>
  </si>
  <si>
    <t>OFSA (AU) - OBIEE - AU SGP OFSAA OBIEE FTP User [Global Domain]</t>
  </si>
  <si>
    <t>OFSA (AU) - OBIEE#AU SLB OFSAA OBIEE FTP User#Global</t>
  </si>
  <si>
    <t>OFSA (AU) - OBIEE - AU SLB OFSAA OBIEE FTP User [Global Domain]</t>
  </si>
  <si>
    <t>OFSA (AU) - OBIEE#AU THA OFSAA OBIEE FTP User#Global</t>
  </si>
  <si>
    <t>OFSA (AU) - OBIEE - AU THA OFSAA OBIEE FTP User [Global Domain]</t>
  </si>
  <si>
    <t>OFSA (AU) - OBIEE#AU TLS OFSAA OBIEE FTP User#Global</t>
  </si>
  <si>
    <t>OFSA (AU) - OBIEE - AU TLS OFSAA OBIEE FTP User [Global Domain]</t>
  </si>
  <si>
    <t>OFSA (AU) - OBIEE#AU TON OFSAA OBIEE FTP User#Global</t>
  </si>
  <si>
    <t>OFSA (AU) - OBIEE - AU TON OFSAA OBIEE FTP User [Global Domain]</t>
  </si>
  <si>
    <t>OFSA (AU) - OBIEE#AU TWN OFSAA OBIEE FTP User#Global</t>
  </si>
  <si>
    <t>OFSA (AU) - OBIEE - AU TWN OFSAA OBIEE FTP User [Global Domain]</t>
  </si>
  <si>
    <t>OFSA (AU) - OBIEE#AU USA OFSAA OBIEE FTP User#Global</t>
  </si>
  <si>
    <t>OFSA (AU) - OBIEE - AU USA OFSAA OBIEE FTP User [Global Domain]</t>
  </si>
  <si>
    <t>OFSA (AU) - OBIEE#AU VNM OFSAA OBIEE FTP User#Global</t>
  </si>
  <si>
    <t>OFSA (AU) - OBIEE - AU VNM OFSAA OBIEE FTP User [Global Domain]</t>
  </si>
  <si>
    <t>OFSA (AU) - OBIEE#AU VUT OFSAA OBIEE FTP User#Global</t>
  </si>
  <si>
    <t>OFSA (AU) - OBIEE - AU VUT OFSAA OBIEE FTP User [Global Domain]</t>
  </si>
  <si>
    <t>OFSA (AU) - OBIEE#AU WSM OFSAA OBIEE FTP User#Global</t>
  </si>
  <si>
    <t>OFSA (AU) - OBIEE - AU WSM OFSAA OBIEE FTP User [Global Domain]</t>
  </si>
  <si>
    <t>OFSA (AU) - OBIEE#AU GrpTr OFSAA FTP Operations (Wg)#Oceania</t>
  </si>
  <si>
    <t>OFSA (AU) - OBIEE - AU GrpTr OFSAA FTP Operations (Wg) [Oceania Domain]</t>
  </si>
  <si>
    <t>OFSA (AU) - OBIEE#AU GrpTr OFSAA OBIEE Application Support (Wg)#Oceania</t>
  </si>
  <si>
    <t>OFSA (AU) - OBIEE - AU GrpTr OFSAA OBIEE Application Support (Wg) [Oceania Domain]</t>
  </si>
  <si>
    <t>OFSA (AU) - OBIEE#AU GrpTr OFSAA OBIEE FTP Author (Wg)#Oceania</t>
  </si>
  <si>
    <t>OFSA (AU) - OBIEE - AU GrpTr OFSAA OBIEE FTP Author (Wg) [Oceania Domain]</t>
  </si>
  <si>
    <t>OFSA (AU) - OBIEE#AU GrpTr OFSAA OBIEE Liquidity Author (Wg)#Oceania</t>
  </si>
  <si>
    <t>OFSA (AU) - OBIEE - AU GrpTr OFSAA OBIEE Liquidity Author (Wg) [Oceania Domain]</t>
  </si>
  <si>
    <t>OFSA (AU) - OBIEE#AU GrpTr OFSAA OBIEE Liquidity Mgr (Wg)#Oceania</t>
  </si>
  <si>
    <t>OFSA (AU) - OBIEE - AU GrpTr OFSAA OBIEE Liquidity Mgr (Wg) [Oceania Domain]</t>
  </si>
  <si>
    <t>OFSA (AU) - OBIEE#AU GrpTr OFSAA OBIEE Liquidity User (Wg)#Oceania</t>
  </si>
  <si>
    <t>OFSA (AU) - OBIEE - AU GrpTr OFSAA OBIEE Liquidity User (Wg) [Oceania Domain]</t>
  </si>
  <si>
    <t>OFSA (AU) - OBIEE#AU GrpTr OFSAA OBIEE User (Wg)#Oceania</t>
  </si>
  <si>
    <t>OFSA (AU) - OBIEE - AU GrpTr OFSAA OBIEE User (Wg) [Oceania Domain]</t>
  </si>
  <si>
    <t>OFSA (AU) - OBIEE#AU GrpTr OFSAA OBIEE WSF (Wg)#Oceania</t>
  </si>
  <si>
    <t>OFSA (AU) - OBIEE - AU GrpTr OFSAA OBIEE WSF (Wg) [Oceania Domain]</t>
  </si>
  <si>
    <t>Operational Risk Radar (ORR)#ASIA OBIEE ORR Predefined Viewer (Wg)#Asia</t>
  </si>
  <si>
    <t>Operational Risk Radar (ORR) - ASIA OBIEE ORR Predefined Viewer (Wg) [Asia Domain]</t>
  </si>
  <si>
    <t>Operational Risk Radar (ORR)#ASIA OBIEE ORR Self Service Builder (Wg)#Asia</t>
  </si>
  <si>
    <t>Operational Risk Radar (ORR) - ASIA OBIEE ORR Self Service Builder (Wg) [Asia Domain]</t>
  </si>
  <si>
    <t>Operational Risk Radar (ORR)#ASIA OBIEE ORR Stewards (Wg)#Asia</t>
  </si>
  <si>
    <t>Operational Risk Radar (ORR) - ASIA OBIEE ORR Stewards (Wg) [Asia Domain]</t>
  </si>
  <si>
    <t>Operational Risk Radar (ORR)#Atlantic OBIEE ORR Predefined Viewer (Wg)#Atlantic</t>
  </si>
  <si>
    <t>Operational Risk Radar (ORR) - Atlantic OBIEE ORR Predefined Viewer (Wg) [Atlantic Domain]</t>
  </si>
  <si>
    <t>Operational Risk Radar (ORR)#Atlantic OBIEE ORR Self Service Builder (Wg)#Atlantic</t>
  </si>
  <si>
    <t>Operational Risk Radar (ORR) - Atlantic OBIEE ORR Self Service Builder (Wg) [Atlantic Domain]</t>
  </si>
  <si>
    <t>Operational Risk Radar (ORR)#Atlantic OBIEE ORR Stewards (Wg)#Atlantic</t>
  </si>
  <si>
    <t>Operational Risk Radar (ORR) - Atlantic OBIEE ORR Stewards (Wg) [Atlantic Domain]</t>
  </si>
  <si>
    <t>Operational Risk Radar (ORR)#AU OBIEE ORR Predefined Viewer#Global</t>
  </si>
  <si>
    <t>Operational Risk Radar (ORR) - AU OBIEE ORR Predefined Viewer [Global Domain]</t>
  </si>
  <si>
    <t>Operational Risk Radar (ORR)#AU OBIEE ORR Self Service Builder#Global</t>
  </si>
  <si>
    <t>Operational Risk Radar (ORR) - AU OBIEE ORR Self Service Builder [Global Domain]</t>
  </si>
  <si>
    <t>Operational Risk Radar (ORR)#AU OBIEE ORR Stewards#Global</t>
  </si>
  <si>
    <t>Operational Risk Radar (ORR) - AU OBIEE ORR Stewards [Global Domain]</t>
  </si>
  <si>
    <t>Operational Risk Radar (ORR)#Oceania OBIEE ORR Predefined Viewer (Wg)#Oceania</t>
  </si>
  <si>
    <t>Operational Risk Radar (ORR) - Oceania OBIEE ORR Predefined Viewer (Wg) [Oceania Domain]</t>
  </si>
  <si>
    <t>Operational Risk Radar (ORR)#Oceania OBIEE ORR Self Service Builder (Wg)#Oceania</t>
  </si>
  <si>
    <t>Operational Risk Radar (ORR) - Oceania OBIEE ORR Self Service Builder (Wg) [Oceania Domain]</t>
  </si>
  <si>
    <t>Operational Risk Radar (ORR)#Oceania OBIEE ORR Stewards (Wg)#Oceania</t>
  </si>
  <si>
    <t>Operational Risk Radar (ORR) - Oceania OBIEE ORR Stewards (Wg) [Oceania Domain]</t>
  </si>
  <si>
    <t>OSCAR#NZ OSCAR User Access Control (Wg)#Oceania</t>
  </si>
  <si>
    <t>OSCAR - NZ OSCAR User Access Control (Wg) [Oceania Domain]</t>
  </si>
  <si>
    <t>OTC Reporting Engine#AU CFSIB - OTC Reporting Tech Level 1 (Wg)#Oceania</t>
  </si>
  <si>
    <t>OTC Reporting Engine - AU CFSIB - OTC Reporting Tech Level 1 (Wg) [Oceania Domain]</t>
  </si>
  <si>
    <t>OTC Reporting Engine#AU CFSIB - OTC Reporting Tech Level 2 (Wg)#Oceania</t>
  </si>
  <si>
    <t>OTC Reporting Engine - AU CFSIB - OTC Reporting Tech Level 2 (Wg) [Oceania Domain]</t>
  </si>
  <si>
    <t>OTC Reporting Engine#AU CFSIB - OTC Reporting Trade Flow Support (Wg)#Oceania</t>
  </si>
  <si>
    <t>OTC Reporting Engine - AU CFSIB - OTC Reporting Trade Flow Support (Wg) [Oceania Domain]</t>
  </si>
  <si>
    <t>Peloton#AU GrpTr GMIF MDRT Finance Users#Global</t>
  </si>
  <si>
    <t>Peloton - AU GrpTr GMIF MDRT Finance Users [Global Domain]</t>
  </si>
  <si>
    <t>Peloton#AU GrpTr GMIF MDRT Generic Users#Global</t>
  </si>
  <si>
    <t>Peloton - AU GrpTr GMIF MDRT Generic Users [Global Domain]</t>
  </si>
  <si>
    <t>Peloton#AU GrpTr GMIF MDRT Import Users#Global</t>
  </si>
  <si>
    <t>Peloton - AU GrpTr GMIF MDRT Import Users [Global Domain]</t>
  </si>
  <si>
    <t>Peloton#AU GrpTr GMIF MDRT Mapping Users#Global</t>
  </si>
  <si>
    <t>Peloton - AU GrpTr GMIF MDRT Mapping Users [Global Domain]</t>
  </si>
  <si>
    <t>Peloton#AU GrpTr GMIF MDRT PSGL Users#Global</t>
  </si>
  <si>
    <t>Peloton - AU GrpTr GMIF MDRT PSGL Users [Global Domain]</t>
  </si>
  <si>
    <t>Peloton#AU GrpTr GMIF MDRT Users Admin#Global</t>
  </si>
  <si>
    <t>Peloton - AU GrpTr GMIF MDRT Users Admin [Global Domain]</t>
  </si>
  <si>
    <t>Peloton#AU GrpTr GMIF MDRT Users AU#Global</t>
  </si>
  <si>
    <t>Peloton - AU GrpTr GMIF MDRT Users AU [Global Domain]</t>
  </si>
  <si>
    <t>Peloton#AU GrpTr GMIF MDRT Users Audit#Global</t>
  </si>
  <si>
    <t>Peloton - AU GrpTr GMIF MDRT Users Audit [Global Domain]</t>
  </si>
  <si>
    <t>Peloton#AU GrpTr GMIF MDRT Users CN#Global</t>
  </si>
  <si>
    <t>Peloton - AU GrpTr GMIF MDRT Users CN [Global Domain]</t>
  </si>
  <si>
    <t>Peloton#AU GrpTr GMIF MDRT Users GB#Global</t>
  </si>
  <si>
    <t>Peloton - AU GrpTr GMIF MDRT Users GB [Global Domain]</t>
  </si>
  <si>
    <t>Peloton#AU GrpTr GMIF MDRT Users HK#Global</t>
  </si>
  <si>
    <t>Peloton - AU GrpTr GMIF MDRT Users HK [Global Domain]</t>
  </si>
  <si>
    <t>Peloton#AU GrpTr GMIF MDRT Users ID#Global</t>
  </si>
  <si>
    <t>Peloton - AU GrpTr GMIF MDRT Users ID [Global Domain]</t>
  </si>
  <si>
    <t>Peloton#AU GrpTr GMIF MDRT Users IN#Global</t>
  </si>
  <si>
    <t>Peloton - AU GrpTr GMIF MDRT Users IN [Global Domain]</t>
  </si>
  <si>
    <t>Peloton#AU GrpTr GMIF MDRT Users JP#Global</t>
  </si>
  <si>
    <t>Peloton - AU GrpTr GMIF MDRT Users JP [Global Domain]</t>
  </si>
  <si>
    <t>Peloton#AU GrpTr GMIF MDRT Users KH#Global</t>
  </si>
  <si>
    <t>Peloton - AU GrpTr GMIF MDRT Users KH [Global Domain]</t>
  </si>
  <si>
    <t>Peloton#AU GrpTr GMIF MDRT Users KR#Global</t>
  </si>
  <si>
    <t>Peloton - AU GrpTr GMIF MDRT Users KR [Global Domain]</t>
  </si>
  <si>
    <t>Peloton#AU GrpTr GMIF MDRT Users MM#Global</t>
  </si>
  <si>
    <t>Peloton - AU GrpTr GMIF MDRT Users MM [Global Domain]</t>
  </si>
  <si>
    <t>Peloton#AU GrpTr GMIF MDRT Users NZ#Global</t>
  </si>
  <si>
    <t>Peloton - AU GrpTr GMIF MDRT Users NZ [Global Domain]</t>
  </si>
  <si>
    <t>Peloton#AU GrpTr GMIF MDRT Users PG#Global</t>
  </si>
  <si>
    <t>Peloton - AU GrpTr GMIF MDRT Users PG [Global Domain]</t>
  </si>
  <si>
    <t>Peloton#AU GrpTr GMIF MDRT Users PH#Global</t>
  </si>
  <si>
    <t>Peloton - AU GrpTr GMIF MDRT Users PH [Global Domain]</t>
  </si>
  <si>
    <t>Peloton#AU GrpTr GMIF MDRT Users SG#Global</t>
  </si>
  <si>
    <t>Peloton - AU GrpTr GMIF MDRT Users SG [Global Domain]</t>
  </si>
  <si>
    <t>Peloton#AU GrpTr GMIF MDRT Users Support#Global</t>
  </si>
  <si>
    <t>Peloton - AU GrpTr GMIF MDRT Users Support [Global Domain]</t>
  </si>
  <si>
    <t>Peloton#AU GrpTr GMIF MDRT Users TH#Global</t>
  </si>
  <si>
    <t>Peloton - AU GrpTr GMIF MDRT Users TH [Global Domain]</t>
  </si>
  <si>
    <t>Peloton#AU GrpTr GMIF MDRT Users TW#Global</t>
  </si>
  <si>
    <t>Peloton - AU GrpTr GMIF MDRT Users TW [Global Domain]</t>
  </si>
  <si>
    <t>Peloton#AU GrpTr GMIF MDRT Users US#Global</t>
  </si>
  <si>
    <t>Peloton - AU GrpTr GMIF MDRT Users US [Global Domain]</t>
  </si>
  <si>
    <t>Peloton#AU GrpTr GMIF MDRT Users VN#Global</t>
  </si>
  <si>
    <t>Peloton - AU GrpTr GMIF MDRT Users VN [Global Domain]</t>
  </si>
  <si>
    <t>Peloton#AU GrpTr GMIF MDRT Users#Global</t>
  </si>
  <si>
    <t>Peloton - AU GrpTr GMIF MDRT Users [Global Domain]</t>
  </si>
  <si>
    <t>Peloton#AU GrpTr GMIF MDRT View All Countries Users#Global</t>
  </si>
  <si>
    <t>Peloton - AU GrpTr GMIF MDRT View All Countries Users [Global Domain]</t>
  </si>
  <si>
    <t>PTM#AU Business Operations Command Centre - Manager#Global</t>
  </si>
  <si>
    <t>PTM - AU Business Operations Command Centre - Manager [Global Domain]</t>
  </si>
  <si>
    <t>PTM#AU Business Operations Command Centre - NPP Read Only#Global</t>
  </si>
  <si>
    <t>PTM - AU Business Operations Command Centre - NPP Read Only [Global Domain]</t>
  </si>
  <si>
    <t>PTM#AU Monitor Read Only#Global</t>
  </si>
  <si>
    <t>PTM - AU Monitor Read Only [Global Domain]</t>
  </si>
  <si>
    <t>PTM#AU PTM Read Only#Global</t>
  </si>
  <si>
    <t>PTM - AU PTM Read Only [Global Domain]</t>
  </si>
  <si>
    <t>PTM#AU Tech Support#Global</t>
  </si>
  <si>
    <t>PTM - AU Tech Support [Global Domain]</t>
  </si>
  <si>
    <t>PTM#NZ Business Operations Channel Support#Global</t>
  </si>
  <si>
    <t>PTM - NZ Business Operations Channel Support [Global Domain]</t>
  </si>
  <si>
    <t>PTM#SG Tech Support#Global</t>
  </si>
  <si>
    <t>PTM - SG Tech Support [Global Domain]</t>
  </si>
  <si>
    <t>QlikView#CN IntCN QlikView - Business Support (wg)#Asia</t>
  </si>
  <si>
    <t>QlikView - CN IntCN QlikView - Business Support (wg) [Asia Domain]</t>
  </si>
  <si>
    <t>QlikView#CN IntCn QlikView - Development (wg)#Asia</t>
  </si>
  <si>
    <t>QlikView - CN IntCn QlikView - Development (wg) [Asia Domain]</t>
  </si>
  <si>
    <t>QlikView#CN IntCn Qlikview - GSP_ProjectPortfolioReportingDashboard (wg)#Asia</t>
  </si>
  <si>
    <t>QlikView - CN IntCn Qlikview - GSP_ProjectPortfolioReportingDashboard (wg) [Asia Domain]</t>
  </si>
  <si>
    <t>QlikView#CN IntCn QlikView - Report Utilization Dashboard (wg)#Asia</t>
  </si>
  <si>
    <t>QlikView - CN IntCn QlikView - Report Utilization Dashboard (wg) [Asia Domain]</t>
  </si>
  <si>
    <t>QlikView#CN IntCN QlikView - Skills Matrix Dashboard (wg)#Asia</t>
  </si>
  <si>
    <t>QlikView - CN IntCN QlikView - Skills Matrix Dashboard (wg) [Asia Domain]</t>
  </si>
  <si>
    <t>QlikView#CN IntCN QlikView - Technical Support (wg)#Asia</t>
  </si>
  <si>
    <t>QlikView - CN IntCN QlikView - Technical Support (wg) [Asia Domain]</t>
  </si>
  <si>
    <t>QlikView#AU QlikView - Analytical Marketing Dashboard#Global</t>
  </si>
  <si>
    <t>QlikView - AU QlikView - Analytical Marketing Dashboard [Global Domain]</t>
  </si>
  <si>
    <t>QlikView#AU QlikView - ANZ Direct &amp; SSS ISM Dashboard#Global</t>
  </si>
  <si>
    <t>QlikView - AU QlikView - ANZ Direct &amp; SSS ISM Dashboard [Global Domain]</t>
  </si>
  <si>
    <t>QlikView#AU QlikView - AZ Review Dashboard#Global</t>
  </si>
  <si>
    <t>QlikView - AU QlikView - AZ Review Dashboard [Global Domain]</t>
  </si>
  <si>
    <t>QlikView#AU QlikView - Business Support#Global</t>
  </si>
  <si>
    <t>QlikView - AU QlikView - Business Support [Global Domain]</t>
  </si>
  <si>
    <t>QlikView#AU QlikView - C&amp;CB Dashboard#Global</t>
  </si>
  <si>
    <t>QlikView - AU QlikView - C&amp;CB Dashboard [Global Domain]</t>
  </si>
  <si>
    <t>QlikView#AU QlikView - Development#Global</t>
  </si>
  <si>
    <t>QlikView - AU QlikView - Development [Global Domain]</t>
  </si>
  <si>
    <t>QlikView#AU QlikView - Digital Dashboard#Global</t>
  </si>
  <si>
    <t>QlikView - AU QlikView - Digital Dashboard [Global Domain]</t>
  </si>
  <si>
    <t>QlikView#AU Qlikview - EW2B Dashboard#Global</t>
  </si>
  <si>
    <t>QlikView - AU Qlikview - EW2B Dashboard [Global Domain]</t>
  </si>
  <si>
    <t>QlikView#AU QlikView - GSP_FinanceDashboard#Global</t>
  </si>
  <si>
    <t>QlikView - AU QlikView - GSP_FinanceDashboard [Global Domain]</t>
  </si>
  <si>
    <t>QlikView#AU Qlikview - GSP_ProjectPortfolioReportingDashboard#Global</t>
  </si>
  <si>
    <t>QlikView - AU Qlikview - GSP_ProjectPortfolioReportingDashboard [Global Domain]</t>
  </si>
  <si>
    <t>QlikView#AU QlikView - HLP Executive Dashboard#Global</t>
  </si>
  <si>
    <t>QlikView - AU QlikView - HLP Executive Dashboard [Global Domain]</t>
  </si>
  <si>
    <t>QlikView#AU QlikView - Home Loans Pricing Analytics Dashboard#Global</t>
  </si>
  <si>
    <t>QlikView - AU QlikView - Home Loans Pricing Analytics Dashboard [Global Domain]</t>
  </si>
  <si>
    <t>QlikView#AU QlikView - ISM Dashboard (wg)#Global</t>
  </si>
  <si>
    <t>QlikView - AU QlikView - ISM Dashboard (wg) [Global Domain]</t>
  </si>
  <si>
    <t>QlikView#AU QlikView - Leads &amp; Offers Dashboard#Global</t>
  </si>
  <si>
    <t>QlikView - AU QlikView - Leads &amp; Offers Dashboard [Global Domain]</t>
  </si>
  <si>
    <t>QlikView#AU QlikView - MBORP Dashboard#Global</t>
  </si>
  <si>
    <t>QlikView - AU QlikView - MBORP Dashboard [Global Domain]</t>
  </si>
  <si>
    <t>QlikView#AU QlikView - Monitor Dashboard#Global</t>
  </si>
  <si>
    <t>QlikView - AU QlikView - Monitor Dashboard [Global Domain]</t>
  </si>
  <si>
    <t>QlikView#AU QlikView - Product Dashboard#Global</t>
  </si>
  <si>
    <t>QlikView - AU QlikView - Product Dashboard [Global Domain]</t>
  </si>
  <si>
    <t>QlikView#AU QlikView - PSR Dashboard#Global</t>
  </si>
  <si>
    <t>QlikView - AU QlikView - PSR Dashboard [Global Domain]</t>
  </si>
  <si>
    <t>QlikView#AU QlikView - Report Utilisation Dashboard (C&amp;CB Dashboard) (wg)#Global</t>
  </si>
  <si>
    <t>QlikView - AU QlikView - Report Utilisation Dashboard (C&amp;CB Dashboard) (wg) [Global Domain]</t>
  </si>
  <si>
    <t>QlikView#AU QlikView - Report Utilization Dashboard#Global</t>
  </si>
  <si>
    <t>QlikView - AU QlikView - Report Utilization Dashboard [Global Domain]</t>
  </si>
  <si>
    <t>QlikView#AU QlikView - Risk Retail CDP Dashboard#Global</t>
  </si>
  <si>
    <t>QlikView - AU QlikView - Risk Retail CDP Dashboard [Global Domain]</t>
  </si>
  <si>
    <t>QlikView#AU QlikView - Sales Dashboard#Global</t>
  </si>
  <si>
    <t>QlikView - AU QlikView - Sales Dashboard [Global Domain]</t>
  </si>
  <si>
    <t>QlikView#AU QlikView - Segmentation Dashboard#Global</t>
  </si>
  <si>
    <t>QlikView - AU QlikView - Segmentation Dashboard [Global Domain]</t>
  </si>
  <si>
    <t>QlikView#AU Qlikview - Skills Matrix Dashboard#Global</t>
  </si>
  <si>
    <t>QlikView - AU Qlikview - Skills Matrix Dashboard [Global Domain]</t>
  </si>
  <si>
    <t>QlikView#AU QlikView - Specialist Dashboard#Global</t>
  </si>
  <si>
    <t>QlikView - AU QlikView - Specialist Dashboard [Global Domain]</t>
  </si>
  <si>
    <t>QlikView#AU QlikView - Technical Support#Global</t>
  </si>
  <si>
    <t>QlikView - AU QlikView - Technical Support [Global Domain]</t>
  </si>
  <si>
    <t>QlikView#AU QlikView - Analytical Marketing Dashboard (wg)#Oceania</t>
  </si>
  <si>
    <t>QlikView - AU QlikView - Analytical Marketing Dashboard (wg) [Oceania Domain]</t>
  </si>
  <si>
    <t>QlikView#AU QlikView - ANZ Direct &amp; SSS ISM Dashboard (wg)#Oceania</t>
  </si>
  <si>
    <t>QlikView - AU QlikView - ANZ Direct &amp; SSS ISM Dashboard (wg) [Oceania Domain]</t>
  </si>
  <si>
    <t>QlikView#AU QlikView - AZ Review Dashboard (wg)#Oceania</t>
  </si>
  <si>
    <t>QlikView - AU QlikView - AZ Review Dashboard (wg) [Oceania Domain]</t>
  </si>
  <si>
    <t>QlikView#AU QlikView - Business Support (wg)#Oceania</t>
  </si>
  <si>
    <t>QlikView - AU QlikView - Business Support (wg) [Oceania Domain]</t>
  </si>
  <si>
    <t>QlikView#AU QlikView - C&amp;CB Dashboard (wg)#Oceania</t>
  </si>
  <si>
    <t>QlikView - AU QlikView - C&amp;CB Dashboard (wg) [Oceania Domain]</t>
  </si>
  <si>
    <t>QlikView#AU QlikView - Development (wg)#Oceania</t>
  </si>
  <si>
    <t>QlikView - AU QlikView - Development (wg) [Oceania Domain]</t>
  </si>
  <si>
    <t>QlikView#AU QlikView - Digital Dashboard (wg)#Oceania</t>
  </si>
  <si>
    <t>QlikView - AU QlikView - Digital Dashboard (wg) [Oceania Domain]</t>
  </si>
  <si>
    <t>QlikView#AU Qlikview - EW2B Dashboard (wg)#Oceania</t>
  </si>
  <si>
    <t>QlikView - AU Qlikview - EW2B Dashboard (wg) [Oceania Domain]</t>
  </si>
  <si>
    <t>QlikView#AU Qlikview - GSP_ProjectPortfolioReportingDashboard (wg)#Oceania</t>
  </si>
  <si>
    <t>QlikView - AU Qlikview - GSP_ProjectPortfolioReportingDashboard (wg) [Oceania Domain]</t>
  </si>
  <si>
    <t>QlikView#AU QlikView - HLP Executive Dashboard (wg)#Oceania</t>
  </si>
  <si>
    <t>QlikView - AU QlikView - HLP Executive Dashboard (wg) [Oceania Domain]</t>
  </si>
  <si>
    <t>QlikView#AU QlikView - Home Loans Pricing Analytics Dashboard (wg)#Oceania</t>
  </si>
  <si>
    <t>QlikView - AU QlikView - Home Loans Pricing Analytics Dashboard (wg) [Oceania Domain]</t>
  </si>
  <si>
    <t>QlikView#AU QlikView - ISM Dashboard (wg)#Oceania</t>
  </si>
  <si>
    <t>QlikView - AU QlikView - ISM Dashboard (wg) [Oceania Domain]</t>
  </si>
  <si>
    <t>QlikView#AU QlikView - Leads &amp; Offers Dashboard (Wg)#Oceania</t>
  </si>
  <si>
    <t>QlikView - AU QlikView - Leads &amp; Offers Dashboard (Wg) [Oceania Domain]</t>
  </si>
  <si>
    <t>QlikView#AU QlikView - MBORP Dashboard (wg)#Oceania</t>
  </si>
  <si>
    <t>QlikView - AU QlikView - MBORP Dashboard (wg) [Oceania Domain]</t>
  </si>
  <si>
    <t>QlikView#AU QlikView - Monitor Dashboard#Oceania</t>
  </si>
  <si>
    <t>QlikView - AU QlikView - Monitor Dashboard [Oceania Domain]</t>
  </si>
  <si>
    <t>QlikView#AU QlikView - Product Dashboard (Wg)#Oceania</t>
  </si>
  <si>
    <t>QlikView - AU QlikView - Product Dashboard (Wg) [Oceania Domain]</t>
  </si>
  <si>
    <t>QlikView#AU QlikView - PSR Dashboard (wg)#Oceania</t>
  </si>
  <si>
    <t>QlikView - AU QlikView - PSR Dashboard (wg) [Oceania Domain]</t>
  </si>
  <si>
    <t>QlikView#AU QlikView - Report Utilisation Dashboard (C&amp;CB Dashboard) (wg)#Oceania</t>
  </si>
  <si>
    <t>QlikView - AU QlikView - Report Utilisation Dashboard (C&amp;CB Dashboard) (wg) [Oceania Domain]</t>
  </si>
  <si>
    <t>QlikView#AU QlikView - Report Utilization Dashboard (wg)#Oceania</t>
  </si>
  <si>
    <t>QlikView - AU QlikView - Report Utilization Dashboard (wg) [Oceania Domain]</t>
  </si>
  <si>
    <t>QlikView#AU QlikView - Risk Retail CDP Dashboard (wg)#Oceania</t>
  </si>
  <si>
    <t>QlikView - AU QlikView - Risk Retail CDP Dashboard (wg) [Oceania Domain]</t>
  </si>
  <si>
    <t>QlikView#AU QlikView - Sales Dashboard (wg)#Oceania</t>
  </si>
  <si>
    <t>QlikView - AU QlikView - Sales Dashboard (wg) [Oceania Domain]</t>
  </si>
  <si>
    <t>QlikView#AU QlikView - Segmentation Dashboard (wg)#Oceania</t>
  </si>
  <si>
    <t>QlikView - AU QlikView - Segmentation Dashboard (wg) [Oceania Domain]</t>
  </si>
  <si>
    <t>QlikView#AU Qlikview - Skills Matrix Dashboard (wg)#Oceania</t>
  </si>
  <si>
    <t>QlikView - AU Qlikview - Skills Matrix Dashboard (wg) [Oceania Domain]</t>
  </si>
  <si>
    <t>QlikView#AU QlikView - Specialist Dashboard (wg)#Oceania</t>
  </si>
  <si>
    <t>QlikView - AU QlikView - Specialist Dashboard (wg) [Oceania Domain]</t>
  </si>
  <si>
    <t>QlikView#AU QlikView - Technical Support (wg)#Oceania</t>
  </si>
  <si>
    <t>QlikView - AU QlikView - Technical Support (wg) [Oceania Domain]</t>
  </si>
  <si>
    <t>QRM Global#AU GLOBAL QRM Citrix Access#Global</t>
  </si>
  <si>
    <t>QRM Global - AU GLOBAL QRM Citrix Access [Global Domain]</t>
  </si>
  <si>
    <t>QRM Global#AU QRM Business Users#Global</t>
  </si>
  <si>
    <t>QRM Global - AU QRM Business Users [Global Domain]</t>
  </si>
  <si>
    <t>QRM Global#Global Markets QRM App Support#Global</t>
  </si>
  <si>
    <t>QRM Global - Global Markets QRM App Support [Global Domain]</t>
  </si>
  <si>
    <t>QRM Global#Global PRD Control-M QRM - Update#Global</t>
  </si>
  <si>
    <t>QRM Global - Global PRD Control-M QRM - Update [Global Domain]</t>
  </si>
  <si>
    <t>RDM Risk#NZ GRPRM - RDM Risk DRP - Modify (Wg)#Oceania</t>
  </si>
  <si>
    <t>RDM Risk - NZ GRPRM - RDM Risk DRP - Modify (Wg) [Oceania Domain]</t>
  </si>
  <si>
    <t>RDM Risk#NZ GRPRM - RDM Risk DRP - Read (Wg)#Oceania</t>
  </si>
  <si>
    <t>RDM Risk - NZ GRPRM - RDM Risk DRP - Read (Wg) [Oceania Domain]</t>
  </si>
  <si>
    <t>RDM Risk#NZ GRPRM - RDM Risk RRA - Modify (Wg)#Oceania</t>
  </si>
  <si>
    <t>RDM Risk - NZ GRPRM - RDM Risk RRA - Modify (Wg) [Oceania Domain]</t>
  </si>
  <si>
    <t>RDM Risk#NZ GRPRM - RDM Risk RRA - Read (Wg)#Oceania</t>
  </si>
  <si>
    <t>RDM Risk - NZ GRPRM - RDM Risk RRA - Read (Wg) [Oceania Domain]</t>
  </si>
  <si>
    <t>RDM Risk#NZ GRPRM - RDM Risk SAS Admins (Wg)#Oceania</t>
  </si>
  <si>
    <t>RDM Risk - NZ GRPRM - RDM Risk SAS Admins (Wg) [Oceania Domain]</t>
  </si>
  <si>
    <t>Rightfax#NZ Rightfax Access (Wg)#Oceania</t>
  </si>
  <si>
    <t>Rightfax - NZ Rightfax Access (Wg) [Oceania Domain]</t>
  </si>
  <si>
    <t>RightFax 10.6 Global#IN Rightfax Users (Wg)#Asia</t>
  </si>
  <si>
    <t>RightFax 10.6 Global - IN Rightfax Users (Wg) [Asia Domain]</t>
  </si>
  <si>
    <t>RightFax 10.6 Global#PH Rightfax Users (Wg)#Asia</t>
  </si>
  <si>
    <t>RightFax 10.6 Global - PH Rightfax Users (Wg) [Asia Domain]</t>
  </si>
  <si>
    <t>RightFax 10.6 Global#SG RightFax Inbound Users (Wg)#Asia</t>
  </si>
  <si>
    <t>RightFax 10.6 Global - SG RightFax Inbound Users (Wg) [Asia Domain]</t>
  </si>
  <si>
    <t>RightFax 10.6 Global#SG RightFax Outbound Users (Wg)#Asia</t>
  </si>
  <si>
    <t>RightFax 10.6 Global - SG RightFax Outbound Users (Wg) [Asia Domain]</t>
  </si>
  <si>
    <t>RightFax 10.6 Global#SG Rightfax Users (Wg)#Asia</t>
  </si>
  <si>
    <t>RightFax 10.6 Global - SG Rightfax Users (Wg) [Asia Domain]</t>
  </si>
  <si>
    <t>RightFax 10.6 Global#AU RightFax Inbound Users#Global</t>
  </si>
  <si>
    <t>RightFax 10.6 Global - AU RightFax Inbound Users [Global Domain]</t>
  </si>
  <si>
    <t>RightFax 10.6 Global#AU RightFax Outbound App Users#Global</t>
  </si>
  <si>
    <t>RightFax 10.6 Global - AU RightFax Outbound App Users [Global Domain]</t>
  </si>
  <si>
    <t>RightFax 10.6 Global#AU RightFax Users#Global</t>
  </si>
  <si>
    <t>RightFax 10.6 Global - AU RightFax Users [Global Domain]</t>
  </si>
  <si>
    <t>RightFax 10.6 Global#IN RightFax Users#Global</t>
  </si>
  <si>
    <t>RightFax 10.6 Global - IN RightFax Users [Global Domain]</t>
  </si>
  <si>
    <t>RightFax 10.6 Global#PH RightFax Users#Global</t>
  </si>
  <si>
    <t>RightFax 10.6 Global - PH RightFax Users [Global Domain]</t>
  </si>
  <si>
    <t>RightFax 10.6 Global#SG RightFax Inbound Users#Global</t>
  </si>
  <si>
    <t>RightFax 10.6 Global - SG RightFax Inbound Users [Global Domain]</t>
  </si>
  <si>
    <t>RightFax 10.6 Global#SG RightFax Outbound App Users#Global</t>
  </si>
  <si>
    <t>RightFax 10.6 Global - SG RightFax Outbound App Users [Global Domain]</t>
  </si>
  <si>
    <t>RightFax 10.6 Global#SG RightFax Users#Global</t>
  </si>
  <si>
    <t>RightFax 10.6 Global - SG RightFax Users [Global Domain]</t>
  </si>
  <si>
    <t>RightFax 10.6 Global#AU RightFax Inbound Users (Wg)#Oceania</t>
  </si>
  <si>
    <t>RightFax 10.6 Global - AU RightFax Inbound Users (Wg) [Oceania Domain]</t>
  </si>
  <si>
    <t>RightFax 10.6 Global#AU RightFax Outbound Users (Wg)#Oceania</t>
  </si>
  <si>
    <t>RightFax 10.6 Global - AU RightFax Outbound Users (Wg) [Oceania Domain]</t>
  </si>
  <si>
    <t>RightFax 10.6 Global#AU Rightfax Users (Wg)#Oceania</t>
  </si>
  <si>
    <t>RightFax 10.6 Global - AU Rightfax Users (Wg) [Oceania Domain]</t>
  </si>
  <si>
    <t>RightFax 10.6 Global#NZ Rightfax Users (Wg)#Oceania</t>
  </si>
  <si>
    <t>RightFax 10.6 Global - NZ Rightfax Users (Wg) [Oceania Domain]</t>
  </si>
  <si>
    <t>Sanctions NetReveal#Global Sanctions Access Control Dev#Global</t>
  </si>
  <si>
    <t>Sanctions NetReveal - Global Sanctions Access Control Dev [Global Domain]</t>
  </si>
  <si>
    <t>Sanctions NetReveal#Global Sanctions Access Control Prod#Global</t>
  </si>
  <si>
    <t>Sanctions NetReveal - Global Sanctions Access Control Prod [Global Domain]</t>
  </si>
  <si>
    <t>Sanctions NetReveal#Global Sanctions Audit#Global</t>
  </si>
  <si>
    <t>Sanctions NetReveal - Global Sanctions Audit [Global Domain]</t>
  </si>
  <si>
    <t>Sanctions NetReveal#Global Sanctions CC Shared Reports#Global</t>
  </si>
  <si>
    <t>Sanctions NetReveal - Global Sanctions CC Shared Reports [Global Domain]</t>
  </si>
  <si>
    <t>Sanctions NetReveal#Global Sanctions Complex Sanctions Team#Global</t>
  </si>
  <si>
    <t>Sanctions NetReveal - Global Sanctions Complex Sanctions Team [Global Domain]</t>
  </si>
  <si>
    <t>Sanctions NetReveal#Global Sanctions Enquiry Only#Global</t>
  </si>
  <si>
    <t>Sanctions NetReveal - Global Sanctions Enquiry Only [Global Domain]</t>
  </si>
  <si>
    <t>Sanctions NetReveal#Global Sanctions FIO Analytics Dev#Global</t>
  </si>
  <si>
    <t>Sanctions NetReveal - Global Sanctions FIO Analytics Dev [Global Domain]</t>
  </si>
  <si>
    <t>Sanctions NetReveal#Global Sanctions FIO Analytics Prod#Global</t>
  </si>
  <si>
    <t>Sanctions NetReveal - Global Sanctions FIO Analytics Prod [Global Domain]</t>
  </si>
  <si>
    <t>Sanctions NetReveal#Global Sanctions FIO Approver Extended#Global</t>
  </si>
  <si>
    <t>Sanctions NetReveal - Global Sanctions FIO Approver Extended [Global Domain]</t>
  </si>
  <si>
    <t>Sanctions NetReveal#Global Sanctions FIO Approver#Global</t>
  </si>
  <si>
    <t>Sanctions NetReveal - Global Sanctions FIO Approver [Global Domain]</t>
  </si>
  <si>
    <t>Sanctions NetReveal#Global Sanctions FIO Management#Global</t>
  </si>
  <si>
    <t>Sanctions NetReveal - Global Sanctions FIO Management [Global Domain]</t>
  </si>
  <si>
    <t>Sanctions NetReveal#Global Sanctions FIO Reviewer Extended#Global</t>
  </si>
  <si>
    <t>Sanctions NetReveal - Global Sanctions FIO Reviewer Extended [Global Domain]</t>
  </si>
  <si>
    <t>Sanctions NetReveal#Global Sanctions FIO Reviewer#Global</t>
  </si>
  <si>
    <t>Sanctions NetReveal - Global Sanctions FIO Reviewer [Global Domain]</t>
  </si>
  <si>
    <t>Sanctions NetReveal#Global Sanctions List Management#Global</t>
  </si>
  <si>
    <t>Sanctions NetReveal - Global Sanctions List Management [Global Domain]</t>
  </si>
  <si>
    <t>Sanctions NetReveal#Global Sanctions MLRO#Global</t>
  </si>
  <si>
    <t>Sanctions NetReveal - Global Sanctions MLRO [Global Domain]</t>
  </si>
  <si>
    <t>Sanctions NetReveal#Global Sanctions Payment Technology Support#Global</t>
  </si>
  <si>
    <t>Sanctions NetReveal - Global Sanctions Payment Technology Support [Global Domain]</t>
  </si>
  <si>
    <t>Sanctions NetReveal#Global Sanctions Production Lead#Global</t>
  </si>
  <si>
    <t>Sanctions NetReveal - Global Sanctions Production Lead [Global Domain]</t>
  </si>
  <si>
    <t>Sanctions NetReveal#Global Sanctions Quality Assurance#Global</t>
  </si>
  <si>
    <t>Sanctions NetReveal - Global Sanctions Quality Assurance [Global Domain]</t>
  </si>
  <si>
    <t>Sanctions NetReveal#Global Sanctions Reporting Business Support Dev#Global</t>
  </si>
  <si>
    <t>Sanctions NetReveal - Global Sanctions Reporting Business Support Dev [Global Domain]</t>
  </si>
  <si>
    <t>Sanctions NetReveal#Global Sanctions Senior Team Member Extended#Global</t>
  </si>
  <si>
    <t>Sanctions NetReveal - Global Sanctions Senior Team Member Extended [Global Domain]</t>
  </si>
  <si>
    <t>Sanctions NetReveal#Global Sanctions Senior Team Member#Global</t>
  </si>
  <si>
    <t>Sanctions NetReveal - Global Sanctions Senior Team Member [Global Domain]</t>
  </si>
  <si>
    <t>Sanctions NetReveal#Global Sanctions Technical Administrator Dev#Global</t>
  </si>
  <si>
    <t>Sanctions NetReveal - Global Sanctions Technical Administrator Dev [Global Domain]</t>
  </si>
  <si>
    <t>Sanctions NetReveal#Global Sanctions Technical Administrator Prod#Global</t>
  </si>
  <si>
    <t>Sanctions NetReveal - Global Sanctions Technical Administrator Prod [Global Domain]</t>
  </si>
  <si>
    <t>Sanctions NetReveal#Global Sanctions Training Manager#Global</t>
  </si>
  <si>
    <t>Sanctions NetReveal - Global Sanctions Training Manager [Global Domain]</t>
  </si>
  <si>
    <t>Sanctions NetReveal#Global Sanctions User Administration Prod#Global</t>
  </si>
  <si>
    <t>Sanctions NetReveal - Global Sanctions User Administration Prod [Global Domain]</t>
  </si>
  <si>
    <t>SCOM#Global SCOM ACS Report Operators#Global</t>
  </si>
  <si>
    <t>SCOM - Global SCOM ACS Report Operators [Global Domain]</t>
  </si>
  <si>
    <t>SCOM#Global SCOM Administrators#Global</t>
  </si>
  <si>
    <t>SCOM - Global SCOM Administrators [Global Domain]</t>
  </si>
  <si>
    <t>SCOM#Global SCOM Advanced Operators#Global</t>
  </si>
  <si>
    <t>SCOM - Global SCOM Advanced Operators [Global Domain]</t>
  </si>
  <si>
    <t>SCOM#Global SCOM Authors#Global</t>
  </si>
  <si>
    <t>SCOM - Global SCOM Authors [Global Domain]</t>
  </si>
  <si>
    <t>SCOM#Global SCOM Operators#Global</t>
  </si>
  <si>
    <t>SCOM - Global SCOM Operators [Global Domain]</t>
  </si>
  <si>
    <t>SCOM#Global SCOM Read Only Operators#Global</t>
  </si>
  <si>
    <t>SCOM - Global SCOM Read Only Operators [Global Domain]</t>
  </si>
  <si>
    <t>SCOM#Global SCOM Report Operators#Global</t>
  </si>
  <si>
    <t>SCOM - Global SCOM Report Operators [Global Domain]</t>
  </si>
  <si>
    <t>SCOM#Rg_Svc GBL SCOM - Administrators#Global</t>
  </si>
  <si>
    <t>SCOM - Rg_Svc GBL SCOM - Administrators [Global Domain]</t>
  </si>
  <si>
    <t>SCOM#Rg_Svc GBL SCOM Operator - Active Directory#Global</t>
  </si>
  <si>
    <t>SCOM - Rg_Svc GBL SCOM Operator - Active Directory [Global Domain]</t>
  </si>
  <si>
    <t>SCOM#Rg_Svc GBL SCOM Operator - AGPM#Global</t>
  </si>
  <si>
    <t>SCOM - Rg_Svc GBL SCOM Operator - AGPM [Global Domain]</t>
  </si>
  <si>
    <t>SCOM#Rg_Svc GBL SCOM Operator - AU Servers#Global</t>
  </si>
  <si>
    <t>SCOM - Rg_Svc GBL SCOM Operator - AU Servers [Global Domain]</t>
  </si>
  <si>
    <t>SCOM#Rg_Svc GBL SCOM Operator - Audit Report#Global</t>
  </si>
  <si>
    <t>SCOM - Rg_Svc GBL SCOM Operator - Audit Report [Global Domain]</t>
  </si>
  <si>
    <t>SCOM#Rg_Svc GBL SCOM Operator - DFS#Global</t>
  </si>
  <si>
    <t>SCOM - Rg_Svc GBL SCOM Operator - DFS [Global Domain]</t>
  </si>
  <si>
    <t>SCOM#Rg_Svc GBL SCOM Operator - DNS#Global</t>
  </si>
  <si>
    <t>SCOM - Rg_Svc GBL SCOM Operator - DNS [Global Domain]</t>
  </si>
  <si>
    <t>SCOM#Rg_Svc GBL SCOM Operator - KMS#Global</t>
  </si>
  <si>
    <t>SCOM - Rg_Svc GBL SCOM Operator - KMS [Global Domain]</t>
  </si>
  <si>
    <t>SCOM#Rg_Svc GBL SCOM Operator - NPS#Global</t>
  </si>
  <si>
    <t>SCOM - Rg_Svc GBL SCOM Operator - NPS [Global Domain]</t>
  </si>
  <si>
    <t>SCOM#Rg_Svc GBL SCOM Operator - NZ Servers#Global</t>
  </si>
  <si>
    <t>SCOM - Rg_Svc GBL SCOM Operator - NZ Servers [Global Domain]</t>
  </si>
  <si>
    <t>SCOM#Rg_Svc GBL SCOM Operator - PKI#Global</t>
  </si>
  <si>
    <t>SCOM - Rg_Svc GBL SCOM Operator - PKI [Global Domain]</t>
  </si>
  <si>
    <t>SCOM#Rg_Svc GBL SCOM Operator - Report#Global</t>
  </si>
  <si>
    <t>SCOM - Rg_Svc GBL SCOM Operator - Report [Global Domain]</t>
  </si>
  <si>
    <t>SCOM#Rg_Svc GBL SCOM Operator - RMP#Global</t>
  </si>
  <si>
    <t>SCOM - Rg_Svc GBL SCOM Operator - RMP [Global Domain]</t>
  </si>
  <si>
    <t>SCOM#Rg_Svc GBL SCOM Operator - SCOM Advanced Operator#Global</t>
  </si>
  <si>
    <t>SCOM - Rg_Svc GBL SCOM Operator - SCOM Advanced Operator [Global Domain]</t>
  </si>
  <si>
    <t>SCOM#Rg_Svc GBL SCOM Operator - SCOM Author#Global</t>
  </si>
  <si>
    <t>SCOM - Rg_Svc GBL SCOM Operator - SCOM Author [Global Domain]</t>
  </si>
  <si>
    <t>SCOM#Rg_Svc GBL SCOM Operator - SCOM Operator#Global</t>
  </si>
  <si>
    <t>SCOM - Rg_Svc GBL SCOM Operator - SCOM Operator [Global Domain]</t>
  </si>
  <si>
    <t>SCOM#Rg_Svc GBL SCOM Operator - SG Servers#Global</t>
  </si>
  <si>
    <t>SCOM - Rg_Svc GBL SCOM Operator - SG Servers [Global Domain]</t>
  </si>
  <si>
    <t>SCOM#Rg_Svc GBL SCOM Operator - SQL#Global</t>
  </si>
  <si>
    <t>SCOM - Rg_Svc GBL SCOM Operator - SQL [Global Domain]</t>
  </si>
  <si>
    <t>SCOM#Rg_Svc GBL SCOM Operator - WINS#Global</t>
  </si>
  <si>
    <t>SCOM - Rg_Svc GBL SCOM Operator - WINS [Global Domain]</t>
  </si>
  <si>
    <t>SCOM#Rg_Svc GBL SCOM RO Operator - Rock Solid#Global</t>
  </si>
  <si>
    <t>SCOM - Rg_Svc GBL SCOM RO Operator - Rock Solid [Global Domain]</t>
  </si>
  <si>
    <t>SCOM#Rg_Svc GBL SCOM RO Operator - SCOM Read Only Operator#Global</t>
  </si>
  <si>
    <t>SCOM - Rg_Svc GBL SCOM RO Operator - SCOM Read Only Operator [Global Domain]</t>
  </si>
  <si>
    <t>Secure Information Exchange#Business Owner#Asia</t>
  </si>
  <si>
    <t>Secure Information Exchange - Business Owner [Asia Domain]</t>
  </si>
  <si>
    <t>Asia SIE Business Owner</t>
  </si>
  <si>
    <t>Secure Information Exchange#Delegate Owner#Asia</t>
  </si>
  <si>
    <t>Secure Information Exchange - Delegate Owner [Asia Domain]</t>
  </si>
  <si>
    <t>Asia SIE Delegate Owner</t>
  </si>
  <si>
    <t>Secure Information Exchange#IT Owner#Asia</t>
  </si>
  <si>
    <t>Secure Information Exchange - IT Owner [Asia Domain]</t>
  </si>
  <si>
    <t>Asia SIE IT Owner</t>
  </si>
  <si>
    <t>Secure Information Exchange#Business Owner#Asia1</t>
  </si>
  <si>
    <t>Secure Information Exchange - Business Owner [Asia1 Domain]</t>
  </si>
  <si>
    <t>Asia1 SIE Business Owner</t>
  </si>
  <si>
    <t>Secure Information Exchange#Delegate Owner#Asia1</t>
  </si>
  <si>
    <t>Secure Information Exchange - Delegate Owner [Asia1 Domain]</t>
  </si>
  <si>
    <t>Asia1 SIE Delegate Owner</t>
  </si>
  <si>
    <t>Secure Information Exchange#IT Owner#Asia1</t>
  </si>
  <si>
    <t>Secure Information Exchange - IT Owner [Asia1 Domain]</t>
  </si>
  <si>
    <t>Asia1 SIE IT Owner</t>
  </si>
  <si>
    <t>Secure Information Exchange#Business Owner#Atlantic</t>
  </si>
  <si>
    <t>Secure Information Exchange - Business Owner [Atlantic Domain]</t>
  </si>
  <si>
    <t>Atlantic SIE Business Owner</t>
  </si>
  <si>
    <t>Secure Information Exchange#Delegate Owner#Atlantic</t>
  </si>
  <si>
    <t>Secure Information Exchange - Delegate Owner [Atlantic Domain]</t>
  </si>
  <si>
    <t>Atlantic SIE Delegate Owner</t>
  </si>
  <si>
    <t>Secure Information Exchange#IT Owner#Atlantic</t>
  </si>
  <si>
    <t>Secure Information Exchange - IT Owner [Atlantic Domain]</t>
  </si>
  <si>
    <t>Atlantic SIE IT Owner</t>
  </si>
  <si>
    <t>Secure Information Exchange#Business Owner#Global</t>
  </si>
  <si>
    <t>Secure Information Exchange - Business Owner [Global Domain]</t>
  </si>
  <si>
    <t>AU SIE Business Owner</t>
  </si>
  <si>
    <t>Secure Information Exchange#Delegate Owner#Global</t>
  </si>
  <si>
    <t>Secure Information Exchange - Delegate Owner [Global Domain]</t>
  </si>
  <si>
    <t>AU SIE Delegate Owner</t>
  </si>
  <si>
    <t>Secure Information Exchange#IT Owner#Global</t>
  </si>
  <si>
    <t>Secure Information Exchange - IT Owner [Global Domain]</t>
  </si>
  <si>
    <t>AU SIE IT Owner</t>
  </si>
  <si>
    <t>Secure Information Exchange#Business Owner#Oceania</t>
  </si>
  <si>
    <t>Secure Information Exchange - Business Owner [Oceania Domain]</t>
  </si>
  <si>
    <t>Secure Information Exchange#Delegate Owner#Oceania</t>
  </si>
  <si>
    <t>Secure Information Exchange - Delegate Owner [Oceania Domain]</t>
  </si>
  <si>
    <t>Secure Information Exchange#IT Owner#Oceania</t>
  </si>
  <si>
    <t>Secure Information Exchange - IT Owner [Oceania Domain]</t>
  </si>
  <si>
    <t>SGI FileNet#SG_IntSG_GS_Admin_DD (Wg)#Asia</t>
  </si>
  <si>
    <t>SGI FileNet - SG_IntSG_GS_Admin_DD (Wg) [Asia Domain]</t>
  </si>
  <si>
    <t>SGI FileNet#SG_IntSG_GS_SP_Advanced (Wg)#Asia</t>
  </si>
  <si>
    <t>SGI FileNet - SG_IntSG_GS_SP_Advanced (Wg) [Asia Domain]</t>
  </si>
  <si>
    <t>SGI FileNet#SG_IntSG_GS_VP_Advanced (Wg)#Asia</t>
  </si>
  <si>
    <t>SGI FileNet - SG_IntSG_GS_VP_Advanced (Wg) [Asia Domain]</t>
  </si>
  <si>
    <t>SGI FileNet#SG_IntSG_GS_VP_General (Wg)#Asia</t>
  </si>
  <si>
    <t>SGI FileNet - SG_IntSG_GS_VP_General (Wg) [Asia Domain]</t>
  </si>
  <si>
    <t>SGI FileNet#SG_IntSG_IC_Admin_DD (Wg)#Asia</t>
  </si>
  <si>
    <t>SGI FileNet - SG_IntSG_IC_Admin_DD (Wg) [Asia Domain]</t>
  </si>
  <si>
    <t>SGI FileNet#SG_IntSG_IC_CE_Advanced (Wg)#Asia</t>
  </si>
  <si>
    <t>SGI FileNet - SG_IntSG_IC_CE_Advanced (Wg) [Asia Domain]</t>
  </si>
  <si>
    <t>SGI FileNet#SG_IntSG_IC_CE_General (Wg)#Asia</t>
  </si>
  <si>
    <t>SGI FileNet - SG_IntSG_IC_CE_General (Wg) [Asia Domain]</t>
  </si>
  <si>
    <t>SGI FileNet#SG_IntSG_IC_CIB_ICA_Advanced (Wg)#Asia</t>
  </si>
  <si>
    <t>SGI FileNet - SG_IntSG_IC_CIB_ICA_Advanced (Wg) [Asia Domain]</t>
  </si>
  <si>
    <t>SGI FileNet#SG_IntSG_IC_CIB_ICA_General (Wg)#Asia</t>
  </si>
  <si>
    <t>SGI FileNet - SG_IntSG_IC_CIB_ICA_General (Wg) [Asia Domain]</t>
  </si>
  <si>
    <t>SGI FileNet#SG_IntSG_IC_CMB_CCA_Advanced (Wg)#Asia</t>
  </si>
  <si>
    <t>SGI FileNet - SG_IntSG_IC_CMB_CCA_Advanced (Wg) [Asia Domain]</t>
  </si>
  <si>
    <t>SGI FileNet#SG_IntSG_IC_CMB_CCA_General (Wg)#Asia</t>
  </si>
  <si>
    <t>SGI FileNet - SG_IntSG_IC_CMB_CCA_General (Wg) [Asia Domain]</t>
  </si>
  <si>
    <t>SGI FileNet#SG_IntSG_IC_FIG_ICA_Advanced (Wg)#Asia</t>
  </si>
  <si>
    <t>SGI FileNet - SG_IntSG_IC_FIG_ICA_Advanced (Wg) [Asia Domain]</t>
  </si>
  <si>
    <t>SGI FileNet#SG_IntSG_IC_FIG_ICA_General (Wg)#Asia</t>
  </si>
  <si>
    <t>SGI FileNet - SG_IntSG_IC_FIG_ICA_General (Wg) [Asia Domain]</t>
  </si>
  <si>
    <t>SGI FileNet#SG_IntSG_IC_LAB_ICA_Advanced (Wg)#Asia</t>
  </si>
  <si>
    <t>SGI FileNet - SG_IntSG_IC_LAB_ICA_Advanced (Wg) [Asia Domain]</t>
  </si>
  <si>
    <t>SGI FileNet#SG_IntSG_IC_LAB_ICA_General (Wg)#Asia</t>
  </si>
  <si>
    <t>SGI FileNet - SG_IntSG_IC_LAB_ICA_General (Wg) [Asia Domain]</t>
  </si>
  <si>
    <t>SGI FileNet#SG_IntSG_IC_RBU_ICA_Advanced (Wg)#Asia</t>
  </si>
  <si>
    <t>SGI FileNet - SG_IntSG_IC_RBU_ICA_Advanced (Wg) [Asia Domain]</t>
  </si>
  <si>
    <t>SGI FileNet#SG_IntSG_IC_RBU_ICA_General (Wg)#Asia</t>
  </si>
  <si>
    <t>SGI FileNet - SG_IntSG_IC_RBU_ICA_General (Wg) [Asia Domain]</t>
  </si>
  <si>
    <t>SGI FileNet#SG_IntSG_PB_Admin_DD (Wg)#Asia</t>
  </si>
  <si>
    <t>SGI FileNet - SG_IntSG_PB_Admin_DD (Wg) [Asia Domain]</t>
  </si>
  <si>
    <t>SGI FileNet#SG_IntSG_PB_AU_CS_Advanced (Wg)#Asia</t>
  </si>
  <si>
    <t>SGI FileNet - SG_IntSG_PB_AU_CS_Advanced (Wg) [Asia Domain]</t>
  </si>
  <si>
    <t>SGI FileNet#SG_IntSG_PB_AU_CS_General (Wg)#Asia</t>
  </si>
  <si>
    <t>SGI FileNet - SG_IntSG_PB_AU_CS_General (Wg) [Asia Domain]</t>
  </si>
  <si>
    <t>SGI FileNet#SG_IntSG_PB_AU_DCM_Advanced (Wg)#Asia</t>
  </si>
  <si>
    <t>SGI FileNet - SG_IntSG_PB_AU_DCM_Advanced (Wg) [Asia Domain]</t>
  </si>
  <si>
    <t>SGI FileNet#SG_IntSG_PB_AU_DCM_General (Wg)#Asia</t>
  </si>
  <si>
    <t>SGI FileNet - SG_IntSG_PB_AU_DCM_General (Wg) [Asia Domain]</t>
  </si>
  <si>
    <t>SGI FileNet#SG_IntSG_PB_AU_LOM_Advanced (Wg)#Asia</t>
  </si>
  <si>
    <t>SGI FileNet - SG_IntSG_PB_AU_LOM_Advanced (Wg) [Asia Domain]</t>
  </si>
  <si>
    <t>SGI FileNet#SG_IntSG_PB_AU_LOM_General (Wg)#Asia</t>
  </si>
  <si>
    <t>SGI FileNet - SG_IntSG_PB_AU_LOM_General (Wg) [Asia Domain]</t>
  </si>
  <si>
    <t>SGI FileNet#SG_IntSG_PB_AU_PAO_Advanced (Wg)#Asia</t>
  </si>
  <si>
    <t>SGI FileNet - SG_IntSG_PB_AU_PAO_Advanced (Wg) [Asia Domain]</t>
  </si>
  <si>
    <t>SGI FileNet#SG_IntSG_PB_AU_PAO_General (Wg)#Asia</t>
  </si>
  <si>
    <t>SGI FileNet - SG_IntSG_PB_AU_PAO_General (Wg) [Asia Domain]</t>
  </si>
  <si>
    <t>SGI FileNet#SG_IntSG_PB_AU_UL_Advanced (Wg)#Asia</t>
  </si>
  <si>
    <t>SGI FileNet - SG_IntSG_PB_AU_UL_Advanced (Wg) [Asia Domain]</t>
  </si>
  <si>
    <t>SGI FileNet#SG_IntSG_PB_AU_UL_General (Wg)#Asia</t>
  </si>
  <si>
    <t>SGI FileNet - SG_IntSG_PB_AU_UL_General (Wg) [Asia Domain]</t>
  </si>
  <si>
    <t>SGI FileNet#SG_IntSG_PB_HK_CS_Advanced (Wg)#Asia</t>
  </si>
  <si>
    <t>SGI FileNet - SG_IntSG_PB_HK_CS_Advanced (Wg) [Asia Domain]</t>
  </si>
  <si>
    <t>SGI FileNet#SG_IntSG_PB_HK_CS_General (Wg)#Asia</t>
  </si>
  <si>
    <t>SGI FileNet - SG_IntSG_PB_HK_CS_General (Wg) [Asia Domain]</t>
  </si>
  <si>
    <t>SGI FileNet#SG_IntSG_PB_HK_DCM_Advanced (Wg)#Asia</t>
  </si>
  <si>
    <t>SGI FileNet - SG_IntSG_PB_HK_DCM_Advanced (Wg) [Asia Domain]</t>
  </si>
  <si>
    <t>SGI FileNet#SG_IntSG_PB_HK_DCM_General (Wg)#Asia</t>
  </si>
  <si>
    <t>SGI FileNet - SG_IntSG_PB_HK_DCM_General (Wg) [Asia Domain]</t>
  </si>
  <si>
    <t>SGI FileNet#SG_IntSG_PB_HK_LOM_Advanced (Wg)#Asia</t>
  </si>
  <si>
    <t>SGI FileNet - SG_IntSG_PB_HK_LOM_Advanced (Wg) [Asia Domain]</t>
  </si>
  <si>
    <t>SGI FileNet#SG_IntSG_PB_HK_LOM_General (Wg)#Asia</t>
  </si>
  <si>
    <t>SGI FileNet - SG_IntSG_PB_HK_LOM_General (Wg) [Asia Domain]</t>
  </si>
  <si>
    <t>SGI FileNet#SG_IntSG_PB_HK_PAO_Advanced (Wg)#Asia</t>
  </si>
  <si>
    <t>SGI FileNet - SG_IntSG_PB_HK_PAO_Advanced (Wg) [Asia Domain]</t>
  </si>
  <si>
    <t>SGI FileNet#SG_IntSG_PB_HK_PAO_General (Wg)#Asia</t>
  </si>
  <si>
    <t>SGI FileNet - SG_IntSG_PB_HK_PAO_General (Wg) [Asia Domain]</t>
  </si>
  <si>
    <t>SGI FileNet#SG_IntSG_PB_HK_UL_Advanced (Wg)#Asia</t>
  </si>
  <si>
    <t>SGI FileNet - SG_IntSG_PB_HK_UL_Advanced (Wg) [Asia Domain]</t>
  </si>
  <si>
    <t>SGI FileNet#SG_IntSG_PB_HK_UL_General (Wg)#Asia</t>
  </si>
  <si>
    <t>SGI FileNet - SG_IntSG_PB_HK_UL_General (Wg) [Asia Domain]</t>
  </si>
  <si>
    <t>SGI FileNet#SG_IntSG_PB_ID_CS_Advanced (Wg)#Asia</t>
  </si>
  <si>
    <t>SGI FileNet - SG_IntSG_PB_ID_CS_Advanced (Wg) [Asia Domain]</t>
  </si>
  <si>
    <t>SGI FileNet#SG_IntSG_PB_ID_CS_General (Wg)#Asia</t>
  </si>
  <si>
    <t>SGI FileNet - SG_IntSG_PB_ID_CS_General (Wg) [Asia Domain]</t>
  </si>
  <si>
    <t>SGI FileNet#SG_IntSG_PB_ID_DCM_Advanced (Wg)#Asia</t>
  </si>
  <si>
    <t>SGI FileNet - SG_IntSG_PB_ID_DCM_Advanced (Wg) [Asia Domain]</t>
  </si>
  <si>
    <t>SGI FileNet#SG_IntSG_PB_ID_DCM_General (Wg)#Asia</t>
  </si>
  <si>
    <t>SGI FileNet - SG_IntSG_PB_ID_DCM_General (Wg) [Asia Domain]</t>
  </si>
  <si>
    <t>SGI FileNet#SG_IntSG_PB_ID_LOM_Advanced (Wg)#Asia</t>
  </si>
  <si>
    <t>SGI FileNet - SG_IntSG_PB_ID_LOM_Advanced (Wg) [Asia Domain]</t>
  </si>
  <si>
    <t>SGI FileNet#SG_IntSG_PB_ID_LOM_General (Wg)#Asia</t>
  </si>
  <si>
    <t>SGI FileNet - SG_IntSG_PB_ID_LOM_General (Wg) [Asia Domain]</t>
  </si>
  <si>
    <t>SGI FileNet#SG_IntSG_PB_ID_PAO_Advanced (Wg)#Asia</t>
  </si>
  <si>
    <t>SGI FileNet - SG_IntSG_PB_ID_PAO_Advanced (Wg) [Asia Domain]</t>
  </si>
  <si>
    <t>SGI FileNet#SG_IntSG_PB_ID_PAO_General (Wg)#Asia</t>
  </si>
  <si>
    <t>SGI FileNet - SG_IntSG_PB_ID_PAO_General (Wg) [Asia Domain]</t>
  </si>
  <si>
    <t>SGI FileNet#SG_IntSG_PB_ID_UL_Advanced (Wg)#Asia</t>
  </si>
  <si>
    <t>SGI FileNet - SG_IntSG_PB_ID_UL_Advanced (Wg) [Asia Domain]</t>
  </si>
  <si>
    <t>SGI FileNet#SG_IntSG_PB_ID_UL_General (Wg)#Asia</t>
  </si>
  <si>
    <t>SGI FileNet - SG_IntSG_PB_ID_UL_General (Wg) [Asia Domain]</t>
  </si>
  <si>
    <t>SGI FileNet#SG_IntSG_PB_MY_CS_Advanced (Wg)#Asia</t>
  </si>
  <si>
    <t>SGI FileNet - SG_IntSG_PB_MY_CS_Advanced (Wg) [Asia Domain]</t>
  </si>
  <si>
    <t>SGI FileNet#SG_IntSG_PB_MY_CS_General (Wg)#Asia</t>
  </si>
  <si>
    <t>SGI FileNet - SG_IntSG_PB_MY_CS_General (Wg) [Asia Domain]</t>
  </si>
  <si>
    <t>SGI FileNet#SG_IntSG_PB_MY_DCM_Advanced (Wg)#Asia</t>
  </si>
  <si>
    <t>SGI FileNet - SG_IntSG_PB_MY_DCM_Advanced (Wg) [Asia Domain]</t>
  </si>
  <si>
    <t>SGI FileNet#SG_IntSG_PB_MY_DCM_General (Wg)#Asia</t>
  </si>
  <si>
    <t>SGI FileNet - SG_IntSG_PB_MY_DCM_General (Wg) [Asia Domain]</t>
  </si>
  <si>
    <t>SGI FileNet#SG_IntSG_PB_MY_LOM_Advanced (Wg)#Asia</t>
  </si>
  <si>
    <t>SGI FileNet - SG_IntSG_PB_MY_LOM_Advanced (Wg) [Asia Domain]</t>
  </si>
  <si>
    <t>SGI FileNet#SG_IntSG_PB_MY_LOM_General (Wg)#Asia</t>
  </si>
  <si>
    <t>SGI FileNet - SG_IntSG_PB_MY_LOM_General (Wg) [Asia Domain]</t>
  </si>
  <si>
    <t>SGI FileNet#SG_IntSG_PB_MY_PAO_Advanced (Wg)#Asia</t>
  </si>
  <si>
    <t>SGI FileNet - SG_IntSG_PB_MY_PAO_Advanced (Wg) [Asia Domain]</t>
  </si>
  <si>
    <t>SGI FileNet#SG_IntSG_PB_MY_PAO_General (Wg)#Asia</t>
  </si>
  <si>
    <t>SGI FileNet - SG_IntSG_PB_MY_PAO_General (Wg) [Asia Domain]</t>
  </si>
  <si>
    <t>SGI FileNet#SG_IntSG_PB_MY_UL_Advanced (Wg)#Asia</t>
  </si>
  <si>
    <t>SGI FileNet - SG_IntSG_PB_MY_UL_Advanced (Wg) [Asia Domain]</t>
  </si>
  <si>
    <t>SGI FileNet#SG_IntSG_PB_MY_UL_General (Wg)#Asia</t>
  </si>
  <si>
    <t>SGI FileNet - SG_IntSG_PB_MY_UL_General (Wg) [Asia Domain]</t>
  </si>
  <si>
    <t>SGI FileNet#SG_IntSG_PB_NRI_CS_Advanced (Wg)#Asia</t>
  </si>
  <si>
    <t>SGI FileNet - SG_IntSG_PB_NRI_CS_Advanced (Wg) [Asia Domain]</t>
  </si>
  <si>
    <t>SGI FileNet#SG_IntSG_PB_NRI_CS_General (Wg)#Asia</t>
  </si>
  <si>
    <t>SGI FileNet - SG_IntSG_PB_NRI_CS_General (Wg) [Asia Domain]</t>
  </si>
  <si>
    <t>SGI FileNet#SG_IntSG_PB_NRI_DCM_Advanced (Wg)#Asia</t>
  </si>
  <si>
    <t>SGI FileNet - SG_IntSG_PB_NRI_DCM_Advanced (Wg) [Asia Domain]</t>
  </si>
  <si>
    <t>SGI FileNet#SG_IntSG_PB_NRI_DCM_General (Wg)#Asia</t>
  </si>
  <si>
    <t>SGI FileNet - SG_IntSG_PB_NRI_DCM_General (Wg) [Asia Domain]</t>
  </si>
  <si>
    <t>SGI FileNet#SG_IntSG_PB_NRI_LOM_Advanced (Wg)#Asia</t>
  </si>
  <si>
    <t>SGI FileNet - SG_IntSG_PB_NRI_LOM_Advanced (Wg) [Asia Domain]</t>
  </si>
  <si>
    <t>SGI FileNet#SG_IntSG_PB_NRI_LOM_General (Wg)#Asia</t>
  </si>
  <si>
    <t>SGI FileNet - SG_IntSG_PB_NRI_LOM_General (Wg) [Asia Domain]</t>
  </si>
  <si>
    <t>SGI FileNet#SG_IntSG_PB_NRI_PAO_Advanced (Wg)#Asia</t>
  </si>
  <si>
    <t>SGI FileNet - SG_IntSG_PB_NRI_PAO_Advanced (Wg) [Asia Domain]</t>
  </si>
  <si>
    <t>SGI FileNet#SG_IntSG_PB_NRI_PAO_General (Wg)#Asia</t>
  </si>
  <si>
    <t>SGI FileNet - SG_IntSG_PB_NRI_PAO_General (Wg) [Asia Domain]</t>
  </si>
  <si>
    <t>SGI FileNet#SG_IntSG_PB_NRI_UL_Advanced (Wg)#Asia</t>
  </si>
  <si>
    <t>SGI FileNet - SG_IntSG_PB_NRI_UL_Advanced (Wg) [Asia Domain]</t>
  </si>
  <si>
    <t>SGI FileNet#SG_IntSG_PB_NRI_UL_General (Wg)#Asia</t>
  </si>
  <si>
    <t>SGI FileNet - SG_IntSG_PB_NRI_UL_General (Wg) [Asia Domain]</t>
  </si>
  <si>
    <t>SGI FileNet#SG_IntSG_PB_PH_CS_Advanced (Wg)#Asia</t>
  </si>
  <si>
    <t>SGI FileNet - SG_IntSG_PB_PH_CS_Advanced (Wg) [Asia Domain]</t>
  </si>
  <si>
    <t>SGI FileNet#SG_IntSG_PB_PH_CS_General (Wg)#Asia</t>
  </si>
  <si>
    <t>SGI FileNet - SG_IntSG_PB_PH_CS_General (Wg) [Asia Domain]</t>
  </si>
  <si>
    <t>SGI FileNet#SG_IntSG_PB_PH_DCM_Advanced (Wg)#Asia</t>
  </si>
  <si>
    <t>SGI FileNet - SG_IntSG_PB_PH_DCM_Advanced (Wg) [Asia Domain]</t>
  </si>
  <si>
    <t>SGI FileNet#SG_IntSG_PB_PH_DCM_General (Wg)#Asia</t>
  </si>
  <si>
    <t>SGI FileNet - SG_IntSG_PB_PH_DCM_General (Wg) [Asia Domain]</t>
  </si>
  <si>
    <t>SGI FileNet#SG_IntSG_PB_PH_LOM_Advanced (Wg)#Asia</t>
  </si>
  <si>
    <t>SGI FileNet - SG_IntSG_PB_PH_LOM_Advanced (Wg) [Asia Domain]</t>
  </si>
  <si>
    <t>SGI FileNet#SG_IntSG_PB_PH_LOM_General (Wg)#Asia</t>
  </si>
  <si>
    <t>SGI FileNet - SG_IntSG_PB_PH_LOM_General (Wg) [Asia Domain]</t>
  </si>
  <si>
    <t>SGI FileNet#SG_IntSG_PB_PH_PAO_Advanced (Wg)#Asia</t>
  </si>
  <si>
    <t>SGI FileNet - SG_IntSG_PB_PH_PAO_Advanced (Wg) [Asia Domain]</t>
  </si>
  <si>
    <t>SGI FileNet#SG_IntSG_PB_PH_PAO_General (Wg)#Asia</t>
  </si>
  <si>
    <t>SGI FileNet - SG_IntSG_PB_PH_PAO_General (Wg) [Asia Domain]</t>
  </si>
  <si>
    <t>SGI FileNet#SG_IntSG_PB_PH_UL_Advanced (Wg)#Asia</t>
  </si>
  <si>
    <t>SGI FileNet - SG_IntSG_PB_PH_UL_Advanced (Wg) [Asia Domain]</t>
  </si>
  <si>
    <t>SGI FileNet#SG_IntSG_PB_PH_UL_General (Wg)#Asia</t>
  </si>
  <si>
    <t>SGI FileNet - SG_IntSG_PB_PH_UL_General (Wg) [Asia Domain]</t>
  </si>
  <si>
    <t>SGI FileNet#SG_IntSG_PB_SG_CS_Advanced (Wg)#Asia</t>
  </si>
  <si>
    <t>SGI FileNet - SG_IntSG_PB_SG_CS_Advanced (Wg) [Asia Domain]</t>
  </si>
  <si>
    <t>SGI FileNet#SG_IntSG_PB_SG_CS_General (Wg)#Asia</t>
  </si>
  <si>
    <t>SGI FileNet - SG_IntSG_PB_SG_CS_General (Wg) [Asia Domain]</t>
  </si>
  <si>
    <t>SGI FileNet#SG_IntSG_PB_SG_DCM_Advanced (Wg)#Asia</t>
  </si>
  <si>
    <t>SGI FileNet - SG_IntSG_PB_SG_DCM_Advanced (Wg) [Asia Domain]</t>
  </si>
  <si>
    <t>SGI FileNet#SG_IntSG_PB_SG_DCM_General (Wg)#Asia</t>
  </si>
  <si>
    <t>SGI FileNet - SG_IntSG_PB_SG_DCM_General (Wg) [Asia Domain]</t>
  </si>
  <si>
    <t>SGI FileNet#SG_IntSG_PB_SG_LOM_Advanced (Wg)#Asia</t>
  </si>
  <si>
    <t>SGI FileNet - SG_IntSG_PB_SG_LOM_Advanced (Wg) [Asia Domain]</t>
  </si>
  <si>
    <t>SGI FileNet#SG_IntSG_PB_SG_LOM_General (Wg)#Asia</t>
  </si>
  <si>
    <t>SGI FileNet - SG_IntSG_PB_SG_LOM_General (Wg) [Asia Domain]</t>
  </si>
  <si>
    <t>SGI FileNet#SG_IntSG_PB_SG_PAO_Advanced (Wg)#Asia</t>
  </si>
  <si>
    <t>SGI FileNet - SG_IntSG_PB_SG_PAO_Advanced (Wg) [Asia Domain]</t>
  </si>
  <si>
    <t>SGI FileNet#SG_IntSG_PB_SG_PAO_General (Wg)#Asia</t>
  </si>
  <si>
    <t>SGI FileNet - SG_IntSG_PB_SG_PAO_General (Wg) [Asia Domain]</t>
  </si>
  <si>
    <t>SGI FileNet#SG_IntSG_PB_SG_UL_Advanced (Wg)#Asia</t>
  </si>
  <si>
    <t>SGI FileNet - SG_IntSG_PB_SG_UL_Advanced (Wg) [Asia Domain]</t>
  </si>
  <si>
    <t>SGI FileNet#SG_IntSG_PB_SG_UL_General (Wg)#Asia</t>
  </si>
  <si>
    <t>SGI FileNet - SG_IntSG_PB_SG_UL_General (Wg) [Asia Domain]</t>
  </si>
  <si>
    <t>SGI FileNet#SG_IntSG_RW_Admin_DD (Wg)#Asia</t>
  </si>
  <si>
    <t>SGI FileNet - SG_IntSG_RW_Admin_DD (Wg) [Asia Domain]</t>
  </si>
  <si>
    <t>SGI FileNet#SG_IntSG_RW_AM_Advanced (Wg)#Asia</t>
  </si>
  <si>
    <t>SGI FileNet - SG_IntSG_RW_AM_Advanced (Wg) [Asia Domain]</t>
  </si>
  <si>
    <t>SGI FileNet#SG_IntSG_RW_AM_General (Wg)#Asia</t>
  </si>
  <si>
    <t>SGI FileNet - SG_IntSG_RW_AM_General (Wg) [Asia Domain]</t>
  </si>
  <si>
    <t>SGI FileNet#SG_IntSG_RW_AM_Medium (Wg)#Asia</t>
  </si>
  <si>
    <t>SGI FileNet - SG_IntSG_RW_AM_Medium (Wg) [Asia Domain]</t>
  </si>
  <si>
    <t>SGI FileNet#SG_IntSG_RW_CC_Basic (Wg)#Asia</t>
  </si>
  <si>
    <t>SGI FileNet - SG_IntSG_RW_CC_Basic (Wg) [Asia Domain]</t>
  </si>
  <si>
    <t>SGI FileNet#SG_IntSG_RW_CC_General (Wg)#Asia</t>
  </si>
  <si>
    <t>SGI FileNet - SG_IntSG_RW_CC_General (Wg) [Asia Domain]</t>
  </si>
  <si>
    <t>SGI FileNet#SG_IntSG_RW_CC_Medium (Wg)#Asia</t>
  </si>
  <si>
    <t>SGI FileNet - SG_IntSG_RW_CC_Medium (Wg) [Asia Domain]</t>
  </si>
  <si>
    <t>SGI FileNet#SG_IntSG_RW_MF_Advanced (Wg)#Asia</t>
  </si>
  <si>
    <t>SGI FileNet - SG_IntSG_RW_MF_Advanced (Wg) [Asia Domain]</t>
  </si>
  <si>
    <t>SGI FileNet#SG_IntSG_RW_MF_General (Wg)#Asia</t>
  </si>
  <si>
    <t>SGI FileNet - SG_IntSG_RW_MF_General (Wg) [Asia Domain]</t>
  </si>
  <si>
    <t>SGI FileNet#SG_IntSG_RW_RAO_Advanced (Wg)#Asia</t>
  </si>
  <si>
    <t>SGI FileNet - SG_IntSG_RW_RAO_Advanced (Wg) [Asia Domain]</t>
  </si>
  <si>
    <t>SGI FileNet#SG_IntSG_RW_RAO_Basic (Wg)#Asia</t>
  </si>
  <si>
    <t>SGI FileNet - SG_IntSG_RW_RAO_Basic (Wg) [Asia Domain]</t>
  </si>
  <si>
    <t>SGI FileNet#SG_IntSG_RW_RAO_General (Wg)#Asia</t>
  </si>
  <si>
    <t>SGI FileNet - SG_IntSG_RW_RAO_General (Wg) [Asia Domain]</t>
  </si>
  <si>
    <t>SGI FileNet#SG_IntSG_RW_TD_Advanced (Wg)#Asia</t>
  </si>
  <si>
    <t>SGI FileNet - SG_IntSG_RW_TD_Advanced (Wg) [Asia Domain]</t>
  </si>
  <si>
    <t>SGI FileNet#SG_IntSG_RW_TD_General (Wg)#Asia</t>
  </si>
  <si>
    <t>SGI FileNet - SG_IntSG_RW_TD_General (Wg) [Asia Domain]</t>
  </si>
  <si>
    <t>SGI FileNet#SG_IntSG_RW_TD_Medium (Wg)#Asia</t>
  </si>
  <si>
    <t>SGI FileNet - SG_IntSG_RW_TD_Medium (Wg) [Asia Domain]</t>
  </si>
  <si>
    <t>SGI FileNet#SG_IntSG_RW_CC_Advanced (Wg)#Asia</t>
  </si>
  <si>
    <t>SGI FileNet - SG_IntSG_RW_CC_Advanced (Wg) [Asia Domain]</t>
  </si>
  <si>
    <t>System Center Configuration Manager (SCCM)#Dg_Cli GBL Desktop Support#Global</t>
  </si>
  <si>
    <t>System Center Configuration Manager (SCCM) - Dg_Cli GBL Desktop Support [Global Domain]</t>
  </si>
  <si>
    <t>System Center Configuration Manager (SCCM)#Dg_Cli GBL Executive Support#Global</t>
  </si>
  <si>
    <t>System Center Configuration Manager (SCCM) - Dg_Cli GBL Executive Support [Global Domain]</t>
  </si>
  <si>
    <t>System Center Configuration Manager (SCCM)#Dg_Con Computers - Manage Computers#Global</t>
  </si>
  <si>
    <t>System Center Configuration Manager (SCCM) - Dg_Con Computers - Manage Computers [Global Domain]</t>
  </si>
  <si>
    <t>System Center Configuration Manager (SCCM)#Dg_Dom GLOBAL - AddWorkstations#Global</t>
  </si>
  <si>
    <t>System Center Configuration Manager (SCCM) - Dg_Dom GLOBAL - AddWorkstations [Global Domain]</t>
  </si>
  <si>
    <t>System Center Configuration Manager (SCCM)#Dg_Dom GLOBAL - BitLocker Recovery Information#Global</t>
  </si>
  <si>
    <t>System Center Configuration Manager (SCCM) - Dg_Dom GLOBAL - BitLocker Recovery Information [Global Domain]</t>
  </si>
  <si>
    <t>System Center Configuration Manager (SCCM)#Dg_OU GBL Application Client Collections - Manage Groups#Global</t>
  </si>
  <si>
    <t>System Center Configuration Manager (SCCM) - Dg_OU GBL Application Client Collections - Manage Groups [Global Domain]</t>
  </si>
  <si>
    <t>System Center Configuration Manager (SCCM)#Dg_OU GBL Application Security - Manage Groups#Global</t>
  </si>
  <si>
    <t>System Center Configuration Manager (SCCM) - Dg_OU GBL Application Security - Manage Groups [Global Domain]</t>
  </si>
  <si>
    <t>System Center Configuration Manager (SCCM)#Dg_OU GBL Application Server Collections - Manage Groups#Global</t>
  </si>
  <si>
    <t>System Center Configuration Manager (SCCM) - Dg_OU GBL Application Server Collections - Manage Groups [Global Domain]</t>
  </si>
  <si>
    <t>System Center Configuration Manager (SCCM)#Rg_Cli GBL Desktop - Administrators#Global</t>
  </si>
  <si>
    <t>System Center Configuration Manager (SCCM) - Rg_Cli GBL Desktop - Administrators [Global Domain]</t>
  </si>
  <si>
    <t>System Center Configuration Manager (SCCM)#Rg_Cli GBL Desktop - Remote Assist Helpers#Global</t>
  </si>
  <si>
    <t>System Center Configuration Manager (SCCM) - Rg_Cli GBL Desktop - Remote Assist Helpers [Global Domain]</t>
  </si>
  <si>
    <t>System Center Configuration Manager (SCCM)#Rg_Cli GBL Laptop - Administrators#Global</t>
  </si>
  <si>
    <t>System Center Configuration Manager (SCCM) - Rg_Cli GBL Laptop - Administrators [Global Domain]</t>
  </si>
  <si>
    <t>System Center Configuration Manager (SCCM)#Rg_Cli GBL Laptop - Remote Assist Helpers#Global</t>
  </si>
  <si>
    <t>System Center Configuration Manager (SCCM) - Rg_Cli GBL Laptop - Remote Assist Helpers [Global Domain]</t>
  </si>
  <si>
    <t>System Center Configuration Manager (SCCM)#Rg_Cli GBL VDI - Non-Persistent - Administrators#Global</t>
  </si>
  <si>
    <t>System Center Configuration Manager (SCCM) - Rg_Cli GBL VDI - Non-Persistent - Administrators [Global Domain]</t>
  </si>
  <si>
    <t>System Center Configuration Manager (SCCM)#Rg_Cli GBL VDI - Non-Persistent - Remote Assist Helpers#Global</t>
  </si>
  <si>
    <t>System Center Configuration Manager (SCCM) - Rg_Cli GBL VDI - Non-Persistent - Remote Assist Helpers [Global Domain]</t>
  </si>
  <si>
    <t>System Center Configuration Manager (SCCM)#Rg_Cli GBL VDI - Persistent - Administrators#Global</t>
  </si>
  <si>
    <t>System Center Configuration Manager (SCCM) - Rg_Cli GBL VDI - Persistent - Administrators [Global Domain]</t>
  </si>
  <si>
    <t>System Center Configuration Manager (SCCM)#Rg_Cli GBL VDI - Persistent - Remote Assist Helpers#Global</t>
  </si>
  <si>
    <t>System Center Configuration Manager (SCCM) - Rg_Cli GBL VDI - Persistent - Remote Assist Helpers [Global Domain]</t>
  </si>
  <si>
    <t>System Center Configuration Manager (SCCM)#Rg_Fdr AU SCCM OSD Server - Read#Global</t>
  </si>
  <si>
    <t>System Center Configuration Manager (SCCM) - Rg_Fdr AU SCCM OSD Server - Read [Global Domain]</t>
  </si>
  <si>
    <t>System Center Configuration Manager (SCCM)#Rg_Fdr AU SCCM OSD Workstation - Read#Global</t>
  </si>
  <si>
    <t>System Center Configuration Manager (SCCM) - Rg_Fdr AU SCCM OSD Workstation - Read [Global Domain]</t>
  </si>
  <si>
    <t>System Center Configuration Manager (SCCM)#Rg_Fdr AU SCCM Packages Server - Read#Global</t>
  </si>
  <si>
    <t>System Center Configuration Manager (SCCM) - Rg_Fdr AU SCCM Packages Server - Read [Global Domain]</t>
  </si>
  <si>
    <t>System Center Configuration Manager (SCCM)#Rg_Fdr AU SCCM Packages Workstation - Read#Global</t>
  </si>
  <si>
    <t>System Center Configuration Manager (SCCM) - Rg_Fdr AU SCCM Packages Workstation - Read [Global Domain]</t>
  </si>
  <si>
    <t>System Center Configuration Manager (SCCM)#Rg_Fdr AU SCCM SoftwareLibrary - Full Control#Global</t>
  </si>
  <si>
    <t>System Center Configuration Manager (SCCM) - Rg_Fdr AU SCCM SoftwareLibrary - Full Control [Global Domain]</t>
  </si>
  <si>
    <t>System Center Configuration Manager (SCCM)#Rg_Fdr AU SCCM SoftwareUpdates Server - Read#Global</t>
  </si>
  <si>
    <t>System Center Configuration Manager (SCCM) - Rg_Fdr AU SCCM SoftwareUpdates Server - Read [Global Domain]</t>
  </si>
  <si>
    <t>System Center Configuration Manager (SCCM)#Rg_Svc Core SCCM Management Point - sysadmin#Global</t>
  </si>
  <si>
    <t>System Center Configuration Manager (SCCM) - Rg_Svc Core SCCM Management Point - sysadmin [Global Domain]</t>
  </si>
  <si>
    <t>System Center Configuration Manager (SCCM)#Rg_Svc Core SCCM Secondary Site - sysadmin#Global</t>
  </si>
  <si>
    <t>System Center Configuration Manager (SCCM) - Rg_Svc Core SCCM Secondary Site - sysadmin [Global Domain]</t>
  </si>
  <si>
    <t>System Center Configuration Manager (SCCM)#Rg_Svc Core SCCM SQL 2008 SSRS - Content Manager#Global</t>
  </si>
  <si>
    <t>System Center Configuration Manager (SCCM) - Rg_Svc Core SCCM SQL 2008 SSRS - Content Manager [Global Domain]</t>
  </si>
  <si>
    <t>System Center Configuration Manager (SCCM)#Rg_Svc Core SCCM SQL 2008 SSRS - Report Users#Global</t>
  </si>
  <si>
    <t>System Center Configuration Manager (SCCM) - Rg_Svc Core SCCM SQL 2008 SSRS - Report Users [Global Domain]</t>
  </si>
  <si>
    <t>System Center Configuration Manager (SCCM)#Rg_Svc Core SCCM SQL 2008 SSRS - sysadmin#Global</t>
  </si>
  <si>
    <t>System Center Configuration Manager (SCCM) - Rg_Svc Core SCCM SQL 2008 SSRS - sysadmin [Global Domain]</t>
  </si>
  <si>
    <t>System Center Configuration Manager (SCCM)#Rg_Svc GBL SCCM - Workstation Build#Global</t>
  </si>
  <si>
    <t>System Center Configuration Manager (SCCM) - Rg_Svc GBL SCCM - Workstation Build [Global Domain]</t>
  </si>
  <si>
    <t>System Center Configuration Manager (SCCM)#Rg_Svc GBL SCCM Asset Intel - View Asset Intel#Global</t>
  </si>
  <si>
    <t>System Center Configuration Manager (SCCM) - Rg_Svc GBL SCCM Asset Intel - View Asset Intel [Global Domain]</t>
  </si>
  <si>
    <t>System Center Configuration Manager (SCCM)#Rg_Svc GBL SCCM Collections - Read Resource#Global</t>
  </si>
  <si>
    <t>System Center Configuration Manager (SCCM) - Rg_Svc GBL SCCM Collections - Read Resource [Global Domain]</t>
  </si>
  <si>
    <t>System Center Configuration Manager (SCCM)#Rg_Svc GBL SCCM Collections - Read#Global</t>
  </si>
  <si>
    <t>System Center Configuration Manager (SCCM) - Rg_Svc GBL SCCM Collections - Read [Global Domain]</t>
  </si>
  <si>
    <t>System Center Configuration Manager (SCCM)#Rg_Svc GBL SCCM Collections Server - Read only#Global</t>
  </si>
  <si>
    <t>System Center Configuration Manager (SCCM) - Rg_Svc GBL SCCM Collections Server - Read only [Global Domain]</t>
  </si>
  <si>
    <t>System Center Configuration Manager (SCCM)#Rg_Svc GBL SCCM Collections Svr DCM - Read Only#Global</t>
  </si>
  <si>
    <t>System Center Configuration Manager (SCCM) - Rg_Svc GBL SCCM Collections Svr DCM - Read Only [Global Domain]</t>
  </si>
  <si>
    <t>System Center Configuration Manager (SCCM)#Rg_Svc GBL SCCM Collections Svr Mgt - Read Only#Global</t>
  </si>
  <si>
    <t>System Center Configuration Manager (SCCM) - Rg_Svc GBL SCCM Collections Svr Mgt - Read Only [Global Domain]</t>
  </si>
  <si>
    <t>System Center Configuration Manager (SCCM)#Rg_Svc GBL SCCM Collections Svr Misc - Read Only#Global</t>
  </si>
  <si>
    <t>System Center Configuration Manager (SCCM) - Rg_Svc GBL SCCM Collections Svr Misc - Read Only [Global Domain]</t>
  </si>
  <si>
    <t>System Center Configuration Manager (SCCM)#Rg_Svc GBL SCCM Collections Svr OSD - Read only#Global</t>
  </si>
  <si>
    <t>System Center Configuration Manager (SCCM) - Rg_Svc GBL SCCM Collections Svr OSD - Read only [Global Domain]</t>
  </si>
  <si>
    <t>System Center Configuration Manager (SCCM)#Rg_Svc GBL SCCM Collections Svr Patch Mgt - Read only#Global</t>
  </si>
  <si>
    <t>System Center Configuration Manager (SCCM) - Rg_Svc GBL SCCM Collections Svr Patch Mgt - Read only [Global Domain]</t>
  </si>
  <si>
    <t>System Center Configuration Manager (SCCM)#Rg_Svc GBL SCCM Collections Svr Software Dist - Read only#Global</t>
  </si>
  <si>
    <t>System Center Configuration Manager (SCCM) - Rg_Svc GBL SCCM Collections Svr Software Dist - Read only [Global Domain]</t>
  </si>
  <si>
    <t>System Center Configuration Manager (SCCM)#Rg_Svc GBL SCCM Configuration Items - Read#Global</t>
  </si>
  <si>
    <t>System Center Configuration Manager (SCCM) - Rg_Svc GBL SCCM Configuration Items - Read [Global Domain]</t>
  </si>
  <si>
    <t>System Center Configuration Manager (SCCM)#Rg_Svc GBL SCCM Console Administrators#Global</t>
  </si>
  <si>
    <t>System Center Configuration Manager (SCCM) - Rg_Svc GBL SCCM Console Administrators [Global Domain]</t>
  </si>
  <si>
    <t>System Center Configuration Manager (SCCM)#Rg_Svc GBL SCCM Database - Read#Global</t>
  </si>
  <si>
    <t>System Center Configuration Manager (SCCM) - Rg_Svc GBL SCCM Database - Read [Global Domain]</t>
  </si>
  <si>
    <t>System Center Configuration Manager (SCCM)#Rg_Svc GBL SCCM MDM Device Setting Package - Read#Global</t>
  </si>
  <si>
    <t>System Center Configuration Manager (SCCM) - Rg_Svc GBL SCCM MDM Device Setting Package - Read [Global Domain]</t>
  </si>
  <si>
    <t>System Center Configuration Manager (SCCM)#Rg_Svc GBL SCCM OSD Boot Images - Read#Global</t>
  </si>
  <si>
    <t>System Center Configuration Manager (SCCM) - Rg_Svc GBL SCCM OSD Boot Images - Read [Global Domain]</t>
  </si>
  <si>
    <t>System Center Configuration Manager (SCCM)#Rg_Svc GBL SCCM OSD Computer Association - Read#Global</t>
  </si>
  <si>
    <t>System Center Configuration Manager (SCCM) - Rg_Svc GBL SCCM OSD Computer Association - Read [Global Domain]</t>
  </si>
  <si>
    <t>System Center Configuration Manager (SCCM)#Rg_Svc GBL SCCM OSD Device Driver - Read#Global</t>
  </si>
  <si>
    <t>System Center Configuration Manager (SCCM) - Rg_Svc GBL SCCM OSD Device Driver - Read [Global Domain]</t>
  </si>
  <si>
    <t>System Center Configuration Manager (SCCM)#Rg_Svc GBL SCCM OSD Driver Package - Read#Global</t>
  </si>
  <si>
    <t>System Center Configuration Manager (SCCM) - Rg_Svc GBL SCCM OSD Driver Package - Read [Global Domain]</t>
  </si>
  <si>
    <t>System Center Configuration Manager (SCCM)#Rg_Svc GBL SCCM OSD OS Images - Read#Global</t>
  </si>
  <si>
    <t>System Center Configuration Manager (SCCM) - Rg_Svc GBL SCCM OSD OS Images - Read [Global Domain]</t>
  </si>
  <si>
    <t>System Center Configuration Manager (SCCM)#Rg_Svc GBL SCCM OSD OS Install Packages - Read#Global</t>
  </si>
  <si>
    <t>System Center Configuration Manager (SCCM) - Rg_Svc GBL SCCM OSD OS Install Packages - Read [Global Domain]</t>
  </si>
  <si>
    <t>System Center Configuration Manager (SCCM)#Rg_Svc GBL SCCM OSD Task Sequences - Read#Global</t>
  </si>
  <si>
    <t>System Center Configuration Manager (SCCM) - Rg_Svc GBL SCCM OSD Task Sequences - Read [Global Domain]</t>
  </si>
  <si>
    <t>System Center Configuration Manager (SCCM)#Rg_Svc GBL SCCM Queries - Create#Global</t>
  </si>
  <si>
    <t>System Center Configuration Manager (SCCM) - Rg_Svc GBL SCCM Queries - Create [Global Domain]</t>
  </si>
  <si>
    <t>System Center Configuration Manager (SCCM)#Rg_Svc GBL SCCM Queries - Delete#Global</t>
  </si>
  <si>
    <t>System Center Configuration Manager (SCCM) - Rg_Svc GBL SCCM Queries - Delete [Global Domain]</t>
  </si>
  <si>
    <t>System Center Configuration Manager (SCCM)#Rg_Svc GBL SCCM Queries - Manage Folders#Global</t>
  </si>
  <si>
    <t>System Center Configuration Manager (SCCM) - Rg_Svc GBL SCCM Queries - Manage Folders [Global Domain]</t>
  </si>
  <si>
    <t>System Center Configuration Manager (SCCM)#Rg_Svc GBL SCCM Queries - Modify#Global</t>
  </si>
  <si>
    <t>System Center Configuration Manager (SCCM) - Rg_Svc GBL SCCM Queries - Modify [Global Domain]</t>
  </si>
  <si>
    <t>System Center Configuration Manager (SCCM)#Rg_Svc GBL SCCM Queries - Read#Global</t>
  </si>
  <si>
    <t>System Center Configuration Manager (SCCM) - Rg_Svc GBL SCCM Queries - Read [Global Domain]</t>
  </si>
  <si>
    <t>System Center Configuration Manager (SCCM)#Rg_Svc GBL SCCM Reporting - Create#Global</t>
  </si>
  <si>
    <t>System Center Configuration Manager (SCCM) - Rg_Svc GBL SCCM Reporting - Create [Global Domain]</t>
  </si>
  <si>
    <t>System Center Configuration Manager (SCCM)#Rg_Svc GBL SCCM Reporting - Delete#Global</t>
  </si>
  <si>
    <t>System Center Configuration Manager (SCCM) - Rg_Svc GBL SCCM Reporting - Delete [Global Domain]</t>
  </si>
  <si>
    <t>System Center Configuration Manager (SCCM)#Rg_Svc GBL SCCM Reporting - Manage Folders#Global</t>
  </si>
  <si>
    <t>System Center Configuration Manager (SCCM) - Rg_Svc GBL SCCM Reporting - Manage Folders [Global Domain]</t>
  </si>
  <si>
    <t>System Center Configuration Manager (SCCM)#Rg_Svc GBL SCCM Reporting - Modify#Global</t>
  </si>
  <si>
    <t>System Center Configuration Manager (SCCM) - Rg_Svc GBL SCCM Reporting - Modify [Global Domain]</t>
  </si>
  <si>
    <t>System Center Configuration Manager (SCCM)#Rg_Svc GBL SCCM Reporting - Read#Global</t>
  </si>
  <si>
    <t>System Center Configuration Manager (SCCM) - Rg_Svc GBL SCCM Reporting - Read [Global Domain]</t>
  </si>
  <si>
    <t>System Center Configuration Manager (SCCM)#Rg_Svc GBL SCCM SD Advertisement - Read#Global</t>
  </si>
  <si>
    <t>System Center Configuration Manager (SCCM) - Rg_Svc GBL SCCM SD Advertisement - Read [Global Domain]</t>
  </si>
  <si>
    <t>System Center Configuration Manager (SCCM)#Rg_Svc GBL SCCM SD Packages - Read#Global</t>
  </si>
  <si>
    <t>System Center Configuration Manager (SCCM) - Rg_Svc GBL SCCM SD Packages - Read [Global Domain]</t>
  </si>
  <si>
    <t>System Center Configuration Manager (SCCM)#Rg_Svc GBL SCCM Site AU1 - Full Control#Global</t>
  </si>
  <si>
    <t>System Center Configuration Manager (SCCM) - Rg_Svc GBL SCCM Site AU1 - Full Control [Global Domain]</t>
  </si>
  <si>
    <t>System Center Configuration Manager (SCCM)#Rg_Svc GBL SCCM Site AU1 - Read#Global</t>
  </si>
  <si>
    <t>System Center Configuration Manager (SCCM) - Rg_Svc GBL SCCM Site AU1 - Read [Global Domain]</t>
  </si>
  <si>
    <t>System Center Configuration Manager (SCCM)#Rg_Svc GBL SCCM Site CSS - Read#Global</t>
  </si>
  <si>
    <t>System Center Configuration Manager (SCCM) - Rg_Svc GBL SCCM Site CSS - Read [Global Domain]</t>
  </si>
  <si>
    <t>System Center Configuration Manager (SCCM)#Rg_Svc GBL SCCM Software Metering - Read#Global</t>
  </si>
  <si>
    <t>System Center Configuration Manager (SCCM) - Rg_Svc GBL SCCM Software Metering - Read [Global Domain]</t>
  </si>
  <si>
    <t>System Center Configuration Manager (SCCM)#Rg_Svc GBL SCCM SSRS Report Administrators#Global</t>
  </si>
  <si>
    <t>System Center Configuration Manager (SCCM) - Rg_Svc GBL SCCM SSRS Report Administrators [Global Domain]</t>
  </si>
  <si>
    <t>System Center Configuration Manager (SCCM)#Rg_Svc GBL SCCM SU Applicable Updates - Read#Global</t>
  </si>
  <si>
    <t>System Center Configuration Manager (SCCM) - Rg_Svc GBL SCCM SU Applicable Updates - Read [Global Domain]</t>
  </si>
  <si>
    <t>System Center Configuration Manager (SCCM)#Rg_Svc GBL SCCM SU Deployment - Read#Global</t>
  </si>
  <si>
    <t>System Center Configuration Manager (SCCM) - Rg_Svc GBL SCCM SU Deployment - Read [Global Domain]</t>
  </si>
  <si>
    <t>System Center Configuration Manager (SCCM)#Rg_Svc GBL SCCM SU Deployment Package - Read#Global</t>
  </si>
  <si>
    <t>System Center Configuration Manager (SCCM) - Rg_Svc GBL SCCM SU Deployment Package - Read [Global Domain]</t>
  </si>
  <si>
    <t>System Center Configuration Manager (SCCM)#Rg_Svc GBL SCCM SU Deployment Template - Read#Global</t>
  </si>
  <si>
    <t>System Center Configuration Manager (SCCM) - Rg_Svc GBL SCCM SU Deployment Template - Read [Global Domain]</t>
  </si>
  <si>
    <t>System Center Configuration Manager (SCCM)#Rg_Svc GBL SCCM System Status - Read#Global</t>
  </si>
  <si>
    <t>System Center Configuration Manager (SCCM) - Rg_Svc GBL SCCM System Status - Read [Global Domain]</t>
  </si>
  <si>
    <t>System Center Configuration Manager (SCCM)#Rg_Svc GBL SCOM Operator - SCCM#Global</t>
  </si>
  <si>
    <t>System Center Configuration Manager (SCCM) - Rg_Svc GBL SCOM Operator - SCCM [Global Domain]</t>
  </si>
  <si>
    <t>System Center Configuration Manager (SCCM)#Rg_Svc GBL Svr Core Operating System Deployment Admins#Global</t>
  </si>
  <si>
    <t>System Center Configuration Manager (SCCM) - Rg_Svc GBL Svr Core Operating System Deployment Admins [Global Domain]</t>
  </si>
  <si>
    <t>System Center Configuration Manager (SCCM)#Rg_Svc GBL Svr Operating System Deployment Admins#Global</t>
  </si>
  <si>
    <t>System Center Configuration Manager (SCCM) - Rg_Svc GBL Svr Operating System Deployment Admins [Global Domain]</t>
  </si>
  <si>
    <t>System Center Configuration Manager (SCCM)#Rg_Svr Core RMP - Remote Desktop Users#Global</t>
  </si>
  <si>
    <t>System Center Configuration Manager (SCCM) - Rg_Svr Core RMP - Remote Desktop Users [Global Domain]</t>
  </si>
  <si>
    <t>System Center Configuration Manager (SCCM)#Rg_Svr Core SCCM Distribution Point - Administrators#Global</t>
  </si>
  <si>
    <t>System Center Configuration Manager (SCCM) - Rg_Svr Core SCCM Distribution Point - Administrators [Global Domain]</t>
  </si>
  <si>
    <t>System Center Configuration Manager (SCCM)#Rg_Svr Core SCCM Management Point - Administrators#Global</t>
  </si>
  <si>
    <t>System Center Configuration Manager (SCCM) - Rg_Svr Core SCCM Management Point - Administrators [Global Domain]</t>
  </si>
  <si>
    <t>System Center Configuration Manager (SCCM)#Rg_Svr Core SCCM Office Distribution Point - Administrators#Global</t>
  </si>
  <si>
    <t>System Center Configuration Manager (SCCM) - Rg_Svr Core SCCM Office Distribution Point - Administrators [Global Domain]</t>
  </si>
  <si>
    <t>System Center Configuration Manager (SCCM)#Rg_Svr Core SCCM Primary Site - Administrators#Global</t>
  </si>
  <si>
    <t>System Center Configuration Manager (SCCM) - Rg_Svr Core SCCM Primary Site - Administrators [Global Domain]</t>
  </si>
  <si>
    <t>System Center Configuration Manager (SCCM)#Rg_Svr Core SCCM Secondary Site - Administrators#Global</t>
  </si>
  <si>
    <t>System Center Configuration Manager (SCCM) - Rg_Svr Core SCCM Secondary Site - Administrators [Global Domain]</t>
  </si>
  <si>
    <t>Rg_Svr core SCCM Secondary Site - Administrators</t>
  </si>
  <si>
    <t>System Center Configuration Manager (SCCM)#Rg_Svr Core SQRAU001MEL0002 - Administrators#Global</t>
  </si>
  <si>
    <t>System Center Configuration Manager (SCCM) - Rg_Svr Core SQRAU001MEL0002 - Administrators [Global Domain]</t>
  </si>
  <si>
    <t>System Center Configuration Manager (SCCM)#Rg_Svr Core SQRAU002MEL0002 - Administrators#Global</t>
  </si>
  <si>
    <t>System Center Configuration Manager (SCCM) - Rg_Svr Core SQRAU002MEL0002 - Administrators [Global Domain]</t>
  </si>
  <si>
    <t>System Center Configuration Manager (SCCM)#Rg_Svr GBL Servers - Administrators#Global</t>
  </si>
  <si>
    <t>System Center Configuration Manager (SCCM) - Rg_Svr GBL Servers - Administrators [Global Domain]</t>
  </si>
  <si>
    <t>Unix Server - Platform Privileged Access#AU Shared Svc Mon Admin#Global</t>
  </si>
  <si>
    <t>Unix Server - Platform Privileged Access - AU Shared Svc Mon Admin [Global Domain]</t>
  </si>
  <si>
    <t>Unix Server - Platform Privileged Access#AU Shared Svc Solaris CD Admin#Global</t>
  </si>
  <si>
    <t>Unix Server - Platform Privileged Access - AU Shared Svc Solaris CD Admin [Global Domain]</t>
  </si>
  <si>
    <t>Unix Server - Platform Privileged Access#AU Shared Svc Solaris Control-M Admin#Global</t>
  </si>
  <si>
    <t>Unix Server - Platform Privileged Access - AU Shared Svc Solaris Control-M Admin [Global Domain]</t>
  </si>
  <si>
    <t>Unix Server - Platform Privileged Access#AU Shared Svc Solaris DB Sec Admin#Global</t>
  </si>
  <si>
    <t>Unix Server - Platform Privileged Access - AU Shared Svc Solaris DB Sec Admin [Global Domain]</t>
  </si>
  <si>
    <t>Unix Server - Platform Privileged Access#AU Shared Svc Solaris Legacy Sys Admin#Global</t>
  </si>
  <si>
    <t>Unix Server - Platform Privileged Access - AU Shared Svc Solaris Legacy Sys Admin [Global Domain]</t>
  </si>
  <si>
    <t>Unix Server - Platform Privileged Access#AU Shared Svc Solaris Legacy WAS Admin#Global</t>
  </si>
  <si>
    <t>Unix Server - Platform Privileged Access - AU Shared Svc Solaris Legacy WAS Admin [Global Domain]</t>
  </si>
  <si>
    <t>Unix Server - Platform Privileged Access#AU Shared Svc Solaris MQ Admin#Global</t>
  </si>
  <si>
    <t>Unix Server - Platform Privileged Access - AU Shared Svc Solaris MQ Admin [Global Domain]</t>
  </si>
  <si>
    <t>Unix Server - Platform Privileged Access#AU Shared Svc Solaris MQ Deploy#Global</t>
  </si>
  <si>
    <t>Unix Server - Platform Privileged Access - AU Shared Svc Solaris MQ Deploy [Global Domain]</t>
  </si>
  <si>
    <t>Unix Server - Platform Privileged Access#AU Shared Svc Solaris Oracle Admin#Global</t>
  </si>
  <si>
    <t>Unix Server - Platform Privileged Access - AU Shared Svc Solaris Oracle Admin [Global Domain]</t>
  </si>
  <si>
    <t>Unix Server - Platform Privileged Access#AU Shared Svc Solaris Security Admin#Global</t>
  </si>
  <si>
    <t>Unix Server - Platform Privileged Access - AU Shared Svc Solaris Security Admin [Global Domain]</t>
  </si>
  <si>
    <t>Unix Server - Platform Privileged Access#AU Shared Svc Solaris Sybase Admin#Global</t>
  </si>
  <si>
    <t>Unix Server - Platform Privileged Access - AU Shared Svc Solaris Sybase Admin [Global Domain]</t>
  </si>
  <si>
    <t>Unix Server - Platform Privileged Access#AU Shared Svc Solaris Sys Admin root#Global</t>
  </si>
  <si>
    <t>Unix Server - Platform Privileged Access - AU Shared Svc Solaris Sys Admin root [Global Domain]</t>
  </si>
  <si>
    <t>Unix Server - Platform Privileged Access#AU Shared Svc Solaris Sys Admin#Global</t>
  </si>
  <si>
    <t>Unix Server - Platform Privileged Access - AU Shared Svc Solaris Sys Admin [Global Domain]</t>
  </si>
  <si>
    <t>Unix Server - Platform Privileged Access#AU Shared Svc Solaris Sys Diag#Global</t>
  </si>
  <si>
    <t>Unix Server - Platform Privileged Access - AU Shared Svc Solaris Sys Diag [Global Domain]</t>
  </si>
  <si>
    <t>Unix Server - Platform Privileged Access#AU Shared Svc Solaris WebSphere Admin#Global</t>
  </si>
  <si>
    <t>Unix Server - Platform Privileged Access - AU Shared Svc Solaris WebSphere Admin [Global Domain]</t>
  </si>
  <si>
    <t>Unix Server - Platform Privileged Access#AU Shared Svc Solaris WebSphere IHS#Global</t>
  </si>
  <si>
    <t>Unix Server - Platform Privileged Access - AU Shared Svc Solaris WebSphere IHS [Global Domain]</t>
  </si>
  <si>
    <t>Unix Server - Platform Privileged Access#AU Shared Svc Solaris WebSphere Liberty#Global</t>
  </si>
  <si>
    <t>Unix Server - Platform Privileged Access - AU Shared Svc Solaris WebSphere Liberty [Global Domain]</t>
  </si>
  <si>
    <t>Unix Server - Platform Privileged Access#ausysadm1grp#Global</t>
  </si>
  <si>
    <t>Unix Server - Platform Privileged Access - ausysadm1grp [Global Domain]</t>
  </si>
  <si>
    <t>Unix Server - Platform Privileged Access#ID Shared Svc Solaris Legacy Sys Admin#Global</t>
  </si>
  <si>
    <t>Unix Server - Platform Privileged Access - ID Shared Svc Solaris Legacy Sys Admin [Global Domain]</t>
  </si>
  <si>
    <t>Unix Server - Platform Privileged Access#NZ Shared Svc RHEL MQ Admins#Global</t>
  </si>
  <si>
    <t>Unix Server - Platform Privileged Access - NZ Shared Svc RHEL MQ Admins [Global Domain]</t>
  </si>
  <si>
    <t>Unix Server - Platform Privileged Access#NZ Shared Svc RHEL WAS Admins#Global</t>
  </si>
  <si>
    <t>Unix Server - Platform Privileged Access - NZ Shared Svc RHEL WAS Admins [Global Domain]</t>
  </si>
  <si>
    <t>Unix Server - Platform Privileged Access#NZ Shared Svc Solaris Connect Direct#Global</t>
  </si>
  <si>
    <t>Unix Server - Platform Privileged Access - NZ Shared Svc Solaris Connect Direct [Global Domain]</t>
  </si>
  <si>
    <t>Unix Server - Platform Privileged Access#NZ Shared Svc Solaris FFTool#Global</t>
  </si>
  <si>
    <t>Unix Server - Platform Privileged Access - NZ Shared Svc Solaris FFTool [Global Domain]</t>
  </si>
  <si>
    <t>Unix Server - Platform Privileged Access#NZ Shared Svc Solaris Monitoring Admin#Global</t>
  </si>
  <si>
    <t>Unix Server - Platform Privileged Access - NZ Shared Svc Solaris Monitoring Admin [Global Domain]</t>
  </si>
  <si>
    <t>Unix Server - Platform Privileged Access#NZ Shared Svc Solaris Oracle Admin#Global</t>
  </si>
  <si>
    <t>Unix Server - Platform Privileged Access - NZ Shared Svc Solaris Oracle Admin [Global Domain]</t>
  </si>
  <si>
    <t>Unix Server - Platform Privileged Access#NZ Shared Svc Solaris Storage Admin#Global</t>
  </si>
  <si>
    <t>Unix Server - Platform Privileged Access - NZ Shared Svc Solaris Storage Admin [Global Domain]</t>
  </si>
  <si>
    <t>Unix Server - Platform Privileged Access#NZ Shared Svc Solaris Sys Diag#Global</t>
  </si>
  <si>
    <t>Unix Server - Platform Privileged Access - NZ Shared Svc Solaris Sys Diag [Global Domain]</t>
  </si>
  <si>
    <t>Unix Server - Platform Privileged Access#NZ Shared Svc Solaris WAS Admin#Global</t>
  </si>
  <si>
    <t>Unix Server - Platform Privileged Access - NZ Shared Svc Solaris WAS Admin [Global Domain]</t>
  </si>
  <si>
    <t>Unix Server - Platform Privileged Access#NZ Shared Svc Unix Connect Direct Admin#Global</t>
  </si>
  <si>
    <t>Unix Server - Platform Privileged Access - NZ Shared Svc Unix Connect Direct Admin [Global Domain]</t>
  </si>
  <si>
    <t>Unix Server - Platform Privileged Access#NZ Shared Svc Unix Sybase Admin#Global</t>
  </si>
  <si>
    <t>Unix Server - Platform Privileged Access - NZ Shared Svc Unix Sybase Admin [Global Domain]</t>
  </si>
  <si>
    <t>Unix Server - Platform Privileged Access#NZ Unix Administrators#Global</t>
  </si>
  <si>
    <t>Unix Server - Platform Privileged Access - NZ Unix Administrators [Global Domain]</t>
  </si>
  <si>
    <t>Unix Server - Platform Privileged Access#NZ Unix Controlm Access#Global</t>
  </si>
  <si>
    <t>Unix Server - Platform Privileged Access - NZ Unix Controlm Access [Global Domain]</t>
  </si>
  <si>
    <t>Unix Server - Platform Privileged Access#NZ Unix Controlm admin Access#Global</t>
  </si>
  <si>
    <t>Unix Server - Platform Privileged Access - NZ Unix Controlm admin Access [Global Domain]</t>
  </si>
  <si>
    <t>Unix Server - Platform Privileged Access#NZ Unix Controlm Agent Access#Global</t>
  </si>
  <si>
    <t>Unix Server - Platform Privileged Access - NZ Unix Controlm Agent Access [Global Domain]</t>
  </si>
  <si>
    <t>Unix Server - Platform Privileged Access#NZ Unix Security Admin Access#Global</t>
  </si>
  <si>
    <t>Unix Server - Platform Privileged Access - NZ Unix Security Admin Access [Global Domain]</t>
  </si>
  <si>
    <t>Unix Server - Platform Privileged Access#NZ Unix Sys Admin root Access#Global</t>
  </si>
  <si>
    <t>Unix Server - Platform Privileged Access - NZ Unix Sys Admin root Access [Global Domain]</t>
  </si>
  <si>
    <t>Unix Server - Platform Privileged Access#NZ Unix Sys Diag Access#Global</t>
  </si>
  <si>
    <t>Unix Server - Platform Privileged Access - NZ Unix Sys Diag Access [Global Domain]</t>
  </si>
  <si>
    <t>Unix Server - Platform Privileged Access#SG Shared Svc Solaris CD Admin#Global</t>
  </si>
  <si>
    <t>Unix Server - Platform Privileged Access - SG Shared Svc Solaris CD Admin [Global Domain]</t>
  </si>
  <si>
    <t>Unix Server - Platform Privileged Access#SG Shared Svc Solaris Control-M Admin#Global</t>
  </si>
  <si>
    <t>Unix Server - Platform Privileged Access - SG Shared Svc Solaris Control-M Admin [Global Domain]</t>
  </si>
  <si>
    <t>Unix Server - Platform Privileged Access#SG Shared Svc Solaris DB Sec Admin#Global</t>
  </si>
  <si>
    <t>Unix Server - Platform Privileged Access - SG Shared Svc Solaris DB Sec Admin [Global Domain]</t>
  </si>
  <si>
    <t>Unix Server - Platform Privileged Access#SG Shared Svc Solaris Legacy Sys Admin#Global</t>
  </si>
  <si>
    <t>Unix Server - Platform Privileged Access - SG Shared Svc Solaris Legacy Sys Admin [Global Domain]</t>
  </si>
  <si>
    <t>Unix Server - Platform Privileged Access#SG Shared Svc Solaris Legacy WAS Admin#Global</t>
  </si>
  <si>
    <t>Unix Server - Platform Privileged Access - SG Shared Svc Solaris Legacy WAS Admin [Global Domain]</t>
  </si>
  <si>
    <t>Unix Server - Platform Privileged Access#SG Shared Svc Solaris MQ Admin#Global</t>
  </si>
  <si>
    <t>Unix Server - Platform Privileged Access - SG Shared Svc Solaris MQ Admin [Global Domain]</t>
  </si>
  <si>
    <t>Unix Server - Platform Privileged Access#SG Shared Svc Solaris Oracle Admin#Global</t>
  </si>
  <si>
    <t>Unix Server - Platform Privileged Access - SG Shared Svc Solaris Oracle Admin [Global Domain]</t>
  </si>
  <si>
    <t>Unix Server - Platform Privileged Access#SG Shared Svc Solaris Security Admin#Global</t>
  </si>
  <si>
    <t>Unix Server - Platform Privileged Access - SG Shared Svc Solaris Security Admin [Global Domain]</t>
  </si>
  <si>
    <t>Unix Server - Platform Privileged Access#SG Shared Svc Solaris Sys Admin root#Global</t>
  </si>
  <si>
    <t>Unix Server - Platform Privileged Access - SG Shared Svc Solaris Sys Admin root [Global Domain]</t>
  </si>
  <si>
    <t>Unix Server - Platform Privileged Access#SG Shared Svc Solaris Sys Admin#Global</t>
  </si>
  <si>
    <t>Unix Server - Platform Privileged Access - SG Shared Svc Solaris Sys Admin [Global Domain]</t>
  </si>
  <si>
    <t>Unix Server - Platform Privileged Access#SG Shared Svc Solaris Sys Diag#Global</t>
  </si>
  <si>
    <t>Unix Server - Platform Privileged Access - SG Shared Svc Solaris Sys Diag [Global Domain]</t>
  </si>
  <si>
    <t>Unix Server - Platform Privileged Access#SG Shared Svc Solaris WebSphere Admin#Global</t>
  </si>
  <si>
    <t>Unix Server - Platform Privileged Access - SG Shared Svc Solaris WebSphere Admin [Global Domain]</t>
  </si>
  <si>
    <t>Unix Server - Platform Privileged Access#SG Shared Svc Solaris WebSphere IHS#Global</t>
  </si>
  <si>
    <t>Unix Server - Platform Privileged Access - SG Shared Svc Solaris WebSphere IHS [Global Domain]</t>
  </si>
  <si>
    <t>Unix Server - Platform Privileged Access#aurbacrrootgrp#Oceania</t>
  </si>
  <si>
    <t>Unix Server - Platform Privileged Access - aurbacrrootgrp [Oceania Domain]</t>
  </si>
  <si>
    <t>Unix Server - Platform Privileged Access#aurbacrsecrevgrp#Oceania</t>
  </si>
  <si>
    <t>Unix Server - Platform Privileged Access - aurbacrsecrevgrp [Oceania Domain]</t>
  </si>
  <si>
    <t>Unix Server - Platform Privileged Access#aurbacrsysadmgrp#Oceania</t>
  </si>
  <si>
    <t>Unix Server - Platform Privileged Access - aurbacrsysadmgrp [Oceania Domain]</t>
  </si>
  <si>
    <t>Unix Server - Platform Privileged Access#aurbacrsysdiaggrp#Oceania</t>
  </si>
  <si>
    <t>Unix Server - Platform Privileged Access - aurbacrsysdiaggrp [Oceania Domain]</t>
  </si>
  <si>
    <t>Unix Server Access - AP#AU AP Admin#Global</t>
  </si>
  <si>
    <t>Unix Server Access - AP - AU AP Admin [Global Domain]</t>
  </si>
  <si>
    <t>Unix Server Access - ION#AU ION Admin#Global</t>
  </si>
  <si>
    <t>Unix Server Access - ION - AU ION Admin [Global Domain]</t>
  </si>
  <si>
    <t>Unix Server Access - ION#AU ION BAU#Global</t>
  </si>
  <si>
    <t>Unix Server Access - ION - AU ION BAU [Global Domain]</t>
  </si>
  <si>
    <t>Unix Server Access - Murex#AU Murex - actuate#Global</t>
  </si>
  <si>
    <t>Unix Server Access - Murex - AU Murex - actuate [Global Domain]</t>
  </si>
  <si>
    <t>Unix Server Access - Murex#AU Murex - mx#Global</t>
  </si>
  <si>
    <t>Unix Server Access - Murex - AU Murex - mx [Global Domain]</t>
  </si>
  <si>
    <t>Unix Server Access - Murex#AU Murex - mxadm#Global</t>
  </si>
  <si>
    <t>Unix Server Access - Murex - AU Murex - mxadm [Global Domain]</t>
  </si>
  <si>
    <t>Unix Server Access - Murex#AU Murex - mxtroc#Global</t>
  </si>
  <si>
    <t>Unix Server Access - Murex - AU Murex - mxtroc [Global Domain]</t>
  </si>
  <si>
    <t>Unix Server Access - Murex#AU Murex Support Dev#Global</t>
  </si>
  <si>
    <t>Unix Server Access - Murex - AU Murex Support Dev [Global Domain]</t>
  </si>
  <si>
    <t>Unix Server Access - Murex#AU Murex Support Tech#Global</t>
  </si>
  <si>
    <t>Unix Server Access - Murex - AU Murex Support Tech [Global Domain]</t>
  </si>
  <si>
    <t>Unix Server Access - Murex#AU Murex Support User#Global</t>
  </si>
  <si>
    <t>Unix Server Access - Murex - AU Murex Support User [Global Domain]</t>
  </si>
  <si>
    <t>WebSphere Application Server (WAS)#AU ASCV MDM Support#Global</t>
  </si>
  <si>
    <t>WebSphere Application Server (WAS) - AU ASCV MDM Support [Global Domain]</t>
  </si>
  <si>
    <t>WebSphere Application Server (WAS)#AU Branch Application Support#Global</t>
  </si>
  <si>
    <t>WebSphere Application Server (WAS) - AU Branch Application Support [Global Domain]</t>
  </si>
  <si>
    <t>WebSphere Application Server (WAS)#AU Calm App Admins#Global</t>
  </si>
  <si>
    <t>WebSphere Application Server (WAS) - AU Calm App Admins [Global Domain]</t>
  </si>
  <si>
    <t>WebSphere Application Server (WAS)#AU Falcon Application Support#Global</t>
  </si>
  <si>
    <t>WebSphere Application Server (WAS) - AU Falcon Application Support [Global Domain]</t>
  </si>
  <si>
    <t>WebSphere Application Server (WAS)#AU FN52 EDRM Admin#Global</t>
  </si>
  <si>
    <t>WebSphere Application Server (WAS) - AU FN52 EDRM Admin [Global Domain]</t>
  </si>
  <si>
    <t>WebSphere Application Server (WAS)#AU Mercury Server Administrators#Global</t>
  </si>
  <si>
    <t>WebSphere Application Server (WAS) - AU Mercury Server Administrators [Global Domain]</t>
  </si>
  <si>
    <t>WebSphere Application Server (WAS)#AU RLS Support#Global</t>
  </si>
  <si>
    <t>WebSphere Application Server (WAS) - AU RLS Support [Global Domain]</t>
  </si>
  <si>
    <t>WebSphere Application Server (WAS)#AU TLG MyTell Support User (Wg)#Global</t>
  </si>
  <si>
    <t>WebSphere Application Server (WAS) - AU TLG MyTell Support User (Wg) [Global Domain]</t>
  </si>
  <si>
    <t>WebSphere Application Server (WAS)#AU WAC Server Administrators (Ad)#Global</t>
  </si>
  <si>
    <t>WebSphere Application Server (WAS) - AU WAC Server Administrators (Ad) [Global Domain]</t>
  </si>
  <si>
    <t>WebSphere Application Server (WAS)#Global ANZ Transactive Support#Global</t>
  </si>
  <si>
    <t>WebSphere Application Server (WAS) - Global ANZ Transactive Support [Global Domain]</t>
  </si>
  <si>
    <t>Finacle Global AD access</t>
  </si>
  <si>
    <t>WebSphere Application Server (WAS)#Global Implementation Service Support DS Prod#Global</t>
  </si>
  <si>
    <t>WebSphere Application Server (WAS) - Global Implementation Service Support DS Prod [Global Domain]</t>
  </si>
  <si>
    <t>WebSphere Application Server (WAS)#Global Middleware WAS Support#Global</t>
  </si>
  <si>
    <t>WebSphere Application Server (WAS) - Global Middleware WAS Support [Global Domain]</t>
  </si>
  <si>
    <t>Global Middleware WAS support</t>
  </si>
  <si>
    <t>WebSphere Application Server (WAS)#Global Sanctions WAS Prod Support#Global</t>
  </si>
  <si>
    <t>WebSphere Application Server (WAS) - Global Sanctions WAS Prod Support [Global Domain]</t>
  </si>
  <si>
    <t>WebSphere Application Server (WAS)#Global WAS Server Administrators#Global</t>
  </si>
  <si>
    <t>WebSphere Application Server (WAS) - Global WAS Server Administrators [Global Domain]</t>
  </si>
  <si>
    <t>WebSphere Application Server (WAS)#AU CFSBB - CMP Websphere Operators (Wg)#Oceania</t>
  </si>
  <si>
    <t>WebSphere Application Server (WAS) - AU CFSBB - CMP Websphere Operators (Wg) [Oceania Domain]</t>
  </si>
  <si>
    <t>WebSphere Application Server (WAS)#AU CFSBB - TAS CPR BCK Manager (Wg)#Oceania</t>
  </si>
  <si>
    <t>WebSphere Application Server (WAS) - AU CFSBB - TAS CPR BCK Manager (Wg) [Oceania Domain]</t>
  </si>
  <si>
    <t>WebSphere Application Server (WAS)#AU Finacle WAS Service Restart (Ad)#Oceania</t>
  </si>
  <si>
    <t>WebSphere Application Server (WAS) - AU Finacle WAS Service Restart (Ad) [Oceania Domain]</t>
  </si>
  <si>
    <t>WebSphere Application Server (WAS)#AU IAM BIP Reviewer (Ad)#Oceania</t>
  </si>
  <si>
    <t>WebSphere Application Server (WAS) - AU IAM BIP Reviewer (Ad) [Oceania Domain]</t>
  </si>
  <si>
    <t>WebSphere Application Server (WAS)#AU IAM Reverse Proxy Access Local Group (Ad)#Oceania</t>
  </si>
  <si>
    <t>WebSphere Application Server (WAS) - AU IAM Reverse Proxy Access Local Group (Ad) [Oceania Domain]</t>
  </si>
  <si>
    <t>WebSphere Application Server (WAS)#AU OTC RK WAS Admin Group(Ad)#Oceania</t>
  </si>
  <si>
    <t>WebSphere Application Server (WAS) - AU OTC RK WAS Admin Group(Ad) [Oceania Domain]</t>
  </si>
  <si>
    <t>WebSphere Application Server (WAS)#AU TBOS WAC Server Administrators (Ad)#Oceania</t>
  </si>
  <si>
    <t>WebSphere Application Server (WAS) - AU TBOS WAC Server Administrators (Ad) [Oceania Domain]</t>
  </si>
  <si>
    <t>WebSphere Application Server (WAS)#AU W2K3 FN45 WAS 7.0 WAC AE CE Server Administrators (Ad)#Oceania</t>
  </si>
  <si>
    <t>WebSphere Application Server (WAS) - AU W2K3 FN45 WAS 7.0 WAC AE CE Server Administrators (Ad) [Oceania Domain]</t>
  </si>
  <si>
    <t>WebSphere Application Server (WAS)#AU W2K3 IAM AP RM 64bit Application Server Administrators (Ad)#Oceania</t>
  </si>
  <si>
    <t>WebSphere Application Server (WAS) - AU W2K3 IAM AP RM 64bit Application Server Administrators (Ad) [Oceania Domain]</t>
  </si>
  <si>
    <t>WebSphere Application Server (WAS)#AU W2K3 IAM AP RM 64bit Application Server Trm Srv Access (Ad)#Oceania</t>
  </si>
  <si>
    <t>WebSphere Application Server (WAS) - AU W2K3 IAM AP RM 64bit Application Server Trm Srv Access (Ad) [Oceania Domain]</t>
  </si>
  <si>
    <t>WebSphere Application Server (WAS)#AU W2K3 IAM AP RP 64bit IIS 6.0 Web Server Administrators (Ad)#Oceania</t>
  </si>
  <si>
    <t>WebSphere Application Server (WAS) - AU W2K3 IAM AP RP 64bit IIS 6.0 Web Server Administrators (Ad) [Oceania Domain]</t>
  </si>
  <si>
    <t>WebSphere Application Server (WAS)#AUOTCRKWASAccess#Oceania</t>
  </si>
  <si>
    <t>WebSphere Application Server (WAS) - AUOTCRKWASAccess [Oceania Domain]</t>
  </si>
  <si>
    <t>WebSphere Application Server (WAS)#MiddleWare System Services Administrators MQ (Ad)#Oceania</t>
  </si>
  <si>
    <t>WebSphere Application Server (WAS) - MiddleWare System Services Administrators MQ (Ad) [Oceania Domain]</t>
  </si>
  <si>
    <t>WebSphere Application Server (WAS)#Oceania DSL Read Hotfixes (Wg)#Oceania</t>
  </si>
  <si>
    <t>WebSphere Application Server (WAS) - Oceania DSL Read Hotfixes (Wg) [Oceania Domain]</t>
  </si>
  <si>
    <t>WebSphere Application Server (WAS)#Oceania Implementation Service Support DS Prod#Oceania</t>
  </si>
  <si>
    <t>WebSphere Application Server (WAS) - Oceania Implementation Service Support DS Prod [Oceania Domain]</t>
  </si>
  <si>
    <t>Windows Server Access - ASSURENET#AU W2K3 AssureNET Event Mgt App Server Trm Srv Access (Ad)#Oceania</t>
  </si>
  <si>
    <t>Windows Server Access - ASSURENET - AU W2K3 AssureNET Event Mgt App Server Trm Srv Access (Ad) [Oceania Domain]</t>
  </si>
  <si>
    <t>Windows Server Access - DPRS#AU W2K3 CAU DPRS App Cluster Administrators (Ad)#Oceania</t>
  </si>
  <si>
    <t>Windows Server Access - DPRS - AU W2K3 CAU DPRS App Cluster Administrators (Ad) [Oceania Domain]</t>
  </si>
  <si>
    <t>Windows Server Access - DPRS#AU W2K3 CAU DPRS App Cluster Trm Srv Access (Ad)#Oceania</t>
  </si>
  <si>
    <t>Windows Server Access - DPRS - AU W2K3 CAU DPRS App Cluster Trm Srv Access (Ad) [Oceania Domain]</t>
  </si>
  <si>
    <t>Windows Server Access - DPRS#AU W2K3 CDHA Connect Direct 64bit Trm Srv Access (Ad)#Oceania</t>
  </si>
  <si>
    <t>Windows Server Access - DPRS - AU W2K3 CDHA Connect Direct 64bit Trm Srv Access (Ad) [Oceania Domain]</t>
  </si>
  <si>
    <t>Windows Server Access - EBBOS#AU W2K3 MLPF Application Server Administrators (Ad)#Oceania</t>
  </si>
  <si>
    <t>Windows Server Access - EBBOS - AU W2K3 MLPF Application Server Administrators (Ad) [Oceania Domain]</t>
  </si>
  <si>
    <t>Windows Server Access - EBBOS#AU W2K3 MLPF Application Server Shutdown (Ad)#Oceania</t>
  </si>
  <si>
    <t>Windows Server Access - EBBOS - AU W2K3 MLPF Application Server Shutdown (Ad) [Oceania Domain]</t>
  </si>
  <si>
    <t>Windows Server Access - EBBOS#AU W2K3 MLPF Application Server Support (Ad)#Oceania</t>
  </si>
  <si>
    <t>Windows Server Access - EBBOS - AU W2K3 MLPF Application Server Support (Ad) [Oceania Domain]</t>
  </si>
  <si>
    <t>Windows Server Access - EBBOS#AU W2K3 MLPF Application Server Trm Srv Access (Ad)#Oceania</t>
  </si>
  <si>
    <t>Windows Server Access - EBBOS - AU W2K3 MLPF Application Server Trm Srv Access (Ad) [Oceania Domain]</t>
  </si>
  <si>
    <t>Windows Server Access - Filenet#AU W2K3 Filenet CE PE Cluster Server Administrators (Ad)#Oceania</t>
  </si>
  <si>
    <t>Windows Server Access - Filenet - AU W2K3 Filenet CE PE Cluster Server Administrators (Ad) [Oceania Domain]</t>
  </si>
  <si>
    <t>Windows Server Access - Filenet#AU W2K3 Filenet CE PE Cluster Server Trm Srv Access (Ad)#Oceania</t>
  </si>
  <si>
    <t>Windows Server Access - Filenet - AU W2K3 Filenet CE PE Cluster Server Trm Srv Access (Ad) [Oceania Domain]</t>
  </si>
  <si>
    <t>Windows Server Access - Filenet#AU W2K3 FN45 64bit PE Server Administrators (Ad)#Oceania</t>
  </si>
  <si>
    <t>Windows Server Access - Filenet - AU W2K3 FN45 64bit PE Server Administrators (Ad) [Oceania Domain]</t>
  </si>
  <si>
    <t>Windows Server Access - Filenet#AU W2K3 FN45 64bit PE Server Trm Srv Access (Ad)#Oceania</t>
  </si>
  <si>
    <t>Windows Server Access - Filenet - AU W2K3 FN45 64bit PE Server Trm Srv Access (Ad) [Oceania Domain]</t>
  </si>
  <si>
    <t>Windows Server Access - Filenet#AU W2K3 FN45 WAS 7.0 64bit Cognos Server Admins (Ad)#Oceania</t>
  </si>
  <si>
    <t>Windows Server Access - Filenet - AU W2K3 FN45 WAS 7.0 64bit Cognos Server Admins (Ad) [Oceania Domain]</t>
  </si>
  <si>
    <t>Windows Server Access - Filenet#AU W2K3 FN45 WAS 7.0 64bit Cognos Server Trm Srv Acc (Ad)#Oceania</t>
  </si>
  <si>
    <t>Windows Server Access - Filenet - AU W2K3 FN45 WAS 7.0 64bit Cognos Server Trm Srv Acc (Ad) [Oceania Domain]</t>
  </si>
  <si>
    <t>Windows Server Access - Filenet#AU W2K3 MAP SQL 2000 Cluster Server Administrators (Ad)#Oceania</t>
  </si>
  <si>
    <t>Windows Server Access - Filenet - AU W2K3 MAP SQL 2000 Cluster Server Administrators (Ad) [Oceania Domain]</t>
  </si>
  <si>
    <t>Windows Server Access - Filenet#AU W2K3 MAP SQL 2000 Cluster Server Trm Srv Access (Ad)#Oceania</t>
  </si>
  <si>
    <t>Windows Server Access - Filenet - AU W2K3 MAP SQL 2000 Cluster Server Trm Srv Access (Ad) [Oceania Domain]</t>
  </si>
  <si>
    <t>Windows Server Access - Global Payplus system#AU PTP PAYplus Server Administrators (Ad)#Oceania</t>
  </si>
  <si>
    <t>Windows Server Access - Global Payplus system - AU PTP PAYplus Server Administrators (Ad) [Oceania Domain]</t>
  </si>
  <si>
    <t>Windows Server Access - Global Payplus system#AU W2K3 TLM Application Server Terminal Services Access (Ad)#Oceania</t>
  </si>
  <si>
    <t>Windows Server Access - Global Payplus system - AU W2K3 TLM Application Server Terminal Services Access (Ad) [Oceania Domain]</t>
  </si>
  <si>
    <t>Windows Server Access - Hyperion#AU W2K3 Hyperion 11 BI_FS Server Trm Srv Access (Ad)#Oceania</t>
  </si>
  <si>
    <t>Windows Server Access - Hyperion - AU W2K3 Hyperion 11 BI_FS Server Trm Srv Access (Ad) [Oceania Domain]</t>
  </si>
  <si>
    <t>Windows Server Access - Hyperion#AU W2K3 Hyperion 11 HSS IIS 6.0 Web Srvr Trm Srv Access (Ad)#Oceania</t>
  </si>
  <si>
    <t>Windows Server Access - Hyperion - AU W2K3 Hyperion 11 HSS IIS 6.0 Web Srvr Trm Srv Access (Ad) [Oceania Domain]</t>
  </si>
  <si>
    <t>Windows Server Access - IPAD AUS#AU Control-M Application Support (Ad)#Oceania</t>
  </si>
  <si>
    <t>Windows Server Access - IPAD AUS - AU Control-M Application Support (Ad) [Oceania Domain]</t>
  </si>
  <si>
    <t>Windows Server Access - IPAD AUS#AU W2K3 DINTG App Server Administrators (Ad)#Oceania</t>
  </si>
  <si>
    <t>Windows Server Access - IPAD AUS - AU W2K3 DINTG App Server Administrators (Ad) [Oceania Domain]</t>
  </si>
  <si>
    <t>Windows Server Access - IPAD AUS#AU W2K3 DINTG App Server Terminal Services Access (Ad)#Oceania</t>
  </si>
  <si>
    <t>Windows Server Access - IPAD AUS - AU W2K3 DINTG App Server Terminal Services Access (Ad) [Oceania Domain]</t>
  </si>
  <si>
    <t>Windows Server Access - IPAD AUS#AU W2K3 DINTG Server Support (Ad)#Oceania</t>
  </si>
  <si>
    <t>Windows Server Access - IPAD AUS - AU W2K3 DINTG Server Support (Ad) [Oceania Domain]</t>
  </si>
  <si>
    <t>Windows Server Access - Maps Servicing#AU W2K3 AVM Batch Server Administrators (Ad)#Oceania</t>
  </si>
  <si>
    <t>Windows Server Access - Maps Servicing - AU W2K3 AVM Batch Server Administrators (Ad) [Oceania Domain]</t>
  </si>
  <si>
    <t>Windows Server Access - MOS (Mortgage Origination System)#AU MOS GAMS SERVER ACCESS#Global</t>
  </si>
  <si>
    <t>Windows Server Access - MOS (Mortgage Origination System) - AU MOS GAMS SERVER ACCESS [Global Domain]</t>
  </si>
  <si>
    <t>Windows Server Access - Orion Client#AU Orion Application Support#Global</t>
  </si>
  <si>
    <t>Windows Server Access - Orion Client - AU Orion Application Support [Global Domain]</t>
  </si>
  <si>
    <t>Windows Server Access - PeopleSoft#CN W2K3 PSO FS Application Server Trm Srv Access (Ad)#Asia</t>
  </si>
  <si>
    <t>Windows Server Access - PeopleSoft - CN W2K3 PSO FS Application Server Trm Srv Access (Ad) [Asia Domain]</t>
  </si>
  <si>
    <t>Windows Server Access - PeopleSoft#AU W2K3 CAS Control-M Server Administrators (Ad)#Oceania</t>
  </si>
  <si>
    <t>Windows Server Access - PeopleSoft - AU W2K3 CAS Control-M Server Administrators (Ad) [Oceania Domain]</t>
  </si>
  <si>
    <t>Windows Server Access - PeopleSoft#AU W2K3 CAS Control-M Server Trm Srv Access (Ad)#Oceania</t>
  </si>
  <si>
    <t>Windows Server Access - PeopleSoft - AU W2K3 CAS Control-M Server Trm Srv Access (Ad) [Oceania Domain]</t>
  </si>
  <si>
    <t>Windows Server Access - Prime (OFAC)#AU W2K3 OFAC IIS 6.0 DotNET MQ 5.3 Server Administrators (Ad)#Oceania</t>
  </si>
  <si>
    <t>Windows Server Access - Prime (OFAC) - AU W2K3 OFAC IIS 6.0 DotNET MQ 5.3 Server Administrators (Ad) [Oceania Domain]</t>
  </si>
  <si>
    <t>Windows Server Access - Prime (OFAC)#AU W2K3 OFAC IIS 6.0 DotNET MQ 5.3 Server Trm Srv Access (Ad)#Oceania</t>
  </si>
  <si>
    <t>Windows Server Access - Prime (OFAC) - AU W2K3 OFAC IIS 6.0 DotNET MQ 5.3 Server Trm Srv Access (Ad) [Oceania Domain]</t>
  </si>
  <si>
    <t>Windows Server Access - RAZOR#AU W2k3 Razor Application server Administrators (Ad)#Oceania</t>
  </si>
  <si>
    <t>Windows Server Access - RAZOR - AU W2k3 Razor Application server Administrators (Ad) [Oceania Domain]</t>
  </si>
  <si>
    <t>Windows Server Access - RAZOR#AU W2k3 Razor Application server Trm Service Access (Ad)#Oceania</t>
  </si>
  <si>
    <t>Windows Server Access - RAZOR - AU W2k3 Razor Application server Trm Service Access (Ad) [Oceania Domain]</t>
  </si>
  <si>
    <t>Windows Server Access - RAZOR#AU W2K3 Razor Integration Server Administrators (Ad)#Oceania</t>
  </si>
  <si>
    <t>Windows Server Access - RAZOR - AU W2K3 Razor Integration Server Administrators (Ad) [Oceania Domain]</t>
  </si>
  <si>
    <t>Windows Server Access - RAZOR#AU W2K3 Razor Integration Server Trm Services Access (Ad)#Oceania</t>
  </si>
  <si>
    <t>Windows Server Access - RAZOR - AU W2K3 Razor Integration Server Trm Services Access (Ad) [Oceania Domain]</t>
  </si>
  <si>
    <t>Windows Server Access - SBL#AU SBL Maxloans Administrators#Global</t>
  </si>
  <si>
    <t>Windows Server Access - SBL - AU SBL Maxloans Administrators [Global Domain]</t>
  </si>
  <si>
    <t>Windows Server Access - SBL#Global EWAS I and W Support#Global</t>
  </si>
  <si>
    <t>Windows Server Access - SBL - Global EWAS I and W Support [Global Domain]</t>
  </si>
  <si>
    <t>Windows Server Access - Siebel Australia#AU W2K3 Siebel Doc Server Administrators (Ad)#Oceania</t>
  </si>
  <si>
    <t>Windows Server Access - Siebel Australia - AU W2K3 Siebel Doc Server Administrators (Ad) [Oceania Domain]</t>
  </si>
  <si>
    <t>Windows Server Access - Siebel Australia#AU W2K3 Siebel Doc Server Trm Srv Access (Ad)#Oceania</t>
  </si>
  <si>
    <t>Windows Server Access - Siebel Australia - AU W2K3 Siebel Doc Server Trm Srv Access (Ad) [Oceania Domain]</t>
  </si>
  <si>
    <t>Windows Server Access - Small Business Loans#Rg_Svr AU APPAU001MEL0012 - Administrators#Global</t>
  </si>
  <si>
    <t>Windows Server Access - Small Business Loans - Rg_Svr AU APPAU001MEL0012 - Administrators [Global Domain]</t>
  </si>
  <si>
    <t>Windows Server Access - STORQM#HK StorQM Server Administrators (Ad)#Asia</t>
  </si>
  <si>
    <t>Windows Server Access - STORQM - HK StorQM Server Administrators (Ad) [Asia Domain]</t>
  </si>
  <si>
    <t>Windows Server Access - STORQM#IN W2K3 StorQM Server Administrators (Ad)#Asia</t>
  </si>
  <si>
    <t>Windows Server Access - STORQM - IN W2K3 StorQM Server Administrators (Ad) [Asia Domain]</t>
  </si>
  <si>
    <t>Windows Server Access - STORQM#KH CD4 &amp; StorQM Server Administrators (Ad)#Asia</t>
  </si>
  <si>
    <t>Windows Server Access - STORQM - KH CD4 &amp; StorQM Server Administrators (Ad) [Asia Domain]</t>
  </si>
  <si>
    <t>Windows Server Access - STORQM#PH W2K3 StorQM Server Administrators (Ad)#Asia</t>
  </si>
  <si>
    <t>Windows Server Access - STORQM - PH W2K3 StorQM Server Administrators (Ad) [Asia Domain]</t>
  </si>
  <si>
    <t>Windows Server Access - STORQM#PH W2K3 StorQM Server Terminal Services Access (Ad)#Asia</t>
  </si>
  <si>
    <t>Windows Server Access - STORQM - PH W2K3 StorQM Server Terminal Services Access (Ad) [Asia Domain]</t>
  </si>
  <si>
    <t>Windows Server Access - STORQM#SG W2K3 StorQM Server Administrators (Ad)#Asia</t>
  </si>
  <si>
    <t>Windows Server Access - STORQM - SG W2K3 StorQM Server Administrators (Ad) [Asia Domain]</t>
  </si>
  <si>
    <t>Windows Server Access - STORQM#SG W2K3 StorQM Server Terminal Services Access (Ad)#Asia</t>
  </si>
  <si>
    <t>Windows Server Access - STORQM - SG W2K3 StorQM Server Terminal Services Access (Ad) [Asia Domain]</t>
  </si>
  <si>
    <t>Windows Server Access - STORQM#VN W2K3 StorQM Server Administrators (Ad)#Asia</t>
  </si>
  <si>
    <t>Windows Server Access - STORQM - VN W2K3 StorQM Server Administrators (Ad) [Asia Domain]</t>
  </si>
  <si>
    <t>Windows Server Access - STORQM#VN W2K3 StorQM Server Terminal Services Access (Ad)#Asia</t>
  </si>
  <si>
    <t>Windows Server Access - STORQM - VN W2K3 StorQM Server Terminal Services Access (Ad) [Asia Domain]</t>
  </si>
  <si>
    <t>Windows Server Access - Visual#AU CD4 Visual Server Administrators (Ad)#Oceania</t>
  </si>
  <si>
    <t>Windows Server Access - Visual - AU CD4 Visual Server Administrators (Ad) [Oceania Domain]</t>
  </si>
  <si>
    <t>Windows Server Access - Visual#AU W2k3 Visual Application Server Administrators (Ad)#Oceania</t>
  </si>
  <si>
    <t>Windows Server Access - Visual - AU W2k3 Visual Application Server Administrators (Ad) [Oceania Domain]</t>
  </si>
  <si>
    <t>Windows Server Access - Visual#AU W2k3 Visual Application Server Terminal Services Access (Ad)#Oceania</t>
  </si>
  <si>
    <t>Windows Server Access - Visual - AU W2k3 Visual Application Server Terminal Services Access (Ad) [Oceania Domain]</t>
  </si>
  <si>
    <t>Database Access - BeamNet (ID)#Global APT Beamnet Support#Global</t>
  </si>
  <si>
    <t>Database Access - BeamNet (ID) - Global APT Beamnet Support [Global Domain]</t>
  </si>
  <si>
    <t>Database Access - BeamNet (ID)#ID - IT Database Administrator#Global</t>
  </si>
  <si>
    <t>Database Access - BeamNet (ID) - ID - IT Database Administrator [Global Domain]</t>
  </si>
  <si>
    <t>Database Access - BeamNet (ID)#ID BeamNET SQL Database Administrators#Global</t>
  </si>
  <si>
    <t>Database Access - BeamNet (ID) - ID BeamNET SQL Database Administrators [Global Domain]</t>
  </si>
  <si>
    <t>Database Access - BeamNet (ID)#ID SQL Database Administrators#Global</t>
  </si>
  <si>
    <t>Database Access - BeamNet (ID) - ID SQL Database Administrators [Global Domain]</t>
  </si>
  <si>
    <t>Database Access - Flanz-I#ID IntID - 033JJS - APP Services#Asia1</t>
  </si>
  <si>
    <t>Database Access - Flanz-I - ID IntID - 033JJS - APP Services [Asia1 Domain]</t>
  </si>
  <si>
    <t>Database Access - Flanz-I#ID IT Operations SQL Administrators (Ad)#Asia1</t>
  </si>
  <si>
    <t>Database Access - Flanz-I - ID IT Operations SQL Administrators (Ad) [Asia1 Domain]</t>
  </si>
  <si>
    <t>Database Access - PayPlus (AU and NZ)#AU SQL Database Administrators#Global</t>
  </si>
  <si>
    <t>Database Access - PayPlus (AU and NZ) - AU SQL Database Administrators [Global Domain]</t>
  </si>
  <si>
    <t>Database Access - PayPlus (AU and NZ)#PayPlus Application DB Change Access#Global</t>
  </si>
  <si>
    <t>Database Access - PayPlus (AU and NZ) - PayPlus Application DB Change Access [Global Domain]</t>
  </si>
  <si>
    <t>Database Access - PayPlus (AU and NZ)#PayPlus Application DB Support Access#Global</t>
  </si>
  <si>
    <t>Database Access - PayPlus (AU and NZ) - PayPlus Application DB Support Access [Global Domain]</t>
  </si>
  <si>
    <t>Database Access - PayPlus (AU and NZ)#PayPlus Batch DB Service Account Access#Global</t>
  </si>
  <si>
    <t>Database Access - PayPlus (AU and NZ) - PayPlus Batch DB Service Account Access [Global Domain]</t>
  </si>
  <si>
    <t>EDPP LAPS#AU LAPS Users#Global</t>
  </si>
  <si>
    <t>EDPP LAPS - AU LAPS Users [Global Domain]</t>
  </si>
  <si>
    <t xml:space="preserve">AU LAPS Users\ </t>
  </si>
  <si>
    <t>EDPP LAPS#BLR LAPS Trade Repair Role#Global</t>
  </si>
  <si>
    <t>EDPP LAPS - BLR LAPS Trade Repair Role [Global Domain]</t>
  </si>
  <si>
    <t>EDPP LAPS#BLR LAPS Trade Repair Verify Role#Global</t>
  </si>
  <si>
    <t>EDPP LAPS - BLR LAPS Trade Repair Verify Role [Global Domain]</t>
  </si>
  <si>
    <t>EDPP LAPS#BLR LAPS Trade Verify Role#Global</t>
  </si>
  <si>
    <t>EDPP LAPS - BLR LAPS Trade Verify Role [Global Domain]</t>
  </si>
  <si>
    <t>EDPP LAPS#Global LAPS APP Supp Role#Global</t>
  </si>
  <si>
    <t>EDPP LAPS - Global LAPS APP Supp Role [Global Domain]</t>
  </si>
  <si>
    <t>EDPP LAPS#Global LAPS BUS Support Role#Global</t>
  </si>
  <si>
    <t>EDPP LAPS - Global LAPS BUS Support Role [Global Domain]</t>
  </si>
  <si>
    <t>EDPP LAPS#Global LAPS CONFG Repair Verify Role#Global</t>
  </si>
  <si>
    <t>EDPP LAPS - Global LAPS CONFG Repair Verify Role [Global Domain]</t>
  </si>
  <si>
    <t>EDPP LAPS#Global LAPS PROJ View Only Role#Global</t>
  </si>
  <si>
    <t>EDPP LAPS - Global LAPS PROJ View Only Role [Global Domain]</t>
  </si>
  <si>
    <t>EDPP LAPS#Global LAPS REC View Only Role#Global</t>
  </si>
  <si>
    <t>EDPP LAPS - Global LAPS REC View Only Role [Global Domain]</t>
  </si>
  <si>
    <t>EDPP LAPS#Global Payments Access Control#Global</t>
  </si>
  <si>
    <t>EDPP LAPS - Global Payments Access Control [Global Domain]</t>
  </si>
  <si>
    <t>EDPP LAPS#MNL LAPS Static Repair Role#Global</t>
  </si>
  <si>
    <t>EDPP LAPS - MNL LAPS Static Repair Role [Global Domain]</t>
  </si>
  <si>
    <t>EDPP LAPS#MNL LAPS Static Repair Verify Role#Global</t>
  </si>
  <si>
    <t>EDPP LAPS - MNL LAPS Static Repair Verify Role [Global Domain]</t>
  </si>
  <si>
    <t>EDPP LAPS#PG LAPS CS View Only#Global</t>
  </si>
  <si>
    <t>EDPP LAPS - PG LAPS CS View Only [Global Domain]</t>
  </si>
  <si>
    <t>EDPP LAPS#PG LAPS HUB OPS Investigations Role#Global</t>
  </si>
  <si>
    <t>EDPP LAPS - PG LAPS HUB OPS Investigations Role [Global Domain]</t>
  </si>
  <si>
    <t>EDPP LAPS#PG LAPS HUB OPS Repair Role#Global</t>
  </si>
  <si>
    <t>EDPP LAPS - PG LAPS HUB OPS Repair Role [Global Domain]</t>
  </si>
  <si>
    <t>EDPP LAPS#PG LAPS HUB OPS Repair Verify Role#Global</t>
  </si>
  <si>
    <t>EDPP LAPS - PG LAPS HUB OPS Repair Verify Role [Global Domain]</t>
  </si>
  <si>
    <t>EDPP LAPS#PG LAPS HUB REC View Only Role#Global</t>
  </si>
  <si>
    <t>EDPP LAPS - PG LAPS HUB REC View Only Role [Global Domain]</t>
  </si>
  <si>
    <t>EDPP LAPS#PG LAPS OPS Repair Role#Global</t>
  </si>
  <si>
    <t>EDPP LAPS - PG LAPS OPS Repair Role [Global Domain]</t>
  </si>
  <si>
    <t>EDPP LAPS#PG LAPS OPS Repair Verify Role#Global</t>
  </si>
  <si>
    <t>EDPP LAPS - PG LAPS OPS Repair Verify Role [Global Domain]</t>
  </si>
  <si>
    <t>EDPP LAPS#PG LAPS PNG OPS Investigations Role#Global</t>
  </si>
  <si>
    <t>EDPP LAPS - PG LAPS PNG OPS Investigations Role [Global Domain]</t>
  </si>
  <si>
    <t>EDPP LAPS#PG LAPS Static Repair Verify Role#Global</t>
  </si>
  <si>
    <t>EDPP LAPS - PG LAPS Static Repair Verify Role [Global Domain]</t>
  </si>
  <si>
    <t>EDPP LAPS#VN LAPS CS View Only#Global</t>
  </si>
  <si>
    <t>EDPP LAPS - VN LAPS CS View Only [Global Domain]</t>
  </si>
  <si>
    <t>EDPP LAPS#VN LAPS HUB OPS Investigations Role#Global</t>
  </si>
  <si>
    <t>EDPP LAPS - VN LAPS HUB OPS Investigations Role [Global Domain]</t>
  </si>
  <si>
    <t>EDPP LAPS#VN LAPS HUB OPS Repair Role#Global</t>
  </si>
  <si>
    <t>EDPP LAPS - VN LAPS HUB OPS Repair Role [Global Domain]</t>
  </si>
  <si>
    <t>EDPP LAPS#VN LAPS HUB OPS Repair Verify Role#Global</t>
  </si>
  <si>
    <t>EDPP LAPS - VN LAPS HUB OPS Repair Verify Role [Global Domain]</t>
  </si>
  <si>
    <t>EDPP LAPS#VN LAPS OPS Investigations Role#Global</t>
  </si>
  <si>
    <t>EDPP LAPS - VN LAPS OPS Investigations Role [Global Domain]</t>
  </si>
  <si>
    <t>EDPP LAPS#VN LAPS OPS Repair Role#Global</t>
  </si>
  <si>
    <t>EDPP LAPS - VN LAPS OPS Repair Role [Global Domain]</t>
  </si>
  <si>
    <t>EDPP LAPS#VN LAPS OPS Repair Verify Role#Global</t>
  </si>
  <si>
    <t>EDPP LAPS - VN LAPS OPS Repair Verify Role [Global Domain]</t>
  </si>
  <si>
    <t>EDPP LAPS#VN LAPS REC View Only Role#Global</t>
  </si>
  <si>
    <t>EDPP LAPS - VN LAPS REC View Only Role [Global Domain]</t>
  </si>
  <si>
    <t>EDPP LAPS#VN LAPS Static Repair Role#Global</t>
  </si>
  <si>
    <t>EDPP LAPS - VN LAPS Static Repair Role [Global Domain]</t>
  </si>
  <si>
    <t>EDPP LAPS#VN LAPS Static Repair Verify Role#Global</t>
  </si>
  <si>
    <t>EDPP LAPS - VN LAPS Static Repair Verify Role [Global Domain]</t>
  </si>
  <si>
    <t>EDPP LAPS#VN LAPS Trade Repair Role#Global</t>
  </si>
  <si>
    <t>EDPP LAPS - VN LAPS Trade Repair Role [Global Domain]</t>
  </si>
  <si>
    <t>EDPP LAPS#VN LAPS Trade Repair Verify Role#Global</t>
  </si>
  <si>
    <t>EDPP LAPS - VN LAPS Trade Repair Verify Role [Global Domain]</t>
  </si>
  <si>
    <t>EDPP LAPS#VN LAPS Trade Verify Role#Global</t>
  </si>
  <si>
    <t>EDPP LAPS - VN LAPS Trade Verify Role [Global Domain]</t>
  </si>
  <si>
    <t>Windows Server Access - BeamNet (ID)#AU Global APT Beamnet Support#Global</t>
  </si>
  <si>
    <t>Windows Server Access - BeamNet (ID) - AU Global APT Beamnet Support [Global Domain]</t>
  </si>
  <si>
    <t>Windows Server Access - BeamNet (ID)#ID IT - Infrastructure Server#Global</t>
  </si>
  <si>
    <t>Windows Server Access - BeamNet (ID) - ID IT - Infrastructure Server [Global Domain]</t>
  </si>
  <si>
    <t>Windows Server Access - Flanz-I#ID-RES-All-Admin#Asia1</t>
  </si>
  <si>
    <t>Windows Server Access - Flanz-I - ID-RES-All-Admin [Asia1 Domain]</t>
  </si>
  <si>
    <t>Windows Server Access - PayPlus (AU and NZ)#AU AVC Application - Console Access Tibco#Global</t>
  </si>
  <si>
    <t>Windows Server Access - PayPlus (AU and NZ) - AU AVC Application - Console Access Tibco [Global Domain]</t>
  </si>
  <si>
    <t>Windows Server Access - PayPlus (AU and NZ)#AU AVC Application - Payplus AU#Global</t>
  </si>
  <si>
    <t>Windows Server Access - PayPlus (AU and NZ) - AU AVC Application - Payplus AU [Global Domain]</t>
  </si>
  <si>
    <t>Windows Server Access - PayPlus (AU and NZ)#AU AVC Application - Payplus NZ#Global</t>
  </si>
  <si>
    <t>Windows Server Access - PayPlus (AU and NZ) - AU AVC Application - Payplus NZ [Global Domain]</t>
  </si>
  <si>
    <t>Windows Server Access - PayPlus (AU and NZ)#AU AVC PayPlus Citrix Console Access#Global</t>
  </si>
  <si>
    <t>Windows Server Access - PayPlus (AU and NZ) - AU AVC PayPlus Citrix Console Access [Global Domain]</t>
  </si>
  <si>
    <t>Windows Server Access - PayPlus (AU and NZ)#AU AVC PayPlus Citrix Servers Support#Global</t>
  </si>
  <si>
    <t>Windows Server Access - PayPlus (AU and NZ) - AU AVC PayPlus Citrix Servers Support [Global Domain]</t>
  </si>
  <si>
    <t>Windows Server Access - PayPlus (AU and NZ)#CN PayPlus User Access NZ#Global</t>
  </si>
  <si>
    <t>Windows Server Access - PayPlus (AU and NZ) - CN PayPlus User Access NZ [Global Domain]</t>
  </si>
  <si>
    <t>Windows Server Access - PayPlus (AU and NZ)#GB PayPlus User Access NZ#Global</t>
  </si>
  <si>
    <t>Windows Server Access - PayPlus (AU and NZ) - GB PayPlus User Access NZ [Global Domain]</t>
  </si>
  <si>
    <t>Windows Server Access - PayPlus (AU and NZ)#Global Control-M Support#Global</t>
  </si>
  <si>
    <t>Windows Server Access - PayPlus (AU and NZ) - Global Control-M Support [Global Domain]</t>
  </si>
  <si>
    <t>Windows Server Access - PayPlus (AU and NZ)#Global Middleware MQ Administrators#Global</t>
  </si>
  <si>
    <t>Windows Server Access - PayPlus (AU and NZ) - Global Middleware MQ Administrators [Global Domain]</t>
  </si>
  <si>
    <t>Windows Server Access - PayPlus (AU and NZ)#IN PayPlus Power Users#Global</t>
  </si>
  <si>
    <t>Windows Server Access - PayPlus (AU and NZ) - IN PayPlus Power Users [Global Domain]</t>
  </si>
  <si>
    <t>Windows Server Access - PayPlus (AU and NZ)#IN PayPlus User Access NZ#Global</t>
  </si>
  <si>
    <t>Windows Server Access - PayPlus (AU and NZ) - IN PayPlus User Access NZ [Global Domain]</t>
  </si>
  <si>
    <t>Windows Server Access - PayPlus (AU and NZ)#PH PayPlus User Access NZ#Global</t>
  </si>
  <si>
    <t>Windows Server Access - PayPlus (AU and NZ) - PH PayPlus User Access NZ [Global Domain]</t>
  </si>
  <si>
    <t>Gresham Clareti Transaction Control (CTC)#ROLE_ANZ.CTC_ADMIN#Oceania</t>
  </si>
  <si>
    <t>Gresham Clareti Transaction Control (CTC) - ROLE_ANZ.CTC_ADMIN [Oceania Domain]</t>
  </si>
  <si>
    <t>Gresham Clareti Transaction Control (CTC)#ROLE_ANZ.CTC_MATCHER#Oceania</t>
  </si>
  <si>
    <t>Gresham Clareti Transaction Control (CTC) - ROLE_ANZ.CTC_MATCHER [Oceania Domain]</t>
  </si>
  <si>
    <t>Gresham Clareti Transaction Control (CTC)#ROLE_ANZ.CTC_OPS#Oceania</t>
  </si>
  <si>
    <t>Gresham Clareti Transaction Control (CTC) - ROLE_ANZ.CTC_OPS [Oceania Domain]</t>
  </si>
  <si>
    <t>Gresham Clareti Transaction Control (CTC)#ROLE_ANZ.CTC_OTC_COMPLIANCE#Oceania</t>
  </si>
  <si>
    <t>Gresham Clareti Transaction Control (CTC) - ROLE_ANZ.CTC_OTC_COMPLIANCE [Oceania Domain]</t>
  </si>
  <si>
    <t>Gresham Clareti Transaction Control (CTC)#ROLE_ANZ.CTC_RO#Oceania</t>
  </si>
  <si>
    <t>Gresham Clareti Transaction Control (CTC) - ROLE_ANZ.CTC_RO [Oceania Domain]</t>
  </si>
  <si>
    <t>Gresham Clareti Transaction Control (CTC)#ROLE_ANZ.CTC_SNR_OP_MATCHER#Oceania</t>
  </si>
  <si>
    <t>Gresham Clareti Transaction Control (CTC) - ROLE_ANZ.CTC_SNR_OP_MATCHER [Oceania Domain]</t>
  </si>
  <si>
    <t>Gresham Clareti Transaction Control (CTC)#ROLE_ANZ.CTC_TFS#Oceania</t>
  </si>
  <si>
    <t>Gresham Clareti Transaction Control (CTC) - ROLE_ANZ.CTC_TFS [Oceania Domain]</t>
  </si>
  <si>
    <t>Gresham Clareti Transaction Control (CTC)#TENANT_ANZ#Oceania</t>
  </si>
  <si>
    <t>Gresham Clareti Transaction Control (CTC) - TENANT_ANZ [Oceania Domain]</t>
  </si>
  <si>
    <t>Tallyman#OCEANIA Tallyman Account Management Manager (wg)#Oceania</t>
  </si>
  <si>
    <t>Tallyman - OCEANIA Tallyman Account Management Manager (wg) [Oceania Domain]</t>
  </si>
  <si>
    <t>OCEANIA Tallyman Account Management Manager (Wg)</t>
  </si>
  <si>
    <t>Tallyman#OCEANIA Tallyman Account Management Officer (wg)#Oceania</t>
  </si>
  <si>
    <t>Tallyman - OCEANIA Tallyman Account Management Officer (wg) [Oceania Domain]</t>
  </si>
  <si>
    <t>Tallyman#OCEANIA Tallyman Account Management Team Leader (wg)#Oceania</t>
  </si>
  <si>
    <t>Tallyman - OCEANIA Tallyman Account Management Team Leader (wg) [Oceania Domain]</t>
  </si>
  <si>
    <t>Tallyman#OCEANIA Tallyman Agent Liaison Officer (wg)#Oceania</t>
  </si>
  <si>
    <t>Tallyman - OCEANIA Tallyman Agent Liaison Officer (wg) [Oceania Domain]</t>
  </si>
  <si>
    <t>Tallyman#OCEANIA Tallyman Agent Liaison Senior Manager (wg)#Oceania</t>
  </si>
  <si>
    <t>Tallyman - OCEANIA Tallyman Agent Liaison Senior Manager (wg) [Oceania Domain]</t>
  </si>
  <si>
    <t>Tallyman#OCEANIA Tallyman Agent Liaison Senior Officer (wg)#Oceania</t>
  </si>
  <si>
    <t>Tallyman - OCEANIA Tallyman Agent Liaison Senior Officer (wg) [Oceania Domain]</t>
  </si>
  <si>
    <t>Tallyman#OCEANIA Tallyman Agent Liaison Team Leader (wg)#Oceania</t>
  </si>
  <si>
    <t>Tallyman - OCEANIA Tallyman Agent Liaison Team Leader (wg) [Oceania Domain]</t>
  </si>
  <si>
    <t>Tallyman#OCEANIA Tallyman Asset Sales Manager (wg)#Oceania</t>
  </si>
  <si>
    <t>Tallyman - OCEANIA Tallyman Asset Sales Manager (wg) [Oceania Domain]</t>
  </si>
  <si>
    <t>Tallyman#OCEANIA Tallyman Asset Sales Officer (wg)#Oceania</t>
  </si>
  <si>
    <t>Tallyman - OCEANIA Tallyman Asset Sales Officer (wg) [Oceania Domain]</t>
  </si>
  <si>
    <t>Tallyman#OCEANIA Tallyman Asset Sales Team Leader (wg)#Oceania</t>
  </si>
  <si>
    <t>Tallyman - OCEANIA Tallyman Asset Sales Team Leader (wg) [Oceania Domain]</t>
  </si>
  <si>
    <t>Tallyman#OCEANIA Tallyman Base Collections (wg)#Oceania</t>
  </si>
  <si>
    <t>Tallyman - OCEANIA Tallyman Base Collections (wg) [Oceania Domain]</t>
  </si>
  <si>
    <t>Tallyman#OCEANIA Tallyman Commercial Manager (wg)#Oceania</t>
  </si>
  <si>
    <t>Tallyman - OCEANIA Tallyman Commercial Manager (wg) [Oceania Domain]</t>
  </si>
  <si>
    <t>Tallyman#OCEANIA Tallyman Commercial Officer (wg)#Oceania</t>
  </si>
  <si>
    <t>Tallyman - OCEANIA Tallyman Commercial Officer (wg) [Oceania Domain]</t>
  </si>
  <si>
    <t>Tallyman#OCEANIA Tallyman Commercial Team Leader (wg)#Oceania</t>
  </si>
  <si>
    <t>Tallyman - OCEANIA Tallyman Commercial Team Leader (wg) [Oceania Domain]</t>
  </si>
  <si>
    <t>Tallyman#OCEANIA Tallyman Customer Connect Manager (wg)#Oceania</t>
  </si>
  <si>
    <t>Tallyman - OCEANIA Tallyman Customer Connect Manager (wg) [Oceania Domain]</t>
  </si>
  <si>
    <t>Tallyman#OCEANIA Tallyman Customer Connect Officer (wg)#Oceania</t>
  </si>
  <si>
    <t>Tallyman - OCEANIA Tallyman Customer Connect Officer (wg) [Oceania Domain]</t>
  </si>
  <si>
    <t>Tallyman#OCEANIA Tallyman Customer Connect Team Leader (wg)#Oceania</t>
  </si>
  <si>
    <t>Tallyman - OCEANIA Tallyman Customer Connect Team Leader (wg) [Oceania Domain]</t>
  </si>
  <si>
    <t>Tallyman#OCEANIA Tallyman Dialler Manager (wg)#Oceania</t>
  </si>
  <si>
    <t>Tallyman - OCEANIA Tallyman Dialler Manager (wg) [Oceania Domain]</t>
  </si>
  <si>
    <t>Tallyman#OCEANIA Tallyman Dialler Officer (wg)#Oceania</t>
  </si>
  <si>
    <t>Tallyman - OCEANIA Tallyman Dialler Officer (wg) [Oceania Domain]</t>
  </si>
  <si>
    <t>Tallyman#OCEANIA Tallyman Dialler Team Leader (wg)#Oceania</t>
  </si>
  <si>
    <t>Tallyman - OCEANIA Tallyman Dialler Team Leader (wg) [Oceania Domain]</t>
  </si>
  <si>
    <t>Tallyman#OCEANIA Tallyman Field Agents Manager (wg)#Oceania</t>
  </si>
  <si>
    <t>Tallyman - OCEANIA Tallyman Field Agents Manager (wg) [Oceania Domain]</t>
  </si>
  <si>
    <t>Tallyman#OCEANIA Tallyman Field Agent Officer (wg)#Oceania</t>
  </si>
  <si>
    <t>Tallyman - OCEANIA Tallyman Field Agent Officer (wg) [Oceania Domain]</t>
  </si>
  <si>
    <t>Tallyman#OCEANIA Tallyman Field Agents Team Leader (wg)#Oceania</t>
  </si>
  <si>
    <t>Tallyman - OCEANIA Tallyman Field Agents Team Leader (wg) [Oceania Domain]</t>
  </si>
  <si>
    <t>Tallyman#OCEANIA Tallyman Inbound Manager (wg)#Oceania</t>
  </si>
  <si>
    <t>Tallyman - OCEANIA Tallyman Inbound Manager (wg) [Oceania Domain]</t>
  </si>
  <si>
    <t>Tallyman#OCEANIA Tallyman Inbound Officer (wg)#Oceania</t>
  </si>
  <si>
    <t>Tallyman - OCEANIA Tallyman Inbound Officer (wg) [Oceania Domain]</t>
  </si>
  <si>
    <t>Tallyman#OCEANIA Tallyman Inbound Team Leader (wg)#Oceania</t>
  </si>
  <si>
    <t>Tallyman - OCEANIA Tallyman Inbound Team Leader (wg) [Oceania Domain]</t>
  </si>
  <si>
    <t>Tallyman#OCEANIA Tallyman Late Manager (wg)#Oceania</t>
  </si>
  <si>
    <t>Tallyman - OCEANIA Tallyman Late Manager (wg) [Oceania Domain]</t>
  </si>
  <si>
    <t>Tallyman#OCEANIA Tallyman Late Officer (wg)#Oceania</t>
  </si>
  <si>
    <t>Tallyman - OCEANIA Tallyman Late Officer (wg) [Oceania Domain]</t>
  </si>
  <si>
    <t>Tallyman#OCEANIA Tallyman Late Team Leader (wg)#Oceania</t>
  </si>
  <si>
    <t>Tallyman - OCEANIA Tallyman Late Team Leader (wg) [Oceania Domain]</t>
  </si>
  <si>
    <t>Tallyman#OCEANIA Tallyman Manager (wg)#Oceania</t>
  </si>
  <si>
    <t>Tallyman - OCEANIA Tallyman Manager (wg) [Oceania Domain]</t>
  </si>
  <si>
    <t>Tallyman#OCEANIA Tallyman Manila Officer (wg)#Oceania</t>
  </si>
  <si>
    <t>Tallyman - OCEANIA Tallyman Manila Officer (wg) [Oceania Domain]</t>
  </si>
  <si>
    <t>Tallyman#OCEANIA Tallyman Non Routine Manager (wg)#Oceania</t>
  </si>
  <si>
    <t>Tallyman - OCEANIA Tallyman Non Routine Manager (wg) [Oceania Domain]</t>
  </si>
  <si>
    <t>Tallyman#OCEANIA Tallyman Non Routine Officer (wg)#Oceania</t>
  </si>
  <si>
    <t>Tallyman - OCEANIA Tallyman Non Routine Officer (wg) [Oceania Domain]</t>
  </si>
  <si>
    <t>Tallyman#OCEANIA Tallyman Non Routine Team Leader (wg)#Oceania</t>
  </si>
  <si>
    <t>Tallyman - OCEANIA Tallyman Non Routine Team Leader (wg) [Oceania Domain]</t>
  </si>
  <si>
    <t>Tallyman#OCEANIA Tallyman Recoveries Manager (wg)#Oceania</t>
  </si>
  <si>
    <t>Tallyman - OCEANIA Tallyman Recoveries Manager (wg) [Oceania Domain]</t>
  </si>
  <si>
    <t>Tallyman#OCEANIA Tallyman Recoveries Officer (wg)#Oceania</t>
  </si>
  <si>
    <t>Tallyman - OCEANIA Tallyman Recoveries Officer (wg) [Oceania Domain]</t>
  </si>
  <si>
    <t>Tallyman#OCEANIA Tallyman Recoveries Senior Manager (wg)#Oceania</t>
  </si>
  <si>
    <t>Tallyman - OCEANIA Tallyman Recoveries Senior Manager (wg) [Oceania Domain]</t>
  </si>
  <si>
    <t>Tallyman#OCEANIA Tallyman Recoveries Senior Officer (wg)#Oceania</t>
  </si>
  <si>
    <t>Tallyman - OCEANIA Tallyman Recoveries Senior Officer (wg) [Oceania Domain]</t>
  </si>
  <si>
    <t>Tallyman#OCEANIA Tallyman Recoveries Team Leader (wg)#Oceania</t>
  </si>
  <si>
    <t>Tallyman - OCEANIA Tallyman Recoveries Team Leader (wg) [Oceania Domain]</t>
  </si>
  <si>
    <t>AEM Forms#AU WCOF User#Global</t>
  </si>
  <si>
    <t>AEM Forms - AU WCOF User [Global Domain]</t>
  </si>
  <si>
    <t>Armaguard Online#AU CMS Branch Users#Global</t>
  </si>
  <si>
    <t>Armaguard Online - AU CMS Branch Users [Global Domain]</t>
  </si>
  <si>
    <t>Banker Desktop#AU Digital BD Read#Global</t>
  </si>
  <si>
    <t>Banker Desktop - AU Digital BD Read [Global Domain]</t>
  </si>
  <si>
    <t>Banker Desktop#AU Digital BD Write#Global</t>
  </si>
  <si>
    <t>Banker Desktop - AU Digital BD Write [Global Domain]</t>
  </si>
  <si>
    <t>Banker Desktop#AU Digital BDS Users#Global</t>
  </si>
  <si>
    <t>Banker Desktop - AU Digital BDS Users [Global Domain]</t>
  </si>
  <si>
    <t>Banker Desktop#AU Digital PLBD Write users#Global</t>
  </si>
  <si>
    <t>Banker Desktop - AU Digital PLBD Write users [Global Domain]</t>
  </si>
  <si>
    <t>Berries#AU Berries Data Read Access (Wg)#Oceania</t>
  </si>
  <si>
    <t>Berries - AU Berries Data Read Access (Wg) [Oceania Domain]</t>
  </si>
  <si>
    <t>Berries#AU Berries Data Write Access (Wg)#Oceania</t>
  </si>
  <si>
    <t>Berries - AU Berries Data Write Access (Wg) [Oceania Domain]</t>
  </si>
  <si>
    <t>Database Access - SeGA (SQLSG001SIN0050)#Global AO Application DBAs RO#Global</t>
  </si>
  <si>
    <t>Database Access - SeGA (SQLSG001SIN0050) - Global AO Application DBAs RO [Global Domain]</t>
  </si>
  <si>
    <t>Database Access - SeGA (SQLSG001SIN0050)#SG SQL Database Administrators#Global</t>
  </si>
  <si>
    <t>Database Access - SeGA (SQLSG001SIN0050) - SG SQL Database Administrators [Global Domain]</t>
  </si>
  <si>
    <t>Enterprise QlikView#Markets Sales#Global</t>
  </si>
  <si>
    <t>Enterprise QlikView - Markets Sales [Global Domain]</t>
  </si>
  <si>
    <t>AU QlikBI GLOBALSALES Users</t>
  </si>
  <si>
    <t>Enterprise QlikView#Market Analytics#Global</t>
  </si>
  <si>
    <t>Enterprise QlikView - Market Analytics [Global Domain]</t>
  </si>
  <si>
    <t>AU QlikBI GMAnalytics Users</t>
  </si>
  <si>
    <t>Enterprise QlikView#Markets Daily Reporting#Global</t>
  </si>
  <si>
    <t>Enterprise QlikView - Markets Daily Reporting [Global Domain]</t>
  </si>
  <si>
    <t>AU QlikBI GMDR Users</t>
  </si>
  <si>
    <t>Enterprise QlikView#IRIS Insto#Global</t>
  </si>
  <si>
    <t>Enterprise QlikView - IRIS Insto [Global Domain]</t>
  </si>
  <si>
    <t>AU QlikBI GPA-R Users</t>
  </si>
  <si>
    <t>Enterprise QlikView#IRIS B&amp;PB#Global</t>
  </si>
  <si>
    <t>Enterprise QlikView - IRIS B&amp;PB [Global Domain]</t>
  </si>
  <si>
    <t>AU QlikBI IRISBPB Users</t>
  </si>
  <si>
    <t>Enterprise QlikView#KRA#Global</t>
  </si>
  <si>
    <t>Enterprise QlikView - KRA [Global Domain]</t>
  </si>
  <si>
    <t>AU QlikBI KRA Users</t>
  </si>
  <si>
    <t>Enterprise QlikView#Customer Margin Analytics#Global</t>
  </si>
  <si>
    <t>Enterprise QlikView - Customer Margin Analytics [Global Domain]</t>
  </si>
  <si>
    <t>AU QlikBI OFSAA Users</t>
  </si>
  <si>
    <t>Enterprise QlikView#GIER#Global</t>
  </si>
  <si>
    <t>Enterprise QlikView - GIER [Global Domain]</t>
  </si>
  <si>
    <t>AU QlikBI PEye Users</t>
  </si>
  <si>
    <t>Enterprise QlikView#Qp2 Enterprise#Global</t>
  </si>
  <si>
    <t>Enterprise QlikView - Qp2 Enterprise [Global Domain]</t>
  </si>
  <si>
    <t>AU QlikBI Qlikpak-Enterprise Users</t>
  </si>
  <si>
    <t>Enterprise QlikView#Qp2 Non Enterprise#Global</t>
  </si>
  <si>
    <t>Enterprise QlikView - Qp2 Non Enterprise [Global Domain]</t>
  </si>
  <si>
    <t>AU QlikBI Qlikpak-NonEnterprise Users</t>
  </si>
  <si>
    <t>Enterprise QlikView#Qp2 Business#Global</t>
  </si>
  <si>
    <t>Enterprise QlikView - Qp2 Business [Global Domain]</t>
  </si>
  <si>
    <t>AU QlikBI QP2 Business Users</t>
  </si>
  <si>
    <t>Enterprise QlikView#RAQV#Global</t>
  </si>
  <si>
    <t>Enterprise QlikView - RAQV [Global Domain]</t>
  </si>
  <si>
    <t>AU QlikBI RAQF Users</t>
  </si>
  <si>
    <t>Enterprise QlikView#Scuba#Global</t>
  </si>
  <si>
    <t>Enterprise QlikView - Scuba [Global Domain]</t>
  </si>
  <si>
    <t>AU QlikBI Scuba Users</t>
  </si>
  <si>
    <t>Enterprise QlikView#Transaction Banking#Global</t>
  </si>
  <si>
    <t>Enterprise QlikView - Transaction Banking [Global Domain]</t>
  </si>
  <si>
    <t>AU QlikBI TB Users</t>
  </si>
  <si>
    <t>Enterprise QlikView#Universal Day1#Global</t>
  </si>
  <si>
    <t>Enterprise QlikView - Universal Day1 [Global Domain]</t>
  </si>
  <si>
    <t>AU QlikBI UniversalDay1 Users</t>
  </si>
  <si>
    <t>EPIC#AU PFSGC - WFM EPIC MIS Reporting (Wg)#Global</t>
  </si>
  <si>
    <t>EPIC - AU PFSGC - WFM EPIC MIS Reporting (Wg) [Global Domain]</t>
  </si>
  <si>
    <t>EPIC#AU WFM EPIC MIS Reporting#Global</t>
  </si>
  <si>
    <t>EPIC - AU WFM EPIC MIS Reporting [Global Domain]</t>
  </si>
  <si>
    <t>EPIC#AU PFSGC - WFM EPIC MIS Reporting (Wg)#Oceania</t>
  </si>
  <si>
    <t>EPIC - AU PFSGC - WFM EPIC MIS Reporting (Wg) [Oceania Domain]</t>
  </si>
  <si>
    <t>eProtect#AU OTSPM - eProtect sales Users (Wg)#Oceania</t>
  </si>
  <si>
    <t>eProtect - AU OTSPM - eProtect sales Users (Wg) [Oceania Domain]</t>
  </si>
  <si>
    <t>Frontline Reports (Banker Dashboard)#AU PFSMB - CVA Frontline Users (Wg)#Global</t>
  </si>
  <si>
    <t>Frontline Reports (Banker Dashboard) - AU PFSMB - CVA Frontline Users (Wg) [Global Domain]</t>
  </si>
  <si>
    <t>Frontline Reports (Banker Dashboard)#AU PFSMB - HILM Smartlink User (Wg)#Global</t>
  </si>
  <si>
    <t>Frontline Reports (Banker Dashboard) - AU PFSMB - HILM Smartlink User (Wg) [Global Domain]</t>
  </si>
  <si>
    <t>Frontline Reports (Banker Dashboard)#AU PFSMB - CVA Frontline Users (Wg)#Oceania</t>
  </si>
  <si>
    <t>Frontline Reports (Banker Dashboard) - AU PFSMB - CVA Frontline Users (Wg) [Oceania Domain]</t>
  </si>
  <si>
    <t>Frontline Reports (Banker Dashboard)#AU PFSMB - HILM Smartlink User (Wg)#Oceania</t>
  </si>
  <si>
    <t>Frontline Reports (Banker Dashboard) - AU PFSMB - HILM Smartlink User (Wg) [Oceania Domain]</t>
  </si>
  <si>
    <t>IQ Connect#AU RTCD SSO Users#Global</t>
  </si>
  <si>
    <t>IQ Connect - AU RTCD SSO Users [Global Domain]</t>
  </si>
  <si>
    <t>MBAT#AU Omnichannel BankAnywhere MBAT Registration User#Global</t>
  </si>
  <si>
    <t>MBAT - AU Omnichannel BankAnywhere MBAT Registration User [Global Domain]</t>
  </si>
  <si>
    <t>OSAS#IN IntIN - OSAS Fulfilment Admin (Wg)#Asia</t>
  </si>
  <si>
    <t>OSAS - IN IntIN - OSAS Fulfilment Admin (Wg) [Asia Domain]</t>
  </si>
  <si>
    <t>OSAS#IN IntIN - OSAS Registration Officer (Wg)#Asia</t>
  </si>
  <si>
    <t>OSAS - IN IntIN - OSAS Registration Officer (Wg) [Asia Domain]</t>
  </si>
  <si>
    <t>OSAS#IN IntIN - OSAS Super Users (Wg)#Asia</t>
  </si>
  <si>
    <t>OSAS - IN IntIN - OSAS Super Users (Wg) [Asia Domain]</t>
  </si>
  <si>
    <t>OSAS#IN IntIN - OSAS Viewer Users (Wg)#Asia</t>
  </si>
  <si>
    <t>OSAS - IN IntIN - OSAS Viewer Users (Wg) [Asia Domain]</t>
  </si>
  <si>
    <t>OSAS#PH IntPH - OSAS Viewer Users (Wg)#Asia</t>
  </si>
  <si>
    <t>OSAS - PH IntPH - OSAS Viewer Users (Wg) [Asia Domain]</t>
  </si>
  <si>
    <t>OSAS#AU OSAS Fulfilment Admin#Global</t>
  </si>
  <si>
    <t>OSAS - AU OSAS Fulfilment Admin [Global Domain]</t>
  </si>
  <si>
    <t>OSAS#AU OSAS Registration Officer#Global</t>
  </si>
  <si>
    <t>OSAS - AU OSAS Registration Officer [Global Domain]</t>
  </si>
  <si>
    <t>OSAS#AU OSAS Super Users#Global</t>
  </si>
  <si>
    <t>OSAS - AU OSAS Super Users [Global Domain]</t>
  </si>
  <si>
    <t>OSAS#AU OSAS Viewer Users (Wg)#Global</t>
  </si>
  <si>
    <t>OSAS - AU OSAS Viewer Users (Wg) [Global Domain]</t>
  </si>
  <si>
    <t>OSAS#IN IntIN - OSAS Super Users (Wg)#Global</t>
  </si>
  <si>
    <t>OSAS - IN IntIN - OSAS Super Users (Wg) [Global Domain]</t>
  </si>
  <si>
    <t>OSAS#IN IntIN - OSAS Viewer Users (Wg)#Global</t>
  </si>
  <si>
    <t>OSAS - IN IntIN - OSAS Viewer Users (Wg) [Global Domain]</t>
  </si>
  <si>
    <t>OSAS#PH IntPH - OSAS Viewer Users (Wg)#Global</t>
  </si>
  <si>
    <t>OSAS - PH IntPH - OSAS Viewer Users (Wg) [Global Domain]</t>
  </si>
  <si>
    <t>OSAS#AU OSAS Registration Officer (Wg)#Oceania</t>
  </si>
  <si>
    <t>OSAS - AU OSAS Registration Officer (Wg) [Oceania Domain]</t>
  </si>
  <si>
    <t>OSAS#AU OSAS Super Users (Wg)#Oceania</t>
  </si>
  <si>
    <t>OSAS - AU OSAS Super Users (Wg) [Oceania Domain]</t>
  </si>
  <si>
    <t>OSAS#AU OSAS Viewer Users (Wg)#Oceania</t>
  </si>
  <si>
    <t>OSAS - AU OSAS Viewer Users (Wg) [Oceania Domain]</t>
  </si>
  <si>
    <t>PLS Breeze#IN IntIN - CF Filenet Users (Wg)#Asia</t>
  </si>
  <si>
    <t>PLS Breeze - IN IntIN - CF Filenet Users (Wg) [Asia Domain]</t>
  </si>
  <si>
    <t>PLS Breeze#AU TEPSS - CF Filenet users (WG)#Global</t>
  </si>
  <si>
    <t>PLS Breeze - AU TEPSS - CF Filenet users (WG) [Global Domain]</t>
  </si>
  <si>
    <t>AU TEPSS - CF Filenet Users (Wg)</t>
  </si>
  <si>
    <t>PLS Breeze#IN IntIN - CF Filenet Users (Wg)#Global</t>
  </si>
  <si>
    <t>PLS Breeze - IN IntIN - CF Filenet Users (Wg) [Global Domain]</t>
  </si>
  <si>
    <t>PLS Breeze#AU TEPSS - CF Filenet users (WG)#Oceania</t>
  </si>
  <si>
    <t>PLS Breeze - AU TEPSS - CF Filenet users (WG) [Oceania Domain]</t>
  </si>
  <si>
    <t>RBI Frontline Reports#AU RetailPerformanceInsights - Reporting Access#Global</t>
  </si>
  <si>
    <t>RBI Frontline Reports - AU RetailPerformanceInsights - Reporting Access [Global Domain]</t>
  </si>
  <si>
    <t>Windows Server Access - InterCope Box#AU W2K3 IIS 6.0 Plug-in Server Administrators (Ad)#Oceania</t>
  </si>
  <si>
    <t>Windows Server Access - InterCope Box - AU W2K3 IIS 6.0 Plug-in Server Administrators (Ad) [Oceania Domain]</t>
  </si>
  <si>
    <t>Windows Server Access - InterCope Box#AU W2K3 IIS 6.0 Plug-in Server Terminal Services Access (Ad)#Oceania</t>
  </si>
  <si>
    <t>Windows Server Access - InterCope Box - AU W2K3 IIS 6.0 Plug-in Server Terminal Services Access (Ad) [Oceania Domain]</t>
  </si>
  <si>
    <t>Windows Server Access - InterCope Box#AU W2K3 PMB WAC 6.1 WebSphere Server Administrators (Ad)#Oceania</t>
  </si>
  <si>
    <t>Windows Server Access - InterCope Box - AU W2K3 PMB WAC 6.1 WebSphere Server Administrators (Ad) [Oceania Domain]</t>
  </si>
  <si>
    <t>Windows Server Access - InterCope Box#AU W2K3 PMB WAC 6.1 WebSphere Server Trm Srv Access (Ad)#Oceania</t>
  </si>
  <si>
    <t>Windows Server Access - InterCope Box - AU W2K3 PMB WAC 6.1 WebSphere Server Trm Srv Access (Ad) [Oceania Domain]</t>
  </si>
  <si>
    <t>Windows Server Access - InterCope Box#AU W2K3 RMA WAS 7.0 WebSphere Server Administrators (Ad)#Oceania</t>
  </si>
  <si>
    <t>Windows Server Access - InterCope Box - AU W2K3 RMA WAS 7.0 WebSphere Server Administrators (Ad) [Oceania Domain]</t>
  </si>
  <si>
    <t>Windows Server Access - InterCope Box#AU W2K3 RMA WAS 7.0 WebSphere Server Shutdown (Ad)#Oceania</t>
  </si>
  <si>
    <t>Windows Server Access - InterCope Box - AU W2K3 RMA WAS 7.0 WebSphere Server Shutdown (Ad) [Oceania Domain]</t>
  </si>
  <si>
    <t>Windows Server Access - InterCope Box#AU W2K3 RMA WAS 7.0 WebSphere Server Support (Ad)#Oceania</t>
  </si>
  <si>
    <t>Windows Server Access - InterCope Box - AU W2K3 RMA WAS 7.0 WebSphere Server Support (Ad) [Oceania Domain]</t>
  </si>
  <si>
    <t>Windows Server Access - InterCope Box#AU W2K3 RMA WAS 7.0 WebSphere Server Trm Srv Access (Ad)#Oceania</t>
  </si>
  <si>
    <t>Windows Server Access - InterCope Box - AU W2K3 RMA WAS 7.0 WebSphere Server Trm Srv Access (Ad) [Oceania Domain]</t>
  </si>
  <si>
    <t>Windows Server Access - TDPA#VN Client Services Level 2#Global</t>
  </si>
  <si>
    <t>Windows Server Access - TDPA - VN Client Services Level 2 [Global Domain]</t>
  </si>
  <si>
    <t>Windows Server Access - Web Voucher#AU DIPS Administration (Wg)#Global</t>
  </si>
  <si>
    <t>Windows Server Access - Web Voucher - AU DIPS Administration (Wg) [Global Domain]</t>
  </si>
  <si>
    <t>Windows Server Access - Web Voucher#AU DIPS Application Support (Wg)#Global</t>
  </si>
  <si>
    <t>Windows Server Access - Web Voucher - AU DIPS Application Support (Wg) [Global Domain]</t>
  </si>
  <si>
    <t>Windows Server Access - Web Voucher#AU GEUS Central Support (Ad)#Global</t>
  </si>
  <si>
    <t>Windows Server Access - Web Voucher - AU GEUS Central Support (Ad) [Global Domain]</t>
  </si>
  <si>
    <t>Windows Server Access - Web Voucher#AU GSDS Specialised Client Services (Ad)#Global</t>
  </si>
  <si>
    <t>Windows Server Access - Web Voucher - AU GSDS Specialised Client Services (Ad) [Global Domain]</t>
  </si>
  <si>
    <t>Windows Server Access - Web Voucher#AU VIPS App Server Administrators (Ad)#Global</t>
  </si>
  <si>
    <t>Windows Server Access - Web Voucher - AU VIPS App Server Administrators (Ad) [Global Domain]</t>
  </si>
  <si>
    <t>Windows Server Access - Web Voucher#AU VIPS Application Servers Administrators#Global</t>
  </si>
  <si>
    <t>Windows Server Access - Web Voucher - AU VIPS Application Servers Administrators [Global Domain]</t>
  </si>
  <si>
    <t>Windows Server Access - Web Voucher#AU VIPS Application SYSAdmins#Global</t>
  </si>
  <si>
    <t>Windows Server Access - Web Voucher - AU VIPS Application SYSAdmins [Global Domain]</t>
  </si>
  <si>
    <t>Windows Server Access - Web Voucher#AU VIPS Server Administrators (Ad)#Global</t>
  </si>
  <si>
    <t>Windows Server Access - Web Voucher - AU VIPS Server Administrators (Ad) [Global Domain]</t>
  </si>
  <si>
    <t>Windows Server Access - Web Voucher#AU VIPS Server Administrators#Global</t>
  </si>
  <si>
    <t>Windows Server Access - Web Voucher - AU VIPS Server Administrators [Global Domain]</t>
  </si>
  <si>
    <t>Windows Server Access - Web Voucher#AU VIPS Server Power Users#Global</t>
  </si>
  <si>
    <t>Windows Server Access - Web Voucher - AU VIPS Server Power Users [Global Domain]</t>
  </si>
  <si>
    <t>Windows Server Access - Web Voucher#Global VIPS application support#Global</t>
  </si>
  <si>
    <t>Windows Server Access - Web Voucher - Global VIPS application support [Global Domain]</t>
  </si>
  <si>
    <t>CashMan (NZ)#NZ Cashman Admins#Global</t>
  </si>
  <si>
    <t>CashMan (NZ) - NZ Cashman Admins [Global Domain]</t>
  </si>
  <si>
    <t>CashMan (NZ)#NZ Cashman Editors#Global</t>
  </si>
  <si>
    <t>CashMan (NZ) - NZ Cashman Editors [Global Domain]</t>
  </si>
  <si>
    <t>CashMan (NZ)#NZ Cashman ITAdmins#Global</t>
  </si>
  <si>
    <t>CashMan (NZ) - NZ Cashman ITAdmins [Global Domain]</t>
  </si>
  <si>
    <t>CashMan (NZ)#NZ Cashman Users#Global</t>
  </si>
  <si>
    <t>CashMan (NZ) - NZ Cashman Users [Global Domain]</t>
  </si>
  <si>
    <t>Customer Static Solution (CSS)#CSS System Admin#Global</t>
  </si>
  <si>
    <t>Customer Static Solution (CSS) - CSS System Admin [Global Domain]</t>
  </si>
  <si>
    <t>AU OMOCSS Administrator</t>
  </si>
  <si>
    <t>Customer Static Solution (CSS)#GMO Checker#Global</t>
  </si>
  <si>
    <t>Customer Static Solution (CSS) - GMO Checker [Global Domain]</t>
  </si>
  <si>
    <t>AU OMOCSS Checker</t>
  </si>
  <si>
    <t>Customer Static Solution (CSS)#GMO Maker#Global</t>
  </si>
  <si>
    <t>Customer Static Solution (CSS) - GMO Maker [Global Domain]</t>
  </si>
  <si>
    <t>AU OMOCSS Maker All</t>
  </si>
  <si>
    <t>Customer Static Solution (CSS)#Business Functions - Read Only#Global</t>
  </si>
  <si>
    <t>Customer Static Solution (CSS) - Business Functions - Read Only [Global Domain]</t>
  </si>
  <si>
    <t>AU OMOCSS Read Only</t>
  </si>
  <si>
    <t>Customer Static Solution (CSS)#CSS System Super Admin#Global</t>
  </si>
  <si>
    <t>Customer Static Solution (CSS) - CSS System Super Admin [Global Domain]</t>
  </si>
  <si>
    <t>AU OMOCSS Super User</t>
  </si>
  <si>
    <t>Customer Static Solution (CSS)#Upgrade Administrator#Global</t>
  </si>
  <si>
    <t>Customer Static Solution (CSS) - Upgrade Administrator [Global Domain]</t>
  </si>
  <si>
    <t>AU OMOCSS Upgrade Administrator</t>
  </si>
  <si>
    <t>BAM ADI#ANZ BAM Application Admin#Global</t>
  </si>
  <si>
    <t>BAM ADI - ANZ BAM Application Admin [Global Domain]</t>
  </si>
  <si>
    <t>AU BAM Application Admin</t>
  </si>
  <si>
    <t>BAM ADI#ANZ BAM Business Admin#Global</t>
  </si>
  <si>
    <t>BAM ADI - ANZ BAM Business Admin [Global Domain]</t>
  </si>
  <si>
    <t>AU BAM Business Admin</t>
  </si>
  <si>
    <t>BAM ADI#ANZ BAM User#Global</t>
  </si>
  <si>
    <t>BAM ADI - ANZ BAM User [Global Domain]</t>
  </si>
  <si>
    <t>AU BAM User</t>
  </si>
  <si>
    <t>eFile#AU MAP Officer (Wg)#Oceania</t>
  </si>
  <si>
    <t>eFile - AU MAP Officer (Wg) [Oceania Domain]</t>
  </si>
  <si>
    <t>FINET (VN)#AU Finet - cbsck#Global</t>
  </si>
  <si>
    <t>FINET (VN) - AU Finet - cbsck [Global Domain]</t>
  </si>
  <si>
    <t>FINET (VN)#AU Finet - cbsdbad#Global</t>
  </si>
  <si>
    <t>FINET (VN) - AU Finet - cbsdbad [Global Domain]</t>
  </si>
  <si>
    <t>FINET (VN)#AU Finet - cbsdr#Global</t>
  </si>
  <si>
    <t>FINET (VN) - AU Finet - cbsdr [Global Domain]</t>
  </si>
  <si>
    <t>FINET (VN)#AU Finet - cbsfj#Global</t>
  </si>
  <si>
    <t>FINET (VN) - AU Finet - cbsfj [Global Domain]</t>
  </si>
  <si>
    <t>FINET (VN)#AU Finet - cbsinfra#Global</t>
  </si>
  <si>
    <t>FINET (VN) - AU Finet - cbsinfra [Global Domain]</t>
  </si>
  <si>
    <t>FINET (VN)#AU Finet - cbskh#Global</t>
  </si>
  <si>
    <t>FINET (VN) - AU Finet - cbskh [Global Domain]</t>
  </si>
  <si>
    <t>FINET (VN)#AU Finet - cbski#Global</t>
  </si>
  <si>
    <t>FINET (VN) - AU Finet - cbski [Global Domain]</t>
  </si>
  <si>
    <t>FINET (VN)#AU Finet - cbsops#Global</t>
  </si>
  <si>
    <t>FINET (VN) - AU Finet - cbsops [Global Domain]</t>
  </si>
  <si>
    <t>FINET (VN)#AU Finet - cbsover#Global</t>
  </si>
  <si>
    <t>FINET (VN) - AU Finet - cbsover [Global Domain]</t>
  </si>
  <si>
    <t>FINET (VN)#AU Finet - cbsovr#Global</t>
  </si>
  <si>
    <t>FINET (VN) - AU Finet - cbsovr [Global Domain]</t>
  </si>
  <si>
    <t>FINET (VN)#AU Finet - cbspg#Global</t>
  </si>
  <si>
    <t>FINET (VN) - AU Finet - cbspg [Global Domain]</t>
  </si>
  <si>
    <t>FINET (VN)#AU Finet - cbssb#Global</t>
  </si>
  <si>
    <t>FINET (VN) - AU Finet - cbssb [Global Domain]</t>
  </si>
  <si>
    <t>FINET (VN)#AU Finet - cbstest#Global</t>
  </si>
  <si>
    <t>FINET (VN) - AU Finet - cbstest [Global Domain]</t>
  </si>
  <si>
    <t>FINET (VN)#AU Finet - cbstl#Global</t>
  </si>
  <si>
    <t>FINET (VN) - AU Finet - cbstl [Global Domain]</t>
  </si>
  <si>
    <t>FINET (VN)#AU Finet - cbsto#Global</t>
  </si>
  <si>
    <t>FINET (VN) - AU Finet - cbsto [Global Domain]</t>
  </si>
  <si>
    <t>FINET (VN)#AU Finet - cbsvn#Global</t>
  </si>
  <si>
    <t>FINET (VN) - AU Finet - cbsvn [Global Domain]</t>
  </si>
  <si>
    <t>FINET (VN)#AU Finet - cbsvu#Global</t>
  </si>
  <si>
    <t>FINET (VN) - AU Finet - cbsvu [Global Domain]</t>
  </si>
  <si>
    <t>FINET (VN)#AU Finet - cbsws#Global</t>
  </si>
  <si>
    <t>FINET (VN) - AU Finet - cbsws [Global Domain]</t>
  </si>
  <si>
    <t>FINET (VN)#AU Finet - ctmapp#Global</t>
  </si>
  <si>
    <t>FINET (VN) - AU Finet - ctmapp [Global Domain]</t>
  </si>
  <si>
    <t>FINET (VN)#AU Finet - devfns1#Global</t>
  </si>
  <si>
    <t>FINET (VN) - AU Finet - devfns1 [Global Domain]</t>
  </si>
  <si>
    <t>FINET (VN)#AU Finet - devfns3#Global</t>
  </si>
  <si>
    <t>FINET (VN) - AU Finet - devfns3 [Global Domain]</t>
  </si>
  <si>
    <t>FINET (VN)#AU Finet - execk#Global</t>
  </si>
  <si>
    <t>FINET (VN) - AU Finet - execk [Global Domain]</t>
  </si>
  <si>
    <t>FINET (VN)#AU Finet - exefj#Global</t>
  </si>
  <si>
    <t>FINET (VN) - AU Finet - exefj [Global Domain]</t>
  </si>
  <si>
    <t>FINET (VN)#AU Finet - exekh#Global</t>
  </si>
  <si>
    <t>FINET (VN) - AU Finet - exekh [Global Domain]</t>
  </si>
  <si>
    <t>MBS MIS (NZ)#MIS Developer#Global</t>
  </si>
  <si>
    <t>MBS MIS (NZ) - MIS Developer [Global Domain]</t>
  </si>
  <si>
    <t>NZ MBS MIS Admin Access</t>
  </si>
  <si>
    <t>MBS MIS (NZ)#MIS User#Global</t>
  </si>
  <si>
    <t>MBS MIS (NZ) - MIS User [Global Domain]</t>
  </si>
  <si>
    <t>NZ MBS MIS user Access</t>
  </si>
  <si>
    <t>Oracle Enterprise Manager#AU OEM - UNIX SYSTEMS SUPPORT#Global</t>
  </si>
  <si>
    <t>Oracle Enterprise Manager - AU OEM - UNIX SYSTEMS SUPPORT [Global Domain]</t>
  </si>
  <si>
    <t>Oracle Enterprise Manager#AU OEM AD Integration Project - BLACKOUT#Global</t>
  </si>
  <si>
    <t>Oracle Enterprise Manager - AU OEM AD Integration Project - BLACKOUT [Global Domain]</t>
  </si>
  <si>
    <t>Oracle Enterprise Manager#AU OEM AU ESECURITY APP SUPP - READONLY#Global</t>
  </si>
  <si>
    <t>Oracle Enterprise Manager - AU OEM AU ESECURITY APP SUPP - READONLY [Global Domain]</t>
  </si>
  <si>
    <t>Oracle Enterprise Manager#AU OEM DB COMPLIANCE#Global</t>
  </si>
  <si>
    <t>Oracle Enterprise Manager - AU OEM DB COMPLIANCE [Global Domain]</t>
  </si>
  <si>
    <t>Oracle Enterprise Manager#AU OEM DB DELIVERY ORACLE#Global</t>
  </si>
  <si>
    <t>Oracle Enterprise Manager - AU OEM DB DELIVERY ORACLE [Global Domain]</t>
  </si>
  <si>
    <t>Oracle Enterprise Manager#AU OEM DB Engineering - Administrators#Global</t>
  </si>
  <si>
    <t>Oracle Enterprise Manager - AU OEM DB Engineering - Administrators [Global Domain]</t>
  </si>
  <si>
    <t>Oracle Enterprise Manager#AU OEM DB Operations HK#Global</t>
  </si>
  <si>
    <t>Oracle Enterprise Manager - AU OEM DB Operations HK [Global Domain]</t>
  </si>
  <si>
    <t>Oracle Enterprise Manager#AU OEM DB Operations Oracle#Global</t>
  </si>
  <si>
    <t>Oracle Enterprise Manager - AU OEM DB Operations Oracle [Global Domain]</t>
  </si>
  <si>
    <t>Oracle Enterprise Manager#AU OEM EBS SWITCHING SUPPORT - READONLY#Global</t>
  </si>
  <si>
    <t>Oracle Enterprise Manager - AU OEM EBS SWITCHING SUPPORT - READONLY [Global Domain]</t>
  </si>
  <si>
    <t>Oracle Enterprise Manager#AU OEM ECDM SUPPORT - READONLY#Global</t>
  </si>
  <si>
    <t>Oracle Enterprise Manager - AU OEM ECDM SUPPORT - READONLY [Global Domain]</t>
  </si>
  <si>
    <t>Oracle Enterprise Manager#AU OEM FALCON SUPPORT - READONLY#Global</t>
  </si>
  <si>
    <t>Oracle Enterprise Manager - AU OEM FALCON SUPPORT - READONLY [Global Domain]</t>
  </si>
  <si>
    <t>Oracle Enterprise Manager#AU OEM GAMS APP DBA - READONLY#Global</t>
  </si>
  <si>
    <t>Oracle Enterprise Manager - AU OEM GAMS APP DBA - READONLY [Global Domain]</t>
  </si>
  <si>
    <t>Oracle Enterprise Manager#AU OEM GENERIC - READONLY#Global</t>
  </si>
  <si>
    <t>Oracle Enterprise Manager - AU OEM GENERIC - READONLY [Global Domain]</t>
  </si>
  <si>
    <t>Oracle Enterprise Manager#AU OEM GLOBAL AML SUPPORT - READONLY#Global</t>
  </si>
  <si>
    <t>Oracle Enterprise Manager - AU OEM GLOBAL AML SUPPORT - READONLY [Global Domain]</t>
  </si>
  <si>
    <t>Oracle Enterprise Manager#AU OEM GLOBAL FATCA DELIVERY - READONLY#Global</t>
  </si>
  <si>
    <t>Oracle Enterprise Manager - AU OEM GLOBAL FATCA DELIVERY - READONLY [Global Domain]</t>
  </si>
  <si>
    <t>Oracle Enterprise Manager#AU OEM GLOBAL FINACLE SUPPORT - READONLY#Global</t>
  </si>
  <si>
    <t>Oracle Enterprise Manager - AU OEM GLOBAL FINACLE SUPPORT - READONLY [Global Domain]</t>
  </si>
  <si>
    <t>Oracle Enterprise Manager#AU OEM Global Infrastructure Operations#Global</t>
  </si>
  <si>
    <t>Oracle Enterprise Manager - AU OEM Global Infrastructure Operations [Global Domain]</t>
  </si>
  <si>
    <t>Oracle Enterprise Manager#AU OEM GLOBAL MKTS APP SUPPORT#Global</t>
  </si>
  <si>
    <t>Oracle Enterprise Manager - AU OEM GLOBAL MKTS APP SUPPORT [Global Domain]</t>
  </si>
  <si>
    <t>Oracle Enterprise Manager#AU OEM GLOBAL RISKORIGINS SUPPORT - READONLY#Global</t>
  </si>
  <si>
    <t>Oracle Enterprise Manager - AU OEM GLOBAL RISKORIGINS SUPPORT - READONLY [Global Domain]</t>
  </si>
  <si>
    <t>Oracle Enterprise Manager#AU OEM Global Siebel Support - READONLY#Global</t>
  </si>
  <si>
    <t>Oracle Enterprise Manager - AU OEM Global Siebel Support - READONLY [Global Domain]</t>
  </si>
  <si>
    <t>Oracle Enterprise Manager#AU OEM PAYMENTS SUPPORT - READONLY#Global</t>
  </si>
  <si>
    <t>Oracle Enterprise Manager - AU OEM PAYMENTS SUPPORT - READONLY [Global Domain]</t>
  </si>
  <si>
    <t>Oracle Enterprise Manager#AU OEM UNIX ENGINEERING - ADMINISTRATORS#Global</t>
  </si>
  <si>
    <t>Oracle Enterprise Manager - AU OEM UNIX ENGINEERING - ADMINISTRATORS [Global Domain]</t>
  </si>
  <si>
    <t>Oracle Enterprise Manager#AU OEM VM INFRA - READONLY#Global</t>
  </si>
  <si>
    <t>Oracle Enterprise Manager - AU OEM VM INFRA - READONLY [Global Domain]</t>
  </si>
  <si>
    <t>VMWare Virtualization Platform#FJ Client Services Level 2#Global</t>
  </si>
  <si>
    <t>VMWare Virtualization Platform - FJ Client Services Level 2 [Global Domain]</t>
  </si>
  <si>
    <t>VMWare Virtualization Platform#Global EUS Engineering - Global Deployment#Global</t>
  </si>
  <si>
    <t>VMWare Virtualization Platform - Global EUS Engineering - Global Deployment [Global Domain]</t>
  </si>
  <si>
    <t>VMWare Virtualization Platform#Global Recovery Services#Global</t>
  </si>
  <si>
    <t>VMWare Virtualization Platform - Global Recovery Services [Global Domain]</t>
  </si>
  <si>
    <t>VMWare Virtualization Platform#Global Unix Project Delivery#Global</t>
  </si>
  <si>
    <t>VMWare Virtualization Platform - Global Unix Project Delivery [Global Domain]</t>
  </si>
  <si>
    <t>VMWare Virtualization Platform#Global VDI Administrators#Global</t>
  </si>
  <si>
    <t>VMWare Virtualization Platform - Global VDI Administrators [Global Domain]</t>
  </si>
  <si>
    <t>VMWare Virtualization Platform#Global VI Administrators#Global</t>
  </si>
  <si>
    <t>VMWare Virtualization Platform - Global VI Administrators [Global Domain]</t>
  </si>
  <si>
    <t>VMWare Virtualization Platform#Global VI ReadOnly#Global</t>
  </si>
  <si>
    <t>VMWare Virtualization Platform - Global VI ReadOnly [Global Domain]</t>
  </si>
  <si>
    <t>VMWare Virtualization Platform#Global Windows Delivery VM Provisioning#Global</t>
  </si>
  <si>
    <t>VMWare Virtualization Platform - Global Windows Delivery VM Provisioning [Global Domain]</t>
  </si>
  <si>
    <t>VMWare Virtualization Platform#Global Windows Systems Administration - Core#Global</t>
  </si>
  <si>
    <t>VMWare Virtualization Platform - Global Windows Systems Administration - Core [Global Domain]</t>
  </si>
  <si>
    <t>VMWare Virtualization Platform#Rg_Svc Core VI vCenter 5.0 - Backup Operators#Global</t>
  </si>
  <si>
    <t>VMWare Virtualization Platform - Rg_Svc Core VI vCenter 5.0 - Backup Operators [Global Domain]</t>
  </si>
  <si>
    <t>VMWare Virtualization Platform#Rg_Svc Core VI vCenter 6.0 - SRM Administrators#Global</t>
  </si>
  <si>
    <t>VMWare Virtualization Platform - Rg_Svc Core VI vCenter 6.0 - SRM Administrators [Global Domain]</t>
  </si>
  <si>
    <t>VMWare Virtualization Platform#TW IT Windows Support#Global</t>
  </si>
  <si>
    <t>VMWare Virtualization Platform - TW IT Windows Support [Global Domain]</t>
  </si>
  <si>
    <t>Payment Access Gateway (PAG)#AU PAG Environment#Global</t>
  </si>
  <si>
    <t>Payment Access Gateway (PAG) - AU PAG Environment [Global Domain]</t>
  </si>
  <si>
    <t>Payment Access Gateway (PAG)#AU PAG Splunk Environment#Global</t>
  </si>
  <si>
    <t>Payment Access Gateway (PAG) - AU PAG Splunk Environment [Global Domain]</t>
  </si>
  <si>
    <t>Cognos Disclosure Management (CDM)#AU IBM-CDM Application Administrators#Global</t>
  </si>
  <si>
    <t>Cognos Disclosure Management (CDM) - AU IBM-CDM Application Administrators [Global Domain]</t>
  </si>
  <si>
    <t>Cognos Disclosure Management (CDM)#AU IBM-CDM Application Users#Global</t>
  </si>
  <si>
    <t>Cognos Disclosure Management (CDM) - AU IBM-CDM Application Users [Global Domain]</t>
  </si>
  <si>
    <t>Control-M#Global NONPRD Control-M - Admin#Global</t>
  </si>
  <si>
    <t>Control-M - Global NONPRD Control-M - Admin [Global Domain]</t>
  </si>
  <si>
    <t>Control-M#Global NONPRD Control-M - AJF Update#Global</t>
  </si>
  <si>
    <t>Control-M - Global NONPRD Control-M - AJF Update [Global Domain]</t>
  </si>
  <si>
    <t>Control-M#Global NONPRD Control-M - Browse#Global</t>
  </si>
  <si>
    <t>Control-M - Global NONPRD Control-M - Browse [Global Domain]</t>
  </si>
  <si>
    <t>Control-M#Global NONPRD Control-M - Update#Global</t>
  </si>
  <si>
    <t>Control-M - Global NONPRD Control-M - Update [Global Domain]</t>
  </si>
  <si>
    <t>Control-M#Global PRD Control-M - Admin#Global</t>
  </si>
  <si>
    <t>Control-M - Global PRD Control-M - Admin [Global Domain]</t>
  </si>
  <si>
    <t>Control-M#Global PRD Control-M - AJF Update#Global</t>
  </si>
  <si>
    <t>Control-M - Global PRD Control-M - AJF Update [Global Domain]</t>
  </si>
  <si>
    <t>Control-M#Global PRD Control-M - Browse#Global</t>
  </si>
  <si>
    <t>Control-M - Global PRD Control-M - Browse [Global Domain]</t>
  </si>
  <si>
    <t>Control-M#Global PRD Control-M - Update#Global</t>
  </si>
  <si>
    <t>Control-M - Global PRD Control-M - Update [Global Domain]</t>
  </si>
  <si>
    <t>Control-M#Global PRD Control-M MPE - Browse#Global</t>
  </si>
  <si>
    <t>Control-M - Global PRD Control-M MPE - Browse [Global Domain]</t>
  </si>
  <si>
    <t>Control-M#Global PRD Control-M MPE - Update#Global</t>
  </si>
  <si>
    <t>Control-M - Global PRD Control-M MPE - Update [Global Domain]</t>
  </si>
  <si>
    <t>GoldTier#AU Global GoldTierDocs#Global</t>
  </si>
  <si>
    <t>GoldTier - AU Global GoldTierDocs [Global Domain]</t>
  </si>
  <si>
    <t>GoldTier#Global GMCO Tech Support#Global</t>
  </si>
  <si>
    <t>GoldTier - Global GMCO Tech Support [Global Domain]</t>
  </si>
  <si>
    <t>GoldTier#Rg_Fdr AU GMCO GTS NAS Share - MO#Global</t>
  </si>
  <si>
    <t>GoldTier - Rg_Fdr AU GMCO GTS NAS Share - MO [Global Domain]</t>
  </si>
  <si>
    <t>IB Star#AU IB CSO Branch Users#Global</t>
  </si>
  <si>
    <t>IB Star - AU IB CSO Branch Users [Global Domain]</t>
  </si>
  <si>
    <t>IB Star#AU IB CSO Users#Global</t>
  </si>
  <si>
    <t>IB Star - AU IB CSO Users [Global Domain]</t>
  </si>
  <si>
    <t>Integrity#AU Integrity Application Access - RW#Global</t>
  </si>
  <si>
    <t>Integrity - AU Integrity Application Access - RW [Global Domain]</t>
  </si>
  <si>
    <t>Integrity#AU integrity web access - allow#Global</t>
  </si>
  <si>
    <t>Integrity - AU integrity web access - allow [Global Domain]</t>
  </si>
  <si>
    <t>AU Integrity Web Access - Allow</t>
  </si>
  <si>
    <t>PEGA#FJ IntFJ - AU AVC Application - PEGA APEA (Wg)#Asia</t>
  </si>
  <si>
    <t>PEGA - FJ IntFJ - AU AVC Application - PEGA APEA (Wg) [Asia Domain]</t>
  </si>
  <si>
    <t>PEGA#FJ IntFJ - FileNet APEA Pega Payment Users (Wg)#Asia</t>
  </si>
  <si>
    <t>PEGA - FJ IntFJ - FileNet APEA Pega Payment Users (Wg) [Asia Domain]</t>
  </si>
  <si>
    <t>PEGA#HK IntHK - AU AVC Application - PEGA APEA (Wg)#Asia</t>
  </si>
  <si>
    <t>PEGA - HK IntHK - AU AVC Application - PEGA APEA (Wg) [Asia Domain]</t>
  </si>
  <si>
    <t>PEGA#HK IntHK - FileNet APEA Pega Payment Users (Wg)#Asia</t>
  </si>
  <si>
    <t>PEGA - HK IntHK - FileNet APEA Pega Payment Users (Wg) [Asia Domain]</t>
  </si>
  <si>
    <t>PEGA#IN IntIN - AU AVC Application - PEGA APEA (Wg)#Asia</t>
  </si>
  <si>
    <t>PEGA - IN IntIN - AU AVC Application - PEGA APEA (Wg) [Asia Domain]</t>
  </si>
  <si>
    <t>PEGA#IN IntIN - FileNet APEA Pega Payment Users (Wg)#Asia</t>
  </si>
  <si>
    <t>PEGA - IN IntIN - FileNet APEA Pega Payment Users (Wg) [Asia Domain]</t>
  </si>
  <si>
    <t>PEGA#KH IntKH - AU AVC Application - PEGA APEA (Wg)#Asia</t>
  </si>
  <si>
    <t>PEGA - KH IntKH - AU AVC Application - PEGA APEA (Wg) [Asia Domain]</t>
  </si>
  <si>
    <t>PEGA#KH IntKH - FileNet APEA Pega Payment Users (Wg)#Asia</t>
  </si>
  <si>
    <t>PEGA - KH IntKH - FileNet APEA Pega Payment Users (Wg) [Asia Domain]</t>
  </si>
  <si>
    <t>PEGA#KR IntKR - AU AVC Application - PEGA APEA (Wg)#Asia</t>
  </si>
  <si>
    <t>PEGA - KR IntKR - AU AVC Application - PEGA APEA (Wg) [Asia Domain]</t>
  </si>
  <si>
    <t>PEGA#KR IntKR - FileNet APEA Pega Payment Users (Wg)#Asia</t>
  </si>
  <si>
    <t>PEGA - KR IntKR - FileNet APEA Pega Payment Users (Wg) [Asia Domain]</t>
  </si>
  <si>
    <t>PEGA#PG IntPG - AU AVC Application - PEGA APEA (Wg)#Asia</t>
  </si>
  <si>
    <t>PEGA - PG IntPG - AU AVC Application - PEGA APEA (Wg) [Asia Domain]</t>
  </si>
  <si>
    <t>PEGA#PG IntPG - FileNet APEA Pega Payment Users (Wg)#Asia</t>
  </si>
  <si>
    <t>PEGA - PG IntPG - FileNet APEA Pega Payment Users (Wg) [Asia Domain]</t>
  </si>
  <si>
    <t>PEGA#PH IntPH - AU AVC Application - PEGA APEA (Wg)#Asia</t>
  </si>
  <si>
    <t>PEGA - PH IntPH - AU AVC Application - PEGA APEA (Wg) [Asia Domain]</t>
  </si>
  <si>
    <t>PEGA#PH IntPH - FileNet APEA Pega Payment Users (Wg)#Asia</t>
  </si>
  <si>
    <t>PEGA - PH IntPH - FileNet APEA Pega Payment Users (Wg) [Asia Domain]</t>
  </si>
  <si>
    <t>PEGA#SG IntSG - AU AVC Application - PEGA APEA (Wg)#Asia</t>
  </si>
  <si>
    <t>PEGA - SG IntSG - AU AVC Application - PEGA APEA (Wg) [Asia Domain]</t>
  </si>
  <si>
    <t>PEGA#SG IntSG - FileNet APEA Pega Payment Users (Wg)#Asia</t>
  </si>
  <si>
    <t>PEGA - SG IntSG - FileNet APEA Pega Payment Users (Wg) [Asia Domain]</t>
  </si>
  <si>
    <t>PEGA#TW IntTW - AU AVC Application - PEGA APEA (Wg)#Asia</t>
  </si>
  <si>
    <t>PEGA - TW IntTW - AU AVC Application - PEGA APEA (Wg) [Asia Domain]</t>
  </si>
  <si>
    <t>PEGA#TW IntTW - FileNet APEA Pega Payment Users (Wg)#Asia</t>
  </si>
  <si>
    <t>PEGA - TW IntTW - FileNet APEA Pega Payment Users (Wg) [Asia Domain]</t>
  </si>
  <si>
    <t>PEGA#VN IntVN - AU AVC Application - PEGA APEA (Wg)#Asia</t>
  </si>
  <si>
    <t>PEGA - VN IntVN - AU AVC Application - PEGA APEA (Wg) [Asia Domain]</t>
  </si>
  <si>
    <t>PEGA#VN IntVN - FileNet APEA Pega Payment Users (Wg)#Asia</t>
  </si>
  <si>
    <t>PEGA - VN IntVN - FileNet APEA Pega Payment Users (Wg) [Asia Domain]</t>
  </si>
  <si>
    <t>PEGA#AU OTSPM - Pega App Access Users (Wg)#Oceania</t>
  </si>
  <si>
    <t>PEGA - AU OTSPM - Pega App Access Users (Wg) [Oceania Domain]</t>
  </si>
  <si>
    <t>ReconNET#AU PFSGB - ReconNET Manual Inputs Access#Global</t>
  </si>
  <si>
    <t>ReconNET - AU PFSGB - ReconNET Manual Inputs Access [Global Domain]</t>
  </si>
  <si>
    <t>ReconNET#AU PFSGB - ReconNET Production Support Access#Global</t>
  </si>
  <si>
    <t>ReconNET - AU PFSGB - ReconNET Production Support Access [Global Domain]</t>
  </si>
  <si>
    <t>ReconNET#AU PFSGB - ReconNET User Access#Global</t>
  </si>
  <si>
    <t>ReconNET - AU PFSGB - ReconNET User Access [Global Domain]</t>
  </si>
  <si>
    <t>ReconNET#Rg_Fdr AU PFSGB - ReconNET Auto Extractions Reports#Global</t>
  </si>
  <si>
    <t>ReconNET - Rg_Fdr AU PFSGB - ReconNET Auto Extractions Reports [Global Domain]</t>
  </si>
  <si>
    <t>ReconNET#Rg_Fdr AU PFSGB - ReconNET PCI Restricted Data Access#Global</t>
  </si>
  <si>
    <t>ReconNET - Rg_Fdr AU PFSGB - ReconNET PCI Restricted Data Access [Global Domain]</t>
  </si>
  <si>
    <t>ReconNET#Rg_Fdr AU ReconNET Application Service Accounts#Global</t>
  </si>
  <si>
    <t>ReconNET - Rg_Fdr AU ReconNET Application Service Accounts [Global Domain]</t>
  </si>
  <si>
    <t>ReconNET#Rg_Fdr AU Reconnet Connect Direct Services#Global</t>
  </si>
  <si>
    <t>ReconNET - Rg_Fdr AU Reconnet Connect Direct Services [Global Domain]</t>
  </si>
  <si>
    <t>ReconNET#Rg_Fdr AU Reconnet ControlM Services#Global</t>
  </si>
  <si>
    <t>ReconNET - Rg_Fdr AU Reconnet ControlM Services [Global Domain]</t>
  </si>
  <si>
    <t>ReconNET#Rg_Fdr AU UarInput1 Folder Modify Access#Global</t>
  </si>
  <si>
    <t>ReconNET - Rg_Fdr AU UarInput1 Folder Modify Access [Global Domain]</t>
  </si>
  <si>
    <t>ReconNET#Rg_Svc AU PFSGB - ReconNET Application Server Support#Global</t>
  </si>
  <si>
    <t>ReconNET - Rg_Svc AU PFSGB - ReconNET Application Server Support [Global Domain]</t>
  </si>
  <si>
    <t>ReconNET#Rg_Svc AU PFSGB - ReconNET Application Support#Global</t>
  </si>
  <si>
    <t>ReconNET - Rg_Svc AU PFSGB - ReconNET Application Support [Global Domain]</t>
  </si>
  <si>
    <t>SAP Sybase (Business Central)#AU MCP SAP Business Central Users#Global</t>
  </si>
  <si>
    <t>SAP Sybase (Business Central) - AU MCP SAP Business Central Users [Global Domain]</t>
  </si>
  <si>
    <t>SAS Analytics Platform#AU GrpRM - Citrix AVC SAS Administrator Users (Wg)#Oceania</t>
  </si>
  <si>
    <t>SAS Analytics Platform - AU GrpRM - Citrix AVC SAS Administrator Users (Wg) [Oceania Domain]</t>
  </si>
  <si>
    <t>SAS Analytics Platform#AU GrpRM - Citrix AVC SAS Analyst Modeller Users (Wg)#Oceania</t>
  </si>
  <si>
    <t>SAS Analytics Platform - AU GrpRM - Citrix AVC SAS Analyst Modeller Users (Wg) [Oceania Domain]</t>
  </si>
  <si>
    <t>SAS Analytics Platform#AU GrpRM - Citrix AVC SAS BI Developer Users (Wg)#Oceania</t>
  </si>
  <si>
    <t>SAS Analytics Platform - AU GrpRM - Citrix AVC SAS BI Developer Users (Wg) [Oceania Domain]</t>
  </si>
  <si>
    <t>SAS Analytics Platform#AU GrpRM - Citrix AVC SAS Data Steward Users (Wg)#Oceania</t>
  </si>
  <si>
    <t>SAS Analytics Platform - AU GrpRM - Citrix AVC SAS Data Steward Users (Wg) [Oceania Domain]</t>
  </si>
  <si>
    <t>TLM Recs Premium#AU TEPPy - TLM RECS Premium All Report - All Users (Wg)#Oceania</t>
  </si>
  <si>
    <t>TLM Recs Premium - AU TEPPy - TLM RECS Premium All Report - All Users (Wg) [Oceania Domain]</t>
  </si>
  <si>
    <t>TLM Recs Premium#AU TEPPy - TLM RECS Premium Enquiry Report - All Users (Wg)#Oceania</t>
  </si>
  <si>
    <t>TLM Recs Premium - AU TEPPy - TLM RECS Premium Enquiry Report - All Users (Wg) [Oceania Domain]</t>
  </si>
  <si>
    <t>TLM Recs Premium#AU TEPPy - TLM RECS Premium Investigator Report - All Users (Wg)#Oceania</t>
  </si>
  <si>
    <t>TLM Recs Premium - AU TEPPy - TLM RECS Premium Investigator Report - All Users (Wg) [Oceania Domain]</t>
  </si>
  <si>
    <t>TLM Recs Premium#AU OTSSE - MSRS Information Management Support (Wg)#Global</t>
  </si>
  <si>
    <t>TLM Recs Premium - AU OTSSE - MSRS Information Management Support (Wg) [Global Domain]</t>
  </si>
  <si>
    <t>TLM Recs Premium#IN IntIN - TLM RECS Premium All Report Users (Wg)#Global</t>
  </si>
  <si>
    <t>TLM Recs Premium - IN IntIN - TLM RECS Premium All Report Users (Wg) [Global Domain]</t>
  </si>
  <si>
    <t>TLM Recs Premium#NZ OTSPy - TLM RECS Premium All Report Users (Wg)#Global</t>
  </si>
  <si>
    <t>TLM Recs Premium - NZ OTSPy - TLM RECS Premium All Report Users (Wg) [Global Domain]</t>
  </si>
  <si>
    <t>VMR#AU VMR Editor#Global</t>
  </si>
  <si>
    <t>VMR - AU VMR Editor [Global Domain]</t>
  </si>
  <si>
    <t>VMR#AU VMR Readonly#Global</t>
  </si>
  <si>
    <t>VMR - AU VMR Readonly [Global Domain]</t>
  </si>
  <si>
    <t>VMR#AU VMR Support#Global</t>
  </si>
  <si>
    <t>VMR - AU VMR Support [Global Domain]</t>
  </si>
  <si>
    <t>PEGA 7#ASIA FileNet OPT PEGA PAYM View Users (Wg)#Asia</t>
  </si>
  <si>
    <t>PEGA 7 - ASIA FileNet OPT PEGA PAYM View Users (Wg) [Asia Domain]</t>
  </si>
  <si>
    <t>PEGA 7#ASIA FileNet OPT PEGA PAYM WF Users (Wg)#Asia</t>
  </si>
  <si>
    <t>PEGA 7 - ASIA FileNet OPT PEGA PAYM WF Users (Wg) [Asia Domain]</t>
  </si>
  <si>
    <t>PEGA 7#ASIA FileNet OPT PEGA Support Users (Wg)#Asia</t>
  </si>
  <si>
    <t>PEGA 7 - ASIA FileNet OPT PEGA Support Users (Wg) [Asia Domain]</t>
  </si>
  <si>
    <t>PEGA 7#AU ASIA FileNet OPT PEGA PAYM View Users (Wg)#Asia</t>
  </si>
  <si>
    <t>PEGA 7 - AU ASIA FileNet OPT PEGA PAYM View Users (Wg) [Asia Domain]</t>
  </si>
  <si>
    <t>PEGA 7#AU ASIA FileNet OPT PEGA PAYM WF Users (Wg)#Asia</t>
  </si>
  <si>
    <t>PEGA 7 - AU ASIA FileNet OPT PEGA PAYM WF Users (Wg) [Asia Domain]</t>
  </si>
  <si>
    <t>PEGA 7#NZ ASIA FileNet OPT PEGA PAYM View Users (Wg)#Asia</t>
  </si>
  <si>
    <t>PEGA 7 - NZ ASIA FileNet OPT PEGA PAYM View Users (Wg) [Asia Domain]</t>
  </si>
  <si>
    <t>PEGA 7#NZ ASIA FileNet OPT PEGA PAYM WF Users (Wg)#Asia</t>
  </si>
  <si>
    <t>PEGA 7 - NZ ASIA FileNet OPT PEGA PAYM WF Users (Wg) [Asia Domain]</t>
  </si>
  <si>
    <t>PEGA 7#AU OPT Pega 7.1 App Access Users#Global</t>
  </si>
  <si>
    <t>PEGA 7 - AU OPT Pega 7.1 App Access Users [Global Domain]</t>
  </si>
  <si>
    <t>PEGA 7#AU TEPSD - FileNet OPT PEGA PAYM View Users (Wg)#Oceania</t>
  </si>
  <si>
    <t>PEGA 7 - AU TEPSD - FileNet OPT PEGA PAYM View Users (Wg) [Oceania Domain]</t>
  </si>
  <si>
    <t>PEGA 7#AU TEPSD - FileNet OPT PEGA PAYM WF Users (Wg)#Oceania</t>
  </si>
  <si>
    <t>PEGA 7 - AU TEPSD - FileNet OPT PEGA PAYM WF Users (Wg) [Oceania Domain]</t>
  </si>
  <si>
    <t>PEGA 7#AU TEPSD - FileNet OPT PEGA Support Users (Wg)#Oceania</t>
  </si>
  <si>
    <t>PEGA 7 - AU TEPSD - FileNet OPT PEGA Support Users (Wg) [Oceania Domain]</t>
  </si>
  <si>
    <t>PEGA 7#AU W2K3 FN45 Filenet 4.5 Administrators (Ad)#Oceania</t>
  </si>
  <si>
    <t>PEGA 7 - AU W2K3 FN45 Filenet 4.5 Administrators (Ad) [Oceania Domain]</t>
  </si>
  <si>
    <t>PEGA 7#NZ TEPSD - FileNet OPT PEGA PAYM View Users (Wg)#Oceania</t>
  </si>
  <si>
    <t>PEGA 7 - NZ TEPSD - FileNet OPT PEGA PAYM View Users (Wg) [Oceania Domain]</t>
  </si>
  <si>
    <t>PEGA 7#NZ TEPSD - FileNet OPT PEGA PAYM WF Users (Wg)#Oceania</t>
  </si>
  <si>
    <t>PEGA 7 - NZ TEPSD - FileNet OPT PEGA PAYM WF Users (Wg) [Oceania Domain]</t>
  </si>
  <si>
    <t>Global PAYplus Classic (AU and NZ)#Global HVP Application Access#Global</t>
  </si>
  <si>
    <t>Global PAYplus Classic (AU and NZ) - Global HVP Application Access [Global Domain]</t>
  </si>
  <si>
    <t>AMH (RMM)#AU AVC Application - AMH#Global</t>
  </si>
  <si>
    <t>AMH (RMM) - AU AVC Application - AMH [Global Domain]</t>
  </si>
  <si>
    <t>Global PAYplus (GPP)#AU GPP Application Access#Global</t>
  </si>
  <si>
    <t>Global PAYplus (GPP) - AU GPP Application Access [Global Domain]</t>
  </si>
  <si>
    <t>Xceptor#Global GMO_EV Confirmations ANZ CHINA#Global</t>
  </si>
  <si>
    <t>Xceptor - Global GMO_EV Confirmations ANZ CHINA [Global Domain]</t>
  </si>
  <si>
    <t>Xceptor#Global GMO_EV Confirmations ANZ PNG#Global</t>
  </si>
  <si>
    <t>Xceptor - Global GMO_EV Confirmations ANZ PNG [Global Domain]</t>
  </si>
  <si>
    <t>Xceptor#Global GMO_EV Confirmations ANZ SG LTD#Global</t>
  </si>
  <si>
    <t>Xceptor - Global GMO_EV Confirmations ANZ SG LTD [Global Domain]</t>
  </si>
  <si>
    <t>Xceptor#Global GMO_EV Confirmations ANZBEL#Global</t>
  </si>
  <si>
    <t>Xceptor - Global GMO_EV Confirmations ANZBEL [Global Domain]</t>
  </si>
  <si>
    <t>Xceptor#Global GMO_EV Confirmations ANZBG ANZ KOREA#Global</t>
  </si>
  <si>
    <t>Xceptor - Global GMO_EV Confirmations ANZBG ANZ KOREA [Global Domain]</t>
  </si>
  <si>
    <t>Xceptor#Global GMO_EV Confirmations ANZBG ANZ NIL NZ#Global</t>
  </si>
  <si>
    <t>Xceptor - Global GMO_EV Confirmations ANZBG ANZ NIL NZ [Global Domain]</t>
  </si>
  <si>
    <t>Xceptor#Global GMO_EV Confirmations ANZBG ANZ ROYAL#Global</t>
  </si>
  <si>
    <t>Xceptor - Global GMO_EV Confirmations ANZBG ANZ ROYAL [Global Domain]</t>
  </si>
  <si>
    <t>Xceptor#Global GMO_EV Confirmations ANZBG ANZ TAIWAN#Global</t>
  </si>
  <si>
    <t>Xceptor - Global GMO_EV Confirmations ANZBG ANZ TAIWAN [Global Domain]</t>
  </si>
  <si>
    <t>Xceptor#Global GMO_EV Confirmations ANZBG ANZ TW LTD#Global</t>
  </si>
  <si>
    <t>Xceptor - Global GMO_EV Confirmations ANZBG ANZ TW LTD [Global Domain]</t>
  </si>
  <si>
    <t>Xceptor#Global GMO_EV Confirmations ANZBG ANZ VIET#Global</t>
  </si>
  <si>
    <t>Xceptor - Global GMO_EV Confirmations ANZBG ANZ VIET [Global Domain]</t>
  </si>
  <si>
    <t>Xceptor#Global GMO_EV Confirmations ANZBG HK#Global</t>
  </si>
  <si>
    <t>Xceptor - Global GMO_EV Confirmations ANZBG HK [Global Domain]</t>
  </si>
  <si>
    <t>Xceptor#Global GMO_EV Confirmations ANZBG JPN#Global</t>
  </si>
  <si>
    <t>Xceptor - Global GMO_EV Confirmations ANZBG JPN [Global Domain]</t>
  </si>
  <si>
    <t>Xceptor#Global GMO_EV Confirmations ANZBG LOND#Global</t>
  </si>
  <si>
    <t>Xceptor - Global GMO_EV Confirmations ANZBG LOND [Global Domain]</t>
  </si>
  <si>
    <t>Xceptor#Global GMO_EV Confirmations ANZBG MELB#Global</t>
  </si>
  <si>
    <t>Xceptor - Global GMO_EV Confirmations ANZBG MELB [Global Domain]</t>
  </si>
  <si>
    <t>Xceptor#Global GMO_EV Confirmations ANZBG NY#Global</t>
  </si>
  <si>
    <t>Xceptor - Global GMO_EV Confirmations ANZBG NY [Global Domain]</t>
  </si>
  <si>
    <t>Xceptor#Global GMO_EV Confirmations ANZBG NZ#Global</t>
  </si>
  <si>
    <t>Xceptor - Global GMO_EV Confirmations ANZBG NZ [Global Domain]</t>
  </si>
  <si>
    <t>Xceptor#Global GMO_EV Confirmations ANZBG NZBR#Global</t>
  </si>
  <si>
    <t>Xceptor - Global GMO_EV Confirmations ANZBG NZBR [Global Domain]</t>
  </si>
  <si>
    <t>Xceptor#Global GMO_EV Confirmations ANZBG PHIL#Global</t>
  </si>
  <si>
    <t>Xceptor - Global GMO_EV Confirmations ANZBG PHIL [Global Domain]</t>
  </si>
  <si>
    <t>Xceptor#Global GMO_EV Confirmations ANZBG SING#Global</t>
  </si>
  <si>
    <t>Xceptor - Global GMO_EV Confirmations ANZBG SING [Global Domain]</t>
  </si>
  <si>
    <t>Xceptor#Global GMO_EV Confirmations ANZBG VIET#Global</t>
  </si>
  <si>
    <t>Xceptor - Global GMO_EV Confirmations ANZBG VIET [Global Domain]</t>
  </si>
  <si>
    <t>Xceptor#Global GMO_EV Confirmations ANZSEC INC#Global</t>
  </si>
  <si>
    <t>Xceptor - Global GMO_EV Confirmations ANZSEC INC [Global Domain]</t>
  </si>
  <si>
    <t>Xceptor#Global GMO_EV Confirmations EX ANZ CHINA#Global</t>
  </si>
  <si>
    <t>Xceptor - Global GMO_EV Confirmations EX ANZ CHINA [Global Domain]</t>
  </si>
  <si>
    <t>Xceptor#Global GMO_EV Confirmations EX ANZ PNG#Global</t>
  </si>
  <si>
    <t>Xceptor - Global GMO_EV Confirmations EX ANZ PNG [Global Domain]</t>
  </si>
  <si>
    <t>Xceptor#Global GMO_EV Confirmations EX ANZ SG LTD#Global</t>
  </si>
  <si>
    <t>Xceptor - Global GMO_EV Confirmations EX ANZ SG LTD [Global Domain]</t>
  </si>
  <si>
    <t>Xceptor#Global GMO_EV Confirmations EX ANZBEL#Global</t>
  </si>
  <si>
    <t>Xceptor - Global GMO_EV Confirmations EX ANZBEL [Global Domain]</t>
  </si>
  <si>
    <t>Xceptor#Global GMO_EV Confirmations EX ANZBG ANZ KOREA#Global</t>
  </si>
  <si>
    <t>Xceptor - Global GMO_EV Confirmations EX ANZBG ANZ KOREA [Global Domain]</t>
  </si>
  <si>
    <t>Xceptor#Global GMO_EV Confirmations EX ANZBG ANZ NIL NZ#Global</t>
  </si>
  <si>
    <t>Xceptor - Global GMO_EV Confirmations EX ANZBG ANZ NIL NZ [Global Domain]</t>
  </si>
  <si>
    <t>Xceptor#Global GMO_EV Confirmations EX ANZBG ANZ ROYAL#Global</t>
  </si>
  <si>
    <t>Xceptor - Global GMO_EV Confirmations EX ANZBG ANZ ROYAL [Global Domain]</t>
  </si>
  <si>
    <t>Xceptor#Global GMO_EV Confirmations EX ANZBG ANZ TAIWAN#Global</t>
  </si>
  <si>
    <t>Xceptor - Global GMO_EV Confirmations EX ANZBG ANZ TAIWAN [Global Domain]</t>
  </si>
  <si>
    <t>Xceptor#Global GMO_EV Confirmations EX ANZBG ANZ TW LTD#Global</t>
  </si>
  <si>
    <t>Xceptor - Global GMO_EV Confirmations EX ANZBG ANZ TW LTD [Global Domain]</t>
  </si>
  <si>
    <t>Xceptor#Global GMO_EV Confirmations EX ANZBG ANZ VIET#Global</t>
  </si>
  <si>
    <t>Xceptor - Global GMO_EV Confirmations EX ANZBG ANZ VIET [Global Domain]</t>
  </si>
  <si>
    <t>Xceptor#Global GMO_EV Confirmations EX ANZBG HK#Global</t>
  </si>
  <si>
    <t>Xceptor - Global GMO_EV Confirmations EX ANZBG HK [Global Domain]</t>
  </si>
  <si>
    <t>Xceptor#Global GMO_EV Confirmations EX ANZBG INR#Global</t>
  </si>
  <si>
    <t>Xceptor - Global GMO_EV Confirmations EX ANZBG INR [Global Domain]</t>
  </si>
  <si>
    <t>Xceptor#Global GMO_EV Confirmations EX ANZBG JPN#Global</t>
  </si>
  <si>
    <t>Xceptor - Global GMO_EV Confirmations EX ANZBG JPN [Global Domain]</t>
  </si>
  <si>
    <t>Xceptor#Global GMO_EV Confirmations EX ANZBG LOND#Global</t>
  </si>
  <si>
    <t>Xceptor - Global GMO_EV Confirmations EX ANZBG LOND [Global Domain]</t>
  </si>
  <si>
    <t>Xceptor#Global GMO_EV Confirmations EX ANZBG MELB#Global</t>
  </si>
  <si>
    <t>Xceptor - Global GMO_EV Confirmations EX ANZBG MELB [Global Domain]</t>
  </si>
  <si>
    <t>Xceptor#Global GMO_EV Confirmations EX ANZBG NY#Global</t>
  </si>
  <si>
    <t>Xceptor - Global GMO_EV Confirmations EX ANZBG NY [Global Domain]</t>
  </si>
  <si>
    <t>Xceptor#Global GMO_EV Confirmations EX ANZBG NZ#Global</t>
  </si>
  <si>
    <t>Xceptor - Global GMO_EV Confirmations EX ANZBG NZ [Global Domain]</t>
  </si>
  <si>
    <t>Xceptor#Global GMO_EV Confirmations EX ANZBG NZBR#Global</t>
  </si>
  <si>
    <t>Xceptor - Global GMO_EV Confirmations EX ANZBG NZBR [Global Domain]</t>
  </si>
  <si>
    <t>Xceptor#Global GMO_EV Confirmations EX ANZBG PHIL#Global</t>
  </si>
  <si>
    <t>Xceptor - Global GMO_EV Confirmations EX ANZBG PHIL [Global Domain]</t>
  </si>
  <si>
    <t>Xceptor#Global GMO_EV Confirmations EX ANZBG SING#Global</t>
  </si>
  <si>
    <t>Xceptor - Global GMO_EV Confirmations EX ANZBG SING [Global Domain]</t>
  </si>
  <si>
    <t>Xceptor#Global GMO_EV Confirmations EX ANZBG VIET#Global</t>
  </si>
  <si>
    <t>Xceptor - Global GMO_EV Confirmations EX ANZBG VIET [Global Domain]</t>
  </si>
  <si>
    <t>Xceptor#Global GMO_EV Confirmations EX ANZSEC INC#Global</t>
  </si>
  <si>
    <t>Xceptor - Global GMO_EV Confirmations EX ANZSEC INC [Global Domain]</t>
  </si>
  <si>
    <t>Xceptor#Global GMO_EV Confo Management#Global</t>
  </si>
  <si>
    <t>Xceptor - Global GMO_EV Confo Management [Global Domain]</t>
  </si>
  <si>
    <t>Xceptor#Global GMO_EV Global Confos#Global</t>
  </si>
  <si>
    <t>Xceptor - Global GMO_EV Global Confos [Global Domain]</t>
  </si>
  <si>
    <t>Xceptor#Global GMO_EV Global Confos Read Only#Global</t>
  </si>
  <si>
    <t>Xceptor - Global GMO_EV Global Confos Read Only [Global Domain]</t>
  </si>
  <si>
    <t>Xceptor#Global GMO_EV Confirmations Analysts#Global</t>
  </si>
  <si>
    <t>Xceptor - Global GMO_EV Confirmations Analysts [Global Domain]</t>
  </si>
  <si>
    <t>Xceptor#Global GMO_EV Confirmations Managers#Global</t>
  </si>
  <si>
    <t>Xceptor - Global GMO_EV Confirmations Managers [Global Domain]</t>
  </si>
  <si>
    <t>Xceptor#Global GMO_EV Confirmations Read Only#Global</t>
  </si>
  <si>
    <t>Xceptor - Global GMO_EV Confirmations Read Only [Global Domain]</t>
  </si>
  <si>
    <t>Xceptor#Global GMO_EV Confirmations Senior Analysts#Global</t>
  </si>
  <si>
    <t>Xceptor - Global GMO_EV Confirmations Senior Analysts [Global Domain]</t>
  </si>
  <si>
    <t>Xceptor#Global GMO_EV Confirmations Service Analysts#Global</t>
  </si>
  <si>
    <t>Xceptor - Global GMO_EV Confirmations Service Analysts [Global Domain]</t>
  </si>
  <si>
    <t>Xceptor#Global GMO_EV Confirmations System Administrators#Global</t>
  </si>
  <si>
    <t>Xceptor - Global GMO_EV Confirmations System Administrators [Global Domain]</t>
  </si>
  <si>
    <t>Xceptor#Global GMO_EV Confirmations ANZBG INR#Global</t>
  </si>
  <si>
    <t>Xceptor - Global GMO_EV Confirmations ANZBG INR [Global Domain]</t>
  </si>
  <si>
    <t>Xceptor#Rg_Svc AU IT SQL 2012 SSRS - Content Managers#Global</t>
  </si>
  <si>
    <t>Xceptor - Rg_Svc AU IT SQL 2012 SSRS - Content Managers [Global Domain]</t>
  </si>
  <si>
    <t>Xceptor#Rg_Svc AU IT SQL 2012 SSRS - Report Users#Global</t>
  </si>
  <si>
    <t>Xceptor - Rg_Svc AU IT SQL 2012 SSRS - Report Users [Global Domain]</t>
  </si>
  <si>
    <t>Xceptor#Rg_Svc AU IT SQL 2012 SSRS - sysadmin#Global</t>
  </si>
  <si>
    <t>Xceptor - Rg_Svc AU IT SQL 2012 SSRS - sysadmin [Global Domain]</t>
  </si>
  <si>
    <t>Xceptor#Rg_Svc AU SQL 2012 SSRS - sysadmin#Global</t>
  </si>
  <si>
    <t>Xceptor - Rg_Svc AU SQL 2012 SSRS - sysadmin [Global Domain]</t>
  </si>
  <si>
    <t>Xceptor#Rg_Svc GBL SQL 2012 SSRS - sysadmin#Global</t>
  </si>
  <si>
    <t>Xceptor - Rg_Svc GBL SQL 2012 SSRS - sysadmin [Global Domain]</t>
  </si>
  <si>
    <t>Xceptor#MOSA Thunderhead Business Users (Wg)#Global</t>
  </si>
  <si>
    <t>Xceptor - MOSA Thunderhead Business Users (Wg) [Global Domain]</t>
  </si>
  <si>
    <t>TLM Recs Premium#AU TEPPy - RECS Premium User Access - All Users (Wg)#Oceania</t>
  </si>
  <si>
    <t>TLM Recs Premium - AU TEPPy - RECS Premium User Access - All Users (Wg) [Oceania Domain]</t>
  </si>
  <si>
    <t>OFSA (AU) - OBIEE#Global OFSAA Liquidity Trader#Global</t>
  </si>
  <si>
    <t>OFSA (AU) - OBIEE - Global OFSAA Liquidity Trader [Global Domain]</t>
  </si>
  <si>
    <t>OFSA (AU) - OBIEE#Global OFSAA Treasury Management Reports#Global</t>
  </si>
  <si>
    <t>OFSA (AU) - OBIEE - Global OFSAA Treasury Management Reports [Global Domain]</t>
  </si>
  <si>
    <t>BMC Discovery (ADDM) - NZ#admin system#Global</t>
  </si>
  <si>
    <t>BMC Discovery (ADDM) - NZ - admin system [Global Domain]</t>
  </si>
  <si>
    <t>NZ ADDM Admin Users</t>
  </si>
  <si>
    <t>BMC Discovery (ADDM) - NZ#discovery#Global</t>
  </si>
  <si>
    <t>BMC Discovery (ADDM) - NZ - discovery [Global Domain]</t>
  </si>
  <si>
    <t>NZ ADDM Discovery Users</t>
  </si>
  <si>
    <t>BMC Discovery (ADDM) - NZ#ANZMapper public#Global</t>
  </si>
  <si>
    <t>BMC Discovery (ADDM) - NZ - ANZMapper public [Global Domain]</t>
  </si>
  <si>
    <t>NZ ADDM Pattern Managers</t>
  </si>
  <si>
    <t>BMC Discovery (ADDM) - NZ#public#Global</t>
  </si>
  <si>
    <t>BMC Discovery (ADDM) - NZ - public [Global Domain]</t>
  </si>
  <si>
    <t>NZ ADDM Users</t>
  </si>
  <si>
    <t>BMC Discovery (ADDM) - NZ#api-access#Global</t>
  </si>
  <si>
    <t>BMC Discovery (ADDM) - NZ - api-access [Global Domain]</t>
  </si>
  <si>
    <t>NZ ADDM API Access</t>
  </si>
  <si>
    <t>MOS (AU)#AU PFSMo - MOS Application Access (Wg)#Oceania</t>
  </si>
  <si>
    <t>MOS (AU) - AU PFSMo - MOS Application Access (Wg) [Oceania Domain]</t>
  </si>
  <si>
    <t>QlikView#AU QlikView - ConductRisk Dashboard#Global</t>
  </si>
  <si>
    <t>QlikView - AU QlikView - ConductRisk Dashboard [Global Domain]</t>
  </si>
  <si>
    <t>QlikView#AU Qlikview - Home Loan Forensic Dashboard#Global</t>
  </si>
  <si>
    <t>QlikView - AU Qlikview - Home Loan Forensic Dashboard [Global Domain]</t>
  </si>
  <si>
    <t>QlikView#AU Qlikview - Performance Dashboard#Global</t>
  </si>
  <si>
    <t>QlikView - AU Qlikview - Performance Dashboard [Global Domain]</t>
  </si>
  <si>
    <t>QlikView#AU Qlikview - Retail Broker Dashboard#Global</t>
  </si>
  <si>
    <t>QlikView - AU Qlikview - Retail Broker Dashboard [Global Domain]</t>
  </si>
  <si>
    <t>QlikView#AU QlikView - Speech Reporting#Global</t>
  </si>
  <si>
    <t>QlikView - AU QlikView - Speech Reporting [Global Domain]</t>
  </si>
  <si>
    <t>BAM Splunk#BAMSplunkBusinessUser#Global</t>
  </si>
  <si>
    <t>BAM Splunk - BAMSplunkBusinessUser [Global Domain]</t>
  </si>
  <si>
    <t>BAM Splunk#BAMSplunkTechAdmin#Global</t>
  </si>
  <si>
    <t>BAM Splunk - BAMSplunkTechAdmin [Global Domain]</t>
  </si>
  <si>
    <t>BAM Splunk#BAMSplunkViewOnly#Global</t>
  </si>
  <si>
    <t>BAM Splunk - BAMSplunkViewOnly [Global Domain]</t>
  </si>
  <si>
    <t>BAM Splunk#BAMSplunkBusinessAdmin#Global</t>
  </si>
  <si>
    <t>BAM Splunk - BAMSplunkBusinessAdmin [Global Domain]</t>
  </si>
  <si>
    <t>McAfee Anti-Virus - EPO#AU Mcafee DLP Incident Analysts#Global</t>
  </si>
  <si>
    <t>McAfee Anti-Virus - EPO - AU Mcafee DLP Incident Analysts [Global Domain]</t>
  </si>
  <si>
    <t>AU McAfee DLP Incident Analysts</t>
  </si>
  <si>
    <t>McAfee Anti-Virus - EPO#AU Mcafee DLP Policy Managers#Global</t>
  </si>
  <si>
    <t>McAfee Anti-Virus - EPO - AU Mcafee DLP Policy Managers [Global Domain]</t>
  </si>
  <si>
    <t>AU McAfee DLP Policy Managers</t>
  </si>
  <si>
    <t>McAfee Anti-Virus - EPO#AU Mcafee DLP User Administrators#Global</t>
  </si>
  <si>
    <t>McAfee Anti-Virus - EPO - AU Mcafee DLP User Administrators [Global Domain]</t>
  </si>
  <si>
    <t>AU McAfee DLP User Administrators</t>
  </si>
  <si>
    <t>AU3Sixty#NZ AU3Sixty BR Coach#Global</t>
  </si>
  <si>
    <t>AU3Sixty - NZ AU3Sixty BR Coach [Global Domain]</t>
  </si>
  <si>
    <t>AU3Sixty#NZ AU3Sixty User#Global</t>
  </si>
  <si>
    <t>AU3Sixty - NZ AU3Sixty User [Global Domain]</t>
  </si>
  <si>
    <t>Appointment Booking Tool</t>
  </si>
  <si>
    <t>Unmanaged</t>
  </si>
  <si>
    <t>Business Excellence Manager</t>
  </si>
  <si>
    <t>Business Excellence Manager RBI Tier2</t>
  </si>
  <si>
    <t>District Manager</t>
  </si>
  <si>
    <t>District Manager Lending Fundamentals</t>
  </si>
  <si>
    <t>ABN AU Business Excellence Manager</t>
  </si>
  <si>
    <t>ABN AU Business Excellence Manager RBI Tier2</t>
  </si>
  <si>
    <t>ABN AU District Manager</t>
  </si>
  <si>
    <t>ABN AU District Manager Lending Fundamentals</t>
  </si>
  <si>
    <t>ABN AU District Manager RBI Tier2</t>
  </si>
  <si>
    <t>District Manager RBI Tier2</t>
  </si>
  <si>
    <t>ABN AU Home and Investment Lending Manager</t>
  </si>
  <si>
    <t>ABN AU Sales &amp; Governance Manager</t>
  </si>
  <si>
    <t>Sales &amp; Governance Manager</t>
  </si>
  <si>
    <t>Sales &amp; Governance Manager Lending Fundamentals</t>
  </si>
  <si>
    <t>Sales &amp; Governance Manager LOCAM</t>
  </si>
  <si>
    <t>Sales &amp; Governance Manager RBI Tier2</t>
  </si>
  <si>
    <t>Senior Personal Banker Lending Fundamentals</t>
  </si>
  <si>
    <t>ABN AU Service Consultant</t>
  </si>
  <si>
    <t>Service Consultant RBI Tier2</t>
  </si>
  <si>
    <t>ABN AU Service Consultant RBI Tier2</t>
  </si>
  <si>
    <t xml:space="preserve"> Trainee RBI Tier2</t>
  </si>
  <si>
    <t>ABN AU Home and Investment Lending Manager LOCAM</t>
  </si>
  <si>
    <t>ABN AU Home and Investment Lending Manager RBI Tier2</t>
  </si>
  <si>
    <t>ABN AU Sales &amp; Governance Manager Lending Fundamentals</t>
  </si>
  <si>
    <t>ABN AU Sales &amp; Governance Manager RBI Tier2</t>
  </si>
  <si>
    <t>ABN AU Sales &amp; Governance Manager LOCAM</t>
  </si>
  <si>
    <t>Joiner, Mover</t>
  </si>
  <si>
    <t>LookupValue</t>
  </si>
  <si>
    <t>Update to reflect recent changed in IIQ 6.2 to IIQ 7.2</t>
  </si>
  <si>
    <t>Appointment Booking Tool#Appointment Booking Tool Access#Global</t>
  </si>
  <si>
    <t>Appointment Booking Tool - Appointment Booking Tool Access [Global Domain]</t>
  </si>
  <si>
    <t>Sprint 7 2019</t>
  </si>
  <si>
    <t>ERMS-268
Subtasks:
ERMS-269
ERMS-270
ERMS-271</t>
  </si>
  <si>
    <t>ERMS-273
Subtasks:
ERMS-272
ERMS-274</t>
  </si>
  <si>
    <t>Creation of Roles for ABN - District Manager including accreditation levels:
ABN - District Manager
ABN - District Manager [RBI Tier 2]
ABN - District Manager [Lending Fundamentals]
Previously these roles were known as:
J00068.FrontlineSalesLeader(DistrictManager).ABN.AU
J00068.FrontlineSalesLeader(DistrictManager).ABN.AU.RBITier2
J00068.FrontlineSalesLeader(DistrictManager).ABN.AU.LendFund</t>
  </si>
  <si>
    <t>Creation of Roles for ABN - Service Consultant including accreditation levels:
ABN - Service Consultant
ABN - Service Consultant [RBI Tier 2]
Previously these roles were known as:
J00079.FacetoFaceServCons.ABN.AU
J00079.FacetoFaceServCons.ABN.AU.RBITier2</t>
  </si>
  <si>
    <t>Creation of Roles for ABN - Trainee including accreditation levels:
ABN - Trainee
ABN - Trainee [RBI Tier 2]
Previously these roles were known as:
J00288.Trainee.ABN.AU
J00288.Trainee.ABN.AU.RBITier2</t>
  </si>
  <si>
    <t>ERMS-275
Subtasks:
ERMS-276
ERMS-277</t>
  </si>
  <si>
    <t xml:space="preserve">The Home &amp; Investment Lending Manager Roles has to be developed for IIQ 7.2 Migration. All existing accreditation levels are included.
J00141.Home&amp;LendingInvestmentManager.ABN.AU
J00141.Home&amp;LendingInvestmentManager.ABN.AU.RBITier2
J00141.Home&amp;LendingInvestmentManager.ABN.AU.LOCAM
These Roles have been renamed as a result of ERMS-43 to:
ABN - Home &amp; Investment Lending Manager-Associate and Assistant
ABN - Home &amp; Investment Lending Manager-Associate and Assistant [RBI Tier 2]
ABN - Home &amp; Investment Lending Manager-Associate and Assistant [LOCAM]
</t>
  </si>
  <si>
    <t>ERMS-293 
Subtasks:
ERMS-294
ERMS-295
ERMS-296</t>
  </si>
  <si>
    <t>ERMS-288 
Subtasks:
ERMS-289
ERMS-290
ERMS-291</t>
  </si>
  <si>
    <t>The Sales Coach Roles has to be developed for IIQ 7.2 Migration. All accreditation levels are included.
J00250.SalesCoach.ABN.AU
J00250.SalesCoach.ABN.AU.RBITier2
J00250.SalesCoach.ABN.AU.LendFund
J00250.SalesCoach.ABN.AU.LOCAM
These Roles have been renamed as a result of ERMS-43 to:
ABN - Sales &amp; Governance Manager (SGM, RSGM)
ABN - Sales &amp; Governance Manager (SGM, RSGM) [RBI Tier 2]
ABN - Sales &amp; Governance Manager (SGM, RSGM) [Lending Fundamentals]
ABN - Sales &amp; Governance Manager (SGM, RSGM) [LOCAM]</t>
  </si>
  <si>
    <t>The Senior Personal Banker-Senior Banking Consultant Roles has to be developed for IIQ 7.2 Migration. All accreditation levels are included.
J00258.SeniorPersonalBanker.ABN.AU
J00258.SeniorPersonalBanker.ABN.AU.RBITier2
J00258.SeniorPersonalBanker.ABN.AU.LendFund
J00258.SeniorPersonalBanker.ABN.AU.LOCAM
These Roles have been renamed as a result of ERMS-43 to:
ABN - Senior Personal Banker-Senior Banking Consultant
ABN - Senior Personal Banker-Senior Banking Consultant [RBI Tier 2]
ABN - Senior Personal Banker-Senior Banking Consultant [Lending Fundamentals]
ABN - Senior Personal Banker-Senior Banking Consultant [LOCAM]</t>
  </si>
  <si>
    <t>ERMS-283 
Subtasks:
ERMS-284
ERMS-285
ERMS-296
ERMS-297</t>
  </si>
  <si>
    <t>The Personal Banker-banking Consultant Roles has to be developed for IIQ 7.2 Migration. All accreditation levels are included.
J00204.PersonalBanker.ABN.AU
J00204.PersonalBanker.ABN.AU.RBITier2
J00204.PersonalBanker.ABN.AU.LendFund
J00204.PersonalBanker.ABN.AU.LOCAM
These Roles have been renamed as a result of ERMS-43 to:
ABN - Personal Banker-Banking Consultant
ABN - Personal Banker-Banking Consultant [RBI Tier 2]
ABN - Personal Banker-Banking Consultant [Lending Fundamentals]
ABN - Personal Banker-Banking Consultant [LOCAM]</t>
  </si>
  <si>
    <t>ERMS-278 
Subtasks:
ERMS-279
ERMS-280
ERMS-281
ERMS-282</t>
  </si>
  <si>
    <t>Removed Comma's from the following roles names and sidsplay names at the request of the dev team as this could cause issues with reporting etc.
ABN - Business Excellence Manager (BEM, RBEM)
ABN - Business Excellence Manager (BEM, RBEM) [RBI Tier 2]
ABN - Sales &amp; Governance Manager (SGM, RSGM)
ABN - Sales &amp; Governance Manager (SGM, RSGM) [Lending Fundamentals]
ABN - Sales &amp; Governance Manager (SGM, RSGM) [LOCAM]
ABN - Sales &amp; Governance Manager (SGM, RSGM) [RBI Tier 2]</t>
  </si>
  <si>
    <t>ABN - Sales &amp; Governance Manager (SGM RSGM)</t>
  </si>
  <si>
    <t>ABN - Sales &amp; Governance Manager (SGM RSGM) [Lending Fundamentals]</t>
  </si>
  <si>
    <t>ABN - Sales &amp; Governance Manager (SGM RSGM) [LOCAM]</t>
  </si>
  <si>
    <t>ABN - Sales &amp; Governance Manager (SGM RSGM) [RBI Tier 2]</t>
  </si>
  <si>
    <t>ABN - Business Excellence Manager (BEM RBEM)</t>
  </si>
  <si>
    <t>ABN - Business Excellence Manager (BEM RBEM) [RBI Tier 2]</t>
  </si>
  <si>
    <t>during initial role development</t>
  </si>
  <si>
    <t>1</t>
  </si>
  <si>
    <t>Removed provisioning Policy to create Mainframe-ACF2-ANZD Attributes as this is not required for Branch Manager and Senior Personal Banker Roles (Including Accreditation Roles)
ABN - Branch Manager (Lending Fundamentals)
ABN - Branch Manager (LOCAM)
ABN - Branch Manager (RBI Tier 2)
ABN - Senior Personal Banker-Senior Banking Consultant [Lending Fundamentals]
ABN - Senior Personal Banker-Senior Banking Consultant [RBI Tier 2]
ABN - Senior Personal Banker-Senior Banking Consultant [LOCAM]</t>
  </si>
  <si>
    <t>Changed Mainframe-ACF2-ANZD POSN M from Unmanaged to Managed from Branch Manager and Senior Personal Banker roles (including accreditation Roles)
ABN - Branch Manager (Lending Fundamentals)
ABN - Branch Manager (LOCAM)
ABN - Branch Manager (RBI Tier 2)
ABN - Senior Personal Banker-Senior Banking Consultant [Lending Fundamentals]
ABN - Senior Personal Banker-Senior Banking Consultant [RBI Tier 2]
ABN - Senior Personal Banker-Senior Banking Consultant [LOCAM]</t>
  </si>
  <si>
    <t>ERMS-313</t>
  </si>
  <si>
    <t>Addressed defect with accreditaiton logic for roles the following roles
Roles Affected are:
ABN - Business Excellence Manager (BEM RBEM) [RBI Tier 2]
ABN - Service Consultant [RBI Tier 2]
ABN - Trainee [RBI Tier 2]
ABN - District Manager
ABN - District Manager [RBI Tier 2]
ABN - District Manager [Lending Fundamentals]
ABN - Home &amp; Investment Lending Manager-Associate and Assistant
ABN - Home &amp; Investment Lending Manager-Associate and Assistant [RBI Tier 2]
ABN - Home &amp; Investment Lending Manager-Associate and Assistant [LOCAM]</t>
  </si>
  <si>
    <t>ERMS-314</t>
  </si>
  <si>
    <t>Sprint 8 2019</t>
  </si>
  <si>
    <t>Removed the duplicate AD Role from ABN - Branch Manager Role for IQ Connect</t>
  </si>
  <si>
    <t>Reworked Accreditation Logic for ABN - Home &amp; Investment Lending Manager-Associate and Assistant as discussed with Jeorly and Abhinav.</t>
  </si>
  <si>
    <t>Changed CAP (AU) CAP Profile from either "J" or "K" to "3" for the following roles
ABN - Business Excellence Manager (BEM RBEM)
ABN - Business Excellence Manager (BEM RBEM) [RBI Tier 2]
ABN - Sales &amp; Governance Manager (SGM RSGM)
ABN - Sales &amp; Governance Manager (SGM RSGM) [Lending Fundamentals]
ABN - Sales &amp; Governance Manager (SGM RSGM) [LOCAM]
ABN - Sales &amp; Governance Manager (SGM RSGM) [RBI Tier 2]</t>
  </si>
  <si>
    <t>ERMS 313</t>
  </si>
  <si>
    <t>ERMS-362</t>
  </si>
  <si>
    <t>3.0</t>
  </si>
  <si>
    <t>ERMS-394</t>
  </si>
  <si>
    <t>Updated Role assinggment criteria for all ABN Roles as a result of PS data changes.</t>
  </si>
  <si>
    <t>Sprint 9 2019</t>
  </si>
  <si>
    <t>ERMS-18</t>
  </si>
  <si>
    <t>Sprint 10 -2019</t>
  </si>
  <si>
    <t>ACTIVE DIRECTORY GROUPS</t>
  </si>
  <si>
    <r>
      <rPr>
        <b/>
        <sz val="10"/>
        <rFont val="Verdana"/>
        <family val="2"/>
      </rPr>
      <t>Note:</t>
    </r>
    <r>
      <rPr>
        <sz val="10"/>
        <color theme="1"/>
        <rFont val="Verdana"/>
        <family val="2"/>
      </rPr>
      <t xml:space="preserve"> The full Distinguished Name should be passed as the value to the remediation team</t>
    </r>
  </si>
  <si>
    <t>Business/Logical Application Name</t>
  </si>
  <si>
    <t>AD Role Name</t>
  </si>
  <si>
    <t>AD Role Display Name</t>
  </si>
  <si>
    <t>AD Role Description</t>
  </si>
  <si>
    <t>AD Role Owner</t>
  </si>
  <si>
    <t>AD Distinguished Name (AD Group Value )</t>
  </si>
  <si>
    <t>ERBAC Access</t>
  </si>
  <si>
    <t>Nested Group</t>
  </si>
  <si>
    <t>No</t>
  </si>
  <si>
    <t>AU3Sixty</t>
  </si>
  <si>
    <t>NZ AU3Sixty User</t>
  </si>
  <si>
    <t>NZ AU3Sixty BR Coach</t>
  </si>
  <si>
    <t>Role group for Retail Appointment Booking SSO Access</t>
  </si>
  <si>
    <t>Appointment Booking Tool Access</t>
  </si>
  <si>
    <t>AU BookingBug SSO Access</t>
  </si>
  <si>
    <t>eWFM</t>
  </si>
  <si>
    <t>eWFM#AU WFM Application User Access#Global</t>
  </si>
  <si>
    <t>eWFM - AU WFM Application User Access [Global Domain]</t>
  </si>
  <si>
    <t>WFM Database user access for Australia</t>
  </si>
  <si>
    <t>AU WFM Application User Access</t>
  </si>
  <si>
    <t>CN=AU WFM Application User Access,OU=Corporate,OU=Groups,OU=AU,DC=global,DC=anz,DC=com</t>
  </si>
  <si>
    <t>iKnow ANZ Direct</t>
  </si>
  <si>
    <t>iKnow ANZ Direct#iKnow Website User Access#Global</t>
  </si>
  <si>
    <t>iKnow ANZ Direct - iKnow Website User Access [Global Domain]</t>
  </si>
  <si>
    <t>iknow Website User Access</t>
  </si>
  <si>
    <t>iKnow Website User Access</t>
  </si>
  <si>
    <t>CN=AU Siebel Web Access,OU=Common,OU=Groups,OU=AU,DC=global,DC=anz,DC=com</t>
  </si>
  <si>
    <t>RLS (iKnow Borrow)#Global RLS Users Access#Global</t>
  </si>
  <si>
    <t>RLS (iKnow Borrow) - Global RLS Users Access [Global Domain]</t>
  </si>
  <si>
    <t>Role Group to access RLS website and also to set URL in Favourite for Global RLS User</t>
  </si>
  <si>
    <t>Global RLS Users Access</t>
  </si>
  <si>
    <t>Global RLS Users</t>
  </si>
  <si>
    <t>CN=Global RLS Users,OU=Groups,OU=ANZ Global Provisioning,DC=global,DC=anz,DC=com</t>
  </si>
  <si>
    <t>PLFC EDRM#AU FN52 PLFC Modify Users#Global</t>
  </si>
  <si>
    <t>PLFC EDRM#AU FN52 PLFC ADD Users#Global</t>
  </si>
  <si>
    <t>N/A</t>
  </si>
  <si>
    <t>Removed AD Groups from the entitlements section of the Roles to be in line with new schema standards post 7.2 migration</t>
  </si>
  <si>
    <t xml:space="preserve">EDRM - ABN - Personal Loan File Compliance Access
Add below EDRM AD groups to ABN Role (AD based direct access provisioning)
AD Role = PLFC EDRM#AU FN52 PLFC Modify Users#Global
   J00019 – Branch Manager
   J00250 – Sales Coach (SGM)
   J00068 – District Manager
Ad Role: PLFC EDRM#AU FN52 PLFC ADD Users#Global
   JO0204 – Personal Banker
   JO0258 – Senior Personal Banker
Affected roles:
ABN - Branch Manager (Lending Fundamentals)
ABN - Branch Manager (LOCAM)
ABN - District Manager [Lending Fundamentals]
ABN - Personal Banker-Banking Consultant [Lending Fundamentals]
ABN - Personal Banker-Banking Consultant [LOCAM]
ABN - Sales &amp; Governance Manager (SGM RSGM) [Lending Fundamentals]
ABN - Sales &amp; Governance Manager (SGM RSGM) [LOCAM]
ABN - Senior Personal Banker-Senior Banking Consultant [Lending Fundamentals]
ABN - Senior Personal Banker-Senior Banking Consultant [LOCAM]
</t>
  </si>
  <si>
    <t>Changed Provisioning Channel from SMTP to Tech Connect for the 3XR Application. The Tech Conenct Group name is "3XR Access Provisioning"</t>
  </si>
  <si>
    <t>Sprint 11 - 2019</t>
  </si>
  <si>
    <t>ERMS-458</t>
  </si>
  <si>
    <t>QlikView#AU QlikView - Home Loan Hub (ABN)#Global</t>
  </si>
  <si>
    <t>QlikView#AU QlikView - ROD Home Loan Dashboard#Global</t>
  </si>
  <si>
    <t>Add MCM Dashboard &amp; ROD AD roles to ABN - Branch Manager (LOCAM)
AD Roles:
QlikView#AU QlikView - Home Loan Hub (ABN)#Global
QlikView#AU QlikView - ROD Home Loan Dashboard#Global</t>
  </si>
  <si>
    <t>ERMS-497</t>
  </si>
  <si>
    <t>Parent Jira:ERMS-355</t>
  </si>
  <si>
    <t>ADD MCM Dashboard &amp; ROD AD Roles to ABN - Home &amp; Investment Lending Manager-Associate and Assistant [LOCAM]
AD Roles:
QlikView#AU QlikView - Home Loan Hub (ABN)#Global
QlikView#AU QlikView - ROD Home Loan Dashboard#Global</t>
  </si>
  <si>
    <t>ERMS-498</t>
  </si>
  <si>
    <t>ERMS-499</t>
  </si>
  <si>
    <t>ERMS-500</t>
  </si>
  <si>
    <t>ERMS-501</t>
  </si>
  <si>
    <t>Add MCM Dashboard &amp; ROD AD roles to ABN - Personal Banker-Banking Consultant [LOCAM]
AD Roles:
QlikView#AU QlikView - Home Loan Hub (ABN)#Global
QlikView#AU QlikView - ROD Home Loan Dashboard#Global</t>
  </si>
  <si>
    <t>ADD MCM Dashboard &amp; ROD AD roles to ABN - Sales &amp; Governance Manager (SGM RSGM) [LOCAM] 
AD Roles:
QlikView#AU QlikView - Home Loan Hub (ABN)#Global
QlikView#AU QlikView - ROD Home Loan Dashboard#Global</t>
  </si>
  <si>
    <t>Add MCM Dashboard &amp; ROD AD roles to ABN - Senior Personal Banker-Senior Banking Consultant [LOCAM]
AD Roles:
QlikView#AU QlikView - Home Loan Hub (ABN)#Global
QlikView#AU QlikView - ROD Home Loan Dashboard#Global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</si>
</sst>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C09]dd\-mmmm\-yyyy;@"/>
    <numFmt numFmtId="165" formatCode="0.0"/>
  </numFmts>
  <fonts count="67">
    <font>
      <sz val="10"/>
      <color theme="1"/>
      <name val="Verdana"/>
      <family val="2"/>
    </font>
    <font>
      <b/>
      <sz val="10"/>
      <color theme="1"/>
      <name val="Verdana"/>
      <family val="2"/>
    </font>
    <font>
      <b/>
      <sz val="10"/>
      <color theme="0"/>
      <name val="Verdana"/>
      <family val="2"/>
    </font>
    <font>
      <b/>
      <sz val="10"/>
      <name val="Verdana"/>
      <family val="2"/>
    </font>
    <font>
      <sz val="10"/>
      <name val="Verdana"/>
      <family val="2"/>
    </font>
    <font>
      <u/>
      <sz val="10"/>
      <color theme="10"/>
      <name val="Verdana"/>
      <family val="2"/>
    </font>
    <font>
      <b/>
      <sz val="16"/>
      <name val="Verdana"/>
      <family val="2"/>
    </font>
    <font>
      <sz val="11"/>
      <color theme="1"/>
      <name val="Calibri"/>
      <family val="2"/>
      <scheme val="minor"/>
    </font>
    <font>
      <i/>
      <sz val="10"/>
      <color indexed="12"/>
      <name val="Verdana"/>
      <family val="2"/>
    </font>
    <font>
      <sz val="10"/>
      <color theme="1"/>
      <name val="Verdana"/>
      <family val="2"/>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65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sz val="10"/>
      <color rgb="FFFF0000"/>
      <name val="Verdana"/>
      <family val="2"/>
    </font>
    <font>
      <i/>
      <sz val="10"/>
      <color rgb="FF7F7F7F"/>
      <name val="Verdana"/>
      <family val="2"/>
    </font>
    <font>
      <sz val="10"/>
      <color theme="0"/>
      <name val="Verdana"/>
      <family val="2"/>
    </font>
    <font>
      <sz val="10"/>
      <name val="Arial"/>
      <family val="2"/>
    </font>
    <font>
      <b/>
      <sz val="10"/>
      <color indexed="9"/>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sz val="10"/>
      <name val="Geneva"/>
    </font>
    <font>
      <u/>
      <sz val="11"/>
      <color theme="10"/>
      <name val="Calibri"/>
      <family val="2"/>
      <scheme val="minor"/>
    </font>
    <font>
      <u/>
      <sz val="10"/>
      <color theme="10"/>
      <name val="Arial"/>
      <family val="2"/>
    </font>
    <font>
      <b/>
      <sz val="18"/>
      <color theme="3"/>
      <name val="Calibri Light"/>
      <family val="2"/>
      <scheme val="major"/>
    </font>
    <font>
      <b/>
      <sz val="10"/>
      <color theme="1"/>
      <name val="Verdana"/>
      <family val="2"/>
    </font>
    <font>
      <sz val="11"/>
      <color theme="1"/>
      <name val="Verdana"/>
      <family val="2"/>
    </font>
    <font>
      <b/>
      <sz val="11"/>
      <color theme="1"/>
      <name val="Verdana"/>
      <family val="2"/>
    </font>
    <font>
      <sz val="11"/>
      <name val="Calibri"/>
      <family val="2"/>
      <scheme val="minor"/>
    </font>
    <font>
      <sz val="10"/>
      <color rgb="FF000000"/>
      <name val="Verdana"/>
      <family val="2"/>
    </font>
    <font>
      <sz val="11"/>
      <color rgb="FFFF0000"/>
      <name val="Calibri"/>
      <family val="2"/>
      <scheme val="minor"/>
    </font>
    <font>
      <b/>
      <u/>
      <sz val="10"/>
      <color theme="1"/>
      <name val="Verdana"/>
      <family val="2"/>
    </font>
    <font>
      <sz val="9"/>
      <name val="Verdana"/>
      <family val="2"/>
    </font>
    <font>
      <sz val="12"/>
      <color rgb="FFFF0000"/>
      <name val="Verdana"/>
      <family val="2"/>
    </font>
    <font>
      <b/>
      <sz val="12"/>
      <color theme="0"/>
      <name val="Verdana"/>
      <family val="2"/>
    </font>
    <font>
      <sz val="9"/>
      <color indexed="81"/>
      <name val="Tahoma"/>
      <family val="2"/>
    </font>
    <font>
      <b/>
      <sz val="9"/>
      <color indexed="81"/>
      <name val="Tahoma"/>
      <family val="2"/>
    </font>
    <font>
      <sz val="11"/>
      <color rgb="FFFF0000"/>
      <name val="Verdana"/>
      <family val="2"/>
    </font>
    <font>
      <sz val="14"/>
      <color theme="1"/>
      <name val="Verdana"/>
      <family val="2"/>
    </font>
    <font>
      <sz val="11"/>
      <color rgb="FF00B050"/>
      <name val="Verdana"/>
      <family val="2"/>
    </font>
    <font>
      <b/>
      <sz val="14"/>
      <color rgb="FFFF0000"/>
      <name val="Verdana"/>
      <family val="2"/>
    </font>
    <font>
      <b/>
      <sz val="8"/>
      <color theme="0"/>
      <name val="Verdana"/>
      <family val="2"/>
    </font>
    <font>
      <sz val="9"/>
      <color theme="1"/>
      <name val="Verdana"/>
      <family val="2"/>
    </font>
    <font>
      <sz val="9"/>
      <name val="Verdana"/>
      <family val="2"/>
    </font>
    <font>
      <b/>
      <sz val="12"/>
      <name val="Verdana"/>
      <family val="2"/>
    </font>
    <font>
      <sz val="9"/>
      <name val="Verdana"/>
    </font>
    <font>
      <sz val="10"/>
      <name val="Verdana"/>
    </font>
  </fonts>
  <fills count="6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theme="3"/>
        <bgColor indexed="64"/>
      </patternFill>
    </fill>
    <fill>
      <patternFill patternType="solid">
        <fgColor theme="7" tint="0.79998168889431442"/>
        <bgColor indexed="64"/>
      </patternFill>
    </fill>
    <fill>
      <patternFill patternType="solid">
        <fgColor rgb="FF002060"/>
        <bgColor indexed="64"/>
      </patternFill>
    </fill>
    <fill>
      <patternFill patternType="solid">
        <fgColor indexed="13"/>
        <bgColor indexed="64"/>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theme="4" tint="0.39997558519241921"/>
      </bottom>
      <diagonal/>
    </border>
  </borders>
  <cellStyleXfs count="907">
    <xf numFmtId="0" fontId="0" fillId="0" borderId="0"/>
    <xf numFmtId="0" fontId="4" fillId="0" borderId="0"/>
    <xf numFmtId="0" fontId="10" fillId="0" borderId="5"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0" applyNumberFormat="0" applyFill="0" applyBorder="0" applyAlignment="0" applyProtection="0"/>
    <xf numFmtId="0" fontId="13" fillId="10" borderId="0" applyNumberFormat="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6" fillId="13" borderId="8" applyNumberFormat="0" applyAlignment="0" applyProtection="0"/>
    <xf numFmtId="0" fontId="17" fillId="14" borderId="9" applyNumberFormat="0" applyAlignment="0" applyProtection="0"/>
    <xf numFmtId="0" fontId="18" fillId="14" borderId="8" applyNumberFormat="0" applyAlignment="0" applyProtection="0"/>
    <xf numFmtId="0" fontId="19" fillId="0" borderId="10" applyNumberFormat="0" applyFill="0" applyAlignment="0" applyProtection="0"/>
    <xf numFmtId="0" fontId="2" fillId="15" borderId="11"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 fillId="0" borderId="13" applyNumberFormat="0" applyFill="0" applyAlignment="0" applyProtection="0"/>
    <xf numFmtId="0" fontId="22"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2" fillId="40" borderId="0" applyNumberFormat="0" applyBorder="0" applyAlignment="0" applyProtection="0"/>
    <xf numFmtId="0" fontId="7" fillId="0" borderId="0"/>
    <xf numFmtId="0" fontId="4" fillId="0" borderId="0"/>
    <xf numFmtId="0" fontId="25" fillId="41" borderId="0" applyNumberFormat="0" applyBorder="0" applyAlignment="0" applyProtection="0"/>
    <xf numFmtId="0" fontId="25" fillId="41"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25" fillId="49" borderId="0" applyNumberFormat="0" applyBorder="0" applyAlignment="0" applyProtection="0"/>
    <xf numFmtId="0" fontId="25" fillId="49"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25" fillId="50" borderId="0" applyNumberFormat="0" applyBorder="0" applyAlignment="0" applyProtection="0"/>
    <xf numFmtId="0" fontId="25"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26" fillId="51" borderId="0" applyNumberFormat="0" applyBorder="0" applyAlignment="0" applyProtection="0"/>
    <xf numFmtId="0" fontId="26" fillId="48" borderId="0" applyNumberFormat="0" applyBorder="0" applyAlignment="0" applyProtection="0"/>
    <xf numFmtId="0" fontId="26" fillId="49" borderId="0" applyNumberFormat="0" applyBorder="0" applyAlignment="0" applyProtection="0"/>
    <xf numFmtId="0" fontId="26" fillId="52" borderId="0" applyNumberFormat="0" applyBorder="0" applyAlignment="0" applyProtection="0"/>
    <xf numFmtId="0" fontId="26" fillId="53" borderId="0" applyNumberFormat="0" applyBorder="0" applyAlignment="0" applyProtection="0"/>
    <xf numFmtId="0" fontId="26" fillId="54" borderId="0" applyNumberFormat="0" applyBorder="0" applyAlignment="0" applyProtection="0"/>
    <xf numFmtId="0" fontId="26" fillId="55" borderId="0" applyNumberFormat="0" applyBorder="0" applyAlignment="0" applyProtection="0"/>
    <xf numFmtId="0" fontId="26" fillId="56" borderId="0" applyNumberFormat="0" applyBorder="0" applyAlignment="0" applyProtection="0"/>
    <xf numFmtId="0" fontId="26" fillId="57" borderId="0" applyNumberFormat="0" applyBorder="0" applyAlignment="0" applyProtection="0"/>
    <xf numFmtId="0" fontId="26" fillId="52" borderId="0" applyNumberFormat="0" applyBorder="0" applyAlignment="0" applyProtection="0"/>
    <xf numFmtId="0" fontId="26" fillId="53" borderId="0" applyNumberFormat="0" applyBorder="0" applyAlignment="0" applyProtection="0"/>
    <xf numFmtId="0" fontId="26" fillId="58" borderId="0" applyNumberFormat="0" applyBorder="0" applyAlignment="0" applyProtection="0"/>
    <xf numFmtId="0" fontId="27" fillId="42" borderId="0" applyNumberFormat="0" applyBorder="0" applyAlignment="0" applyProtection="0"/>
    <xf numFmtId="0" fontId="28" fillId="59" borderId="14" applyNumberFormat="0" applyAlignment="0" applyProtection="0"/>
    <xf numFmtId="0" fontId="24" fillId="60" borderId="15" applyNumberFormat="0" applyAlignment="0" applyProtection="0"/>
    <xf numFmtId="44"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30" fillId="43" borderId="0" applyNumberFormat="0" applyBorder="0" applyAlignment="0" applyProtection="0"/>
    <xf numFmtId="0" fontId="31" fillId="0" borderId="16" applyNumberFormat="0" applyFill="0" applyAlignment="0" applyProtection="0"/>
    <xf numFmtId="0" fontId="32" fillId="0" borderId="17" applyNumberFormat="0" applyFill="0" applyAlignment="0" applyProtection="0"/>
    <xf numFmtId="0" fontId="33" fillId="0" borderId="18" applyNumberFormat="0" applyFill="0" applyAlignment="0" applyProtection="0"/>
    <xf numFmtId="0" fontId="33"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4" fillId="46" borderId="14" applyNumberFormat="0" applyAlignment="0" applyProtection="0"/>
    <xf numFmtId="0" fontId="35" fillId="0" borderId="19" applyNumberFormat="0" applyFill="0" applyAlignment="0" applyProtection="0"/>
    <xf numFmtId="0" fontId="36" fillId="61" borderId="0" applyNumberFormat="0" applyBorder="0" applyAlignment="0" applyProtection="0"/>
    <xf numFmtId="0" fontId="23" fillId="0" borderId="0"/>
    <xf numFmtId="0" fontId="23" fillId="0" borderId="0"/>
    <xf numFmtId="0" fontId="9" fillId="0" borderId="0"/>
    <xf numFmtId="0" fontId="9" fillId="0" borderId="0"/>
    <xf numFmtId="0" fontId="4" fillId="0" borderId="0"/>
    <xf numFmtId="0" fontId="23" fillId="0" borderId="0"/>
    <xf numFmtId="0" fontId="4" fillId="0" borderId="0"/>
    <xf numFmtId="0" fontId="7" fillId="0" borderId="0"/>
    <xf numFmtId="0" fontId="23"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9" fillId="0" borderId="0"/>
    <xf numFmtId="0" fontId="23"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23" fillId="0" borderId="0"/>
    <xf numFmtId="0" fontId="2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 fillId="62" borderId="20"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4" fillId="62" borderId="20"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4" fillId="62" borderId="20"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9" fillId="16" borderId="12" applyNumberFormat="0" applyFont="0" applyAlignment="0" applyProtection="0"/>
    <xf numFmtId="0" fontId="37" fillId="59" borderId="21" applyNumberFormat="0" applyAlignment="0" applyProtection="0"/>
    <xf numFmtId="0" fontId="41" fillId="0" borderId="0"/>
    <xf numFmtId="0" fontId="44" fillId="0" borderId="0" applyNumberFormat="0" applyFill="0" applyBorder="0" applyAlignment="0" applyProtection="0"/>
    <xf numFmtId="0" fontId="38" fillId="0" borderId="0" applyNumberFormat="0" applyFill="0" applyBorder="0" applyAlignment="0" applyProtection="0"/>
    <xf numFmtId="0" fontId="39" fillId="0" borderId="22" applyNumberFormat="0" applyFill="0" applyAlignment="0" applyProtection="0"/>
    <xf numFmtId="0" fontId="40" fillId="0" borderId="0" applyNumberFormat="0" applyFill="0" applyBorder="0" applyAlignment="0" applyProtection="0"/>
  </cellStyleXfs>
  <cellXfs count="193">
    <xf numFmtId="0" fontId="0" fillId="0" borderId="0" xfId="0"/>
    <xf numFmtId="0" fontId="0" fillId="0" borderId="0" xfId="0" applyAlignment="1">
      <alignment wrapText="1"/>
    </xf>
    <xf numFmtId="0" fontId="7" fillId="0" borderId="0" xfId="1" applyFont="1" applyAlignment="1"/>
    <xf numFmtId="0" fontId="3" fillId="9" borderId="0" xfId="1" applyFont="1" applyFill="1"/>
    <xf numFmtId="0" fontId="4" fillId="0" borderId="0" xfId="0" applyFont="1" applyAlignment="1">
      <alignment horizontal="center" wrapText="1"/>
    </xf>
    <xf numFmtId="0" fontId="0" fillId="0" borderId="0" xfId="0" applyFont="1" applyAlignment="1">
      <alignment wrapText="1"/>
    </xf>
    <xf numFmtId="0" fontId="0" fillId="3" borderId="0" xfId="0" applyFill="1" applyBorder="1"/>
    <xf numFmtId="0" fontId="4" fillId="3" borderId="0" xfId="0" applyFont="1" applyFill="1" applyBorder="1"/>
    <xf numFmtId="0" fontId="46" fillId="2" borderId="0" xfId="0" applyFont="1" applyFill="1"/>
    <xf numFmtId="0" fontId="46" fillId="3" borderId="0" xfId="0" applyFont="1" applyFill="1"/>
    <xf numFmtId="0" fontId="46" fillId="3" borderId="0" xfId="0" applyFont="1" applyFill="1" applyAlignment="1">
      <alignment wrapText="1"/>
    </xf>
    <xf numFmtId="0" fontId="46" fillId="6" borderId="2" xfId="0" applyFont="1" applyFill="1" applyBorder="1" applyAlignment="1">
      <alignment horizontal="left" wrapText="1"/>
    </xf>
    <xf numFmtId="0" fontId="47" fillId="4" borderId="2" xfId="0" applyFont="1" applyFill="1" applyBorder="1" applyAlignment="1">
      <alignment horizontal="center" vertical="center"/>
    </xf>
    <xf numFmtId="0" fontId="46" fillId="6" borderId="1" xfId="0" applyFont="1" applyFill="1" applyBorder="1" applyAlignment="1">
      <alignment horizontal="left" wrapText="1"/>
    </xf>
    <xf numFmtId="0" fontId="47" fillId="4" borderId="1" xfId="0" applyFont="1" applyFill="1" applyBorder="1" applyAlignment="1">
      <alignment horizontal="center" vertical="center"/>
    </xf>
    <xf numFmtId="0" fontId="47" fillId="4" borderId="1" xfId="0" applyFont="1" applyFill="1" applyBorder="1" applyAlignment="1">
      <alignment horizontal="center" vertical="center" wrapText="1"/>
    </xf>
    <xf numFmtId="0" fontId="0" fillId="0" borderId="1" xfId="0" applyBorder="1"/>
    <xf numFmtId="0" fontId="46" fillId="2" borderId="0" xfId="0" applyFont="1" applyFill="1" applyAlignment="1">
      <alignment wrapText="1"/>
    </xf>
    <xf numFmtId="0" fontId="47" fillId="4" borderId="1" xfId="0" applyFont="1" applyFill="1" applyBorder="1" applyAlignment="1">
      <alignment horizontal="right" vertical="center" wrapText="1"/>
    </xf>
    <xf numFmtId="0" fontId="46" fillId="2" borderId="0" xfId="0" applyFont="1" applyFill="1" applyAlignment="1">
      <alignment horizontal="right" wrapText="1"/>
    </xf>
    <xf numFmtId="0" fontId="0" fillId="0" borderId="0" xfId="0" applyFont="1" applyFill="1"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46" fillId="2" borderId="0" xfId="0" applyFont="1" applyFill="1" applyAlignment="1">
      <alignment vertical="top" wrapText="1"/>
    </xf>
    <xf numFmtId="0" fontId="46" fillId="3" borderId="0" xfId="0" applyFont="1" applyFill="1" applyAlignment="1">
      <alignment vertical="top" wrapText="1"/>
    </xf>
    <xf numFmtId="0" fontId="47" fillId="4" borderId="1" xfId="0" applyFont="1" applyFill="1" applyBorder="1" applyAlignment="1">
      <alignment horizontal="center" vertical="top" wrapText="1"/>
    </xf>
    <xf numFmtId="0" fontId="0" fillId="0" borderId="0" xfId="0" applyFill="1" applyBorder="1"/>
    <xf numFmtId="0" fontId="0" fillId="0" borderId="0" xfId="0" applyFill="1" applyBorder="1" applyProtection="1">
      <protection locked="0"/>
    </xf>
    <xf numFmtId="0" fontId="48" fillId="0" borderId="0" xfId="0" applyFont="1" applyFill="1" applyBorder="1" applyProtection="1">
      <protection locked="0"/>
    </xf>
    <xf numFmtId="0" fontId="50" fillId="0" borderId="0" xfId="0" applyFont="1" applyFill="1" applyBorder="1" applyProtection="1">
      <protection locked="0"/>
    </xf>
    <xf numFmtId="0" fontId="0" fillId="0" borderId="0" xfId="0" applyFont="1" applyFill="1" applyBorder="1" applyAlignment="1">
      <alignment wrapText="1"/>
    </xf>
    <xf numFmtId="0" fontId="0" fillId="0" borderId="0" xfId="0" applyFont="1" applyBorder="1" applyAlignment="1">
      <alignment wrapText="1"/>
    </xf>
    <xf numFmtId="0" fontId="48" fillId="0" borderId="0" xfId="0" applyFont="1" applyFill="1" applyBorder="1"/>
    <xf numFmtId="0" fontId="20" fillId="3" borderId="0" xfId="0" applyFont="1" applyFill="1" applyBorder="1"/>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14" fontId="0" fillId="0" borderId="0" xfId="0" applyNumberFormat="1"/>
    <xf numFmtId="0" fontId="6" fillId="0" borderId="0" xfId="1" applyFont="1" applyFill="1" applyAlignment="1">
      <alignment horizontal="right"/>
    </xf>
    <xf numFmtId="0" fontId="8" fillId="0" borderId="0" xfId="1" applyFont="1" applyAlignment="1">
      <alignment horizontal="right"/>
    </xf>
    <xf numFmtId="0" fontId="3" fillId="9" borderId="0" xfId="1" applyFont="1" applyFill="1" applyAlignment="1">
      <alignment horizontal="right"/>
    </xf>
    <xf numFmtId="0" fontId="0" fillId="0" borderId="0" xfId="0" applyAlignment="1">
      <alignment horizontal="right" vertical="top"/>
    </xf>
    <xf numFmtId="0" fontId="0" fillId="0" borderId="0" xfId="0" applyAlignment="1">
      <alignment horizontal="right"/>
    </xf>
    <xf numFmtId="0" fontId="7" fillId="0" borderId="0" xfId="1" applyFont="1" applyAlignment="1">
      <alignment horizontal="right"/>
    </xf>
    <xf numFmtId="0" fontId="0" fillId="0" borderId="0" xfId="0" applyAlignment="1">
      <alignment horizontal="right" vertical="top" wrapText="1"/>
    </xf>
    <xf numFmtId="0" fontId="49" fillId="0" borderId="0" xfId="0" applyFont="1" applyAlignment="1">
      <alignment wrapText="1"/>
    </xf>
    <xf numFmtId="165" fontId="4" fillId="0" borderId="0" xfId="0" applyNumberFormat="1" applyFont="1" applyFill="1" applyAlignment="1">
      <alignment horizontal="right"/>
    </xf>
    <xf numFmtId="14" fontId="4" fillId="0" borderId="0" xfId="0" applyNumberFormat="1" applyFont="1" applyFill="1"/>
    <xf numFmtId="0" fontId="4" fillId="0" borderId="0" xfId="0" applyFont="1" applyFill="1" applyAlignment="1">
      <alignment wrapText="1"/>
    </xf>
    <xf numFmtId="0" fontId="4" fillId="0" borderId="0" xfId="0" applyFont="1" applyFill="1" applyAlignment="1">
      <alignment horizontal="left" vertical="top"/>
    </xf>
    <xf numFmtId="0" fontId="4" fillId="0" borderId="0" xfId="0" applyFont="1" applyFill="1" applyAlignment="1">
      <alignment horizontal="right"/>
    </xf>
    <xf numFmtId="165" fontId="4" fillId="0" borderId="0" xfId="6" applyNumberFormat="1" applyFont="1" applyFill="1" applyAlignment="1">
      <alignment horizontal="right"/>
    </xf>
    <xf numFmtId="14" fontId="4" fillId="0" borderId="0" xfId="6" applyNumberFormat="1" applyFont="1" applyFill="1"/>
    <xf numFmtId="0" fontId="4" fillId="0" borderId="0" xfId="6" applyFont="1" applyFill="1" applyAlignment="1">
      <alignment wrapText="1"/>
    </xf>
    <xf numFmtId="0" fontId="4" fillId="0" borderId="0" xfId="6" applyFont="1" applyFill="1" applyAlignment="1">
      <alignment horizontal="left" vertical="top"/>
    </xf>
    <xf numFmtId="0" fontId="4" fillId="0" borderId="0" xfId="6" applyFont="1" applyFill="1" applyAlignment="1">
      <alignment horizontal="right"/>
    </xf>
    <xf numFmtId="0" fontId="46" fillId="3" borderId="0" xfId="0" applyFont="1" applyFill="1" applyBorder="1" applyAlignment="1">
      <alignment wrapText="1"/>
    </xf>
    <xf numFmtId="0" fontId="46" fillId="3" borderId="0" xfId="0" applyFont="1" applyFill="1" applyBorder="1"/>
    <xf numFmtId="0" fontId="46" fillId="3" borderId="0" xfId="0" applyFont="1" applyFill="1" applyBorder="1" applyAlignment="1">
      <alignment vertical="top" wrapText="1"/>
    </xf>
    <xf numFmtId="0" fontId="46" fillId="3" borderId="0" xfId="0" applyFont="1" applyFill="1" applyBorder="1" applyAlignment="1">
      <alignment horizontal="center" vertical="center"/>
    </xf>
    <xf numFmtId="0" fontId="53" fillId="3" borderId="0" xfId="0" applyFont="1" applyFill="1" applyAlignment="1">
      <alignment horizontal="center"/>
    </xf>
    <xf numFmtId="0" fontId="46" fillId="3" borderId="0" xfId="0" applyFont="1" applyFill="1" applyAlignment="1"/>
    <xf numFmtId="0" fontId="54" fillId="7" borderId="0" xfId="0" applyFont="1" applyFill="1" applyAlignment="1">
      <alignment horizontal="center" vertical="center" wrapText="1"/>
    </xf>
    <xf numFmtId="0" fontId="54" fillId="5" borderId="0" xfId="0" applyFont="1" applyFill="1" applyAlignment="1">
      <alignment wrapText="1"/>
    </xf>
    <xf numFmtId="0" fontId="0" fillId="0" borderId="3" xfId="0" applyFill="1" applyBorder="1" applyProtection="1"/>
    <xf numFmtId="0" fontId="0" fillId="0" borderId="3" xfId="0" applyFill="1" applyBorder="1" applyAlignment="1" applyProtection="1">
      <alignment horizontal="center" vertical="center"/>
    </xf>
    <xf numFmtId="0" fontId="0" fillId="3" borderId="0"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Fill="1" applyBorder="1" applyProtection="1"/>
    <xf numFmtId="0" fontId="1" fillId="0" borderId="0" xfId="0" applyFont="1"/>
    <xf numFmtId="0" fontId="46" fillId="64" borderId="1" xfId="0" applyFont="1" applyFill="1" applyBorder="1" applyAlignment="1">
      <alignment horizontal="left" wrapText="1"/>
    </xf>
    <xf numFmtId="0" fontId="4" fillId="0" borderId="0" xfId="0" applyFont="1" applyFill="1" applyBorder="1"/>
    <xf numFmtId="0" fontId="4" fillId="0" borderId="0" xfId="0" applyFont="1" applyAlignment="1">
      <alignment wrapText="1"/>
    </xf>
    <xf numFmtId="0" fontId="57" fillId="3" borderId="0" xfId="0" applyFont="1" applyFill="1" applyAlignment="1">
      <alignment wrapText="1"/>
    </xf>
    <xf numFmtId="0" fontId="46" fillId="6" borderId="1" xfId="0" applyFont="1" applyFill="1" applyBorder="1" applyAlignment="1">
      <alignment horizontal="left" wrapText="1"/>
    </xf>
    <xf numFmtId="0" fontId="57" fillId="3" borderId="0" xfId="0" applyFont="1" applyFill="1" applyAlignment="1">
      <alignment vertical="top" wrapText="1"/>
    </xf>
    <xf numFmtId="0" fontId="57" fillId="0" borderId="0" xfId="0" applyFont="1" applyFill="1" applyAlignment="1">
      <alignment wrapText="1"/>
    </xf>
    <xf numFmtId="0" fontId="59" fillId="3" borderId="0" xfId="0" applyFont="1" applyFill="1"/>
    <xf numFmtId="0" fontId="59" fillId="3" borderId="0" xfId="0" applyFont="1" applyFill="1" applyAlignment="1">
      <alignment wrapText="1"/>
    </xf>
    <xf numFmtId="0" fontId="53" fillId="3" borderId="0" xfId="0" applyFont="1" applyFill="1" applyAlignment="1">
      <alignment horizontal="left" wrapText="1"/>
    </xf>
    <xf numFmtId="0" fontId="60" fillId="3" borderId="0" xfId="0" applyFont="1" applyFill="1"/>
    <xf numFmtId="0" fontId="46" fillId="0" borderId="0" xfId="0" applyFont="1" applyFill="1" applyBorder="1" applyAlignment="1">
      <alignment horizontal="left" wrapText="1"/>
    </xf>
    <xf numFmtId="0" fontId="47" fillId="64" borderId="1" xfId="0" applyFont="1" applyFill="1" applyBorder="1" applyAlignment="1">
      <alignment horizontal="left" wrapText="1"/>
    </xf>
    <xf numFmtId="0" fontId="0" fillId="0" borderId="0" xfId="0" applyBorder="1" applyAlignment="1">
      <alignment horizontal="center"/>
    </xf>
    <xf numFmtId="0" fontId="0" fillId="0" borderId="0" xfId="0" applyBorder="1" applyAlignment="1">
      <alignment horizontal="left"/>
    </xf>
    <xf numFmtId="0" fontId="0" fillId="0" borderId="0" xfId="0" applyAlignment="1">
      <alignment horizontal="left"/>
    </xf>
    <xf numFmtId="0" fontId="0" fillId="0" borderId="0" xfId="0" applyFill="1" applyBorder="1" applyAlignment="1">
      <alignment wrapText="1"/>
    </xf>
    <xf numFmtId="0" fontId="0" fillId="0" borderId="2" xfId="0" applyFill="1" applyBorder="1" applyAlignment="1">
      <alignment wrapText="1"/>
    </xf>
    <xf numFmtId="0" fontId="46" fillId="3" borderId="1" xfId="0" applyFont="1" applyFill="1" applyBorder="1" applyAlignment="1">
      <alignment horizontal="left" vertical="top" wrapText="1"/>
    </xf>
    <xf numFmtId="0" fontId="46" fillId="3" borderId="1" xfId="0" applyFont="1" applyFill="1" applyBorder="1" applyAlignment="1">
      <alignment horizontal="left" vertical="top"/>
    </xf>
    <xf numFmtId="0" fontId="46" fillId="3" borderId="1" xfId="0" applyFont="1" applyFill="1" applyBorder="1" applyAlignment="1">
      <alignment horizontal="center" vertical="top" wrapText="1"/>
    </xf>
    <xf numFmtId="0" fontId="46" fillId="3" borderId="1" xfId="0" applyFont="1" applyFill="1" applyBorder="1" applyAlignment="1">
      <alignment horizontal="center" vertical="top"/>
    </xf>
    <xf numFmtId="0" fontId="4" fillId="65" borderId="24" xfId="0" applyFont="1" applyFill="1" applyBorder="1" applyAlignment="1">
      <alignment vertical="top" wrapText="1"/>
    </xf>
    <xf numFmtId="0" fontId="0" fillId="0" borderId="0" xfId="0" applyFont="1" applyAlignment="1">
      <alignment vertical="top" wrapText="1"/>
    </xf>
    <xf numFmtId="0" fontId="0" fillId="0" borderId="0" xfId="0" applyAlignment="1">
      <alignment horizontal="center" vertical="top" wrapText="1"/>
    </xf>
    <xf numFmtId="0" fontId="4" fillId="0" borderId="0" xfId="0" applyFont="1" applyFill="1" applyBorder="1" applyAlignment="1">
      <alignment vertical="top" wrapText="1"/>
    </xf>
    <xf numFmtId="0" fontId="4" fillId="0" borderId="0" xfId="0" applyFont="1" applyFill="1" applyBorder="1" applyAlignment="1" applyProtection="1">
      <alignment horizontal="left" vertical="top" wrapText="1"/>
      <protection locked="0"/>
    </xf>
    <xf numFmtId="0" fontId="4" fillId="0" borderId="0" xfId="0" applyFont="1" applyBorder="1" applyAlignment="1">
      <alignment vertical="top" wrapText="1"/>
    </xf>
    <xf numFmtId="0" fontId="52" fillId="0" borderId="0" xfId="0" applyFont="1" applyBorder="1" applyAlignment="1">
      <alignment vertical="top" wrapText="1"/>
    </xf>
    <xf numFmtId="0" fontId="4" fillId="0" borderId="0" xfId="0" applyNumberFormat="1" applyFont="1" applyBorder="1" applyAlignment="1">
      <alignment vertical="top" wrapText="1"/>
    </xf>
    <xf numFmtId="0" fontId="4" fillId="0" borderId="0" xfId="0" applyFont="1" applyFill="1" applyAlignment="1">
      <alignment vertical="top" wrapText="1"/>
    </xf>
    <xf numFmtId="0" fontId="4" fillId="63" borderId="0" xfId="0" applyFont="1" applyFill="1" applyBorder="1" applyAlignment="1" applyProtection="1">
      <alignment horizontal="left" vertical="top" wrapText="1"/>
      <protection locked="0"/>
    </xf>
    <xf numFmtId="0" fontId="48" fillId="63" borderId="0" xfId="0" applyFont="1" applyFill="1" applyBorder="1" applyAlignment="1" applyProtection="1">
      <alignment horizontal="left" vertical="top" wrapText="1"/>
      <protection locked="0"/>
    </xf>
    <xf numFmtId="0" fontId="4" fillId="63" borderId="0" xfId="0" applyFont="1" applyFill="1" applyBorder="1" applyAlignment="1">
      <alignment vertical="top" wrapText="1"/>
    </xf>
    <xf numFmtId="0" fontId="4" fillId="0" borderId="0" xfId="0" applyFont="1" applyBorder="1" applyAlignment="1">
      <alignment horizontal="center" vertical="top" wrapText="1"/>
    </xf>
    <xf numFmtId="0" fontId="52" fillId="0" borderId="0" xfId="0" applyFont="1" applyBorder="1" applyAlignment="1">
      <alignment horizontal="center" vertical="top" wrapText="1"/>
    </xf>
    <xf numFmtId="0" fontId="4" fillId="65" borderId="25" xfId="0" applyFont="1" applyFill="1" applyBorder="1" applyAlignment="1">
      <alignment horizontal="center" vertical="top" wrapText="1"/>
    </xf>
    <xf numFmtId="0" fontId="4" fillId="0" borderId="25" xfId="0" applyFont="1" applyBorder="1" applyAlignment="1">
      <alignment horizontal="center" vertical="top" wrapText="1"/>
    </xf>
    <xf numFmtId="0" fontId="4" fillId="0" borderId="0" xfId="0" applyFont="1" applyFill="1" applyBorder="1" applyAlignment="1">
      <alignment horizontal="center" vertical="top" wrapText="1"/>
    </xf>
    <xf numFmtId="0" fontId="4" fillId="0" borderId="0" xfId="391" applyFont="1" applyFill="1" applyBorder="1" applyAlignment="1">
      <alignment horizontal="left" vertical="top" wrapText="1"/>
    </xf>
    <xf numFmtId="0" fontId="4" fillId="0" borderId="0" xfId="0" applyFont="1" applyFill="1" applyBorder="1" applyAlignment="1" applyProtection="1">
      <alignment horizontal="center" vertical="top" wrapText="1"/>
      <protection locked="0"/>
    </xf>
    <xf numFmtId="0" fontId="4" fillId="0" borderId="0" xfId="0" applyFont="1" applyFill="1" applyBorder="1" applyAlignment="1">
      <alignment horizontal="left" vertical="top" wrapText="1"/>
    </xf>
    <xf numFmtId="0" fontId="4" fillId="0" borderId="0" xfId="7" applyFont="1" applyFill="1" applyBorder="1" applyAlignment="1">
      <alignment horizontal="left" vertical="top" wrapText="1"/>
    </xf>
    <xf numFmtId="0" fontId="4" fillId="65" borderId="25" xfId="391" applyFont="1" applyFill="1" applyBorder="1" applyAlignment="1">
      <alignment horizontal="left" vertical="top" wrapText="1"/>
    </xf>
    <xf numFmtId="49" fontId="4" fillId="0" borderId="0" xfId="0" applyNumberFormat="1" applyFont="1" applyFill="1" applyBorder="1" applyAlignment="1" applyProtection="1">
      <alignment horizontal="left" vertical="top" wrapText="1"/>
      <protection locked="0"/>
    </xf>
    <xf numFmtId="0" fontId="0" fillId="0" borderId="0" xfId="0" applyFont="1" applyFill="1" applyAlignment="1">
      <alignment horizontal="left" vertical="top" wrapText="1"/>
    </xf>
    <xf numFmtId="0" fontId="4" fillId="0" borderId="0" xfId="1" applyFont="1" applyFill="1" applyBorder="1" applyAlignment="1">
      <alignment horizontal="left" vertical="top" wrapText="1"/>
    </xf>
    <xf numFmtId="0" fontId="4" fillId="65" borderId="24" xfId="0" applyFont="1" applyFill="1" applyBorder="1" applyAlignment="1">
      <alignment horizontal="left" vertical="top" wrapText="1"/>
    </xf>
    <xf numFmtId="0" fontId="4" fillId="65" borderId="25" xfId="0" applyFont="1" applyFill="1" applyBorder="1" applyAlignment="1">
      <alignment horizontal="left" vertical="top" wrapText="1"/>
    </xf>
    <xf numFmtId="0" fontId="4" fillId="0" borderId="24" xfId="0" applyFont="1" applyBorder="1" applyAlignment="1">
      <alignment horizontal="left" vertical="top" wrapText="1"/>
    </xf>
    <xf numFmtId="0" fontId="0" fillId="65" borderId="25" xfId="0" applyFont="1" applyFill="1" applyBorder="1" applyAlignment="1">
      <alignment horizontal="left" vertical="top" wrapText="1"/>
    </xf>
    <xf numFmtId="0" fontId="0" fillId="0" borderId="25" xfId="0" applyFont="1" applyBorder="1" applyAlignment="1">
      <alignment horizontal="left" vertical="top" wrapText="1"/>
    </xf>
    <xf numFmtId="0" fontId="4" fillId="0" borderId="25" xfId="0" applyFont="1" applyBorder="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center" vertical="top" wrapText="1"/>
    </xf>
    <xf numFmtId="0" fontId="4" fillId="0" borderId="0" xfId="0" applyFont="1" applyFill="1" applyAlignment="1">
      <alignment horizontal="center" vertical="top" wrapText="1"/>
    </xf>
    <xf numFmtId="49" fontId="4" fillId="65" borderId="25" xfId="0" applyNumberFormat="1" applyFont="1" applyFill="1" applyBorder="1" applyAlignment="1">
      <alignment horizontal="left" vertical="top" wrapText="1"/>
    </xf>
    <xf numFmtId="0" fontId="4" fillId="0" borderId="25" xfId="1" applyNumberFormat="1" applyFont="1" applyBorder="1" applyAlignment="1">
      <alignment horizontal="left" vertical="top" wrapText="1"/>
    </xf>
    <xf numFmtId="0" fontId="4" fillId="65" borderId="25" xfId="1" applyNumberFormat="1" applyFont="1" applyFill="1" applyBorder="1" applyAlignment="1">
      <alignment horizontal="left" vertical="top" wrapText="1"/>
    </xf>
    <xf numFmtId="0" fontId="2" fillId="66" borderId="24" xfId="0" applyFont="1" applyFill="1" applyBorder="1" applyAlignment="1">
      <alignment horizontal="left" vertical="center" wrapText="1"/>
    </xf>
    <xf numFmtId="0" fontId="2" fillId="66" borderId="25" xfId="0" applyFont="1" applyFill="1" applyBorder="1" applyAlignment="1">
      <alignment horizontal="left" vertical="center" wrapText="1"/>
    </xf>
    <xf numFmtId="0" fontId="61" fillId="66" borderId="25" xfId="0" applyFont="1" applyFill="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45" fillId="0" borderId="0" xfId="0" applyFont="1" applyAlignment="1">
      <alignment horizontal="left" vertical="center" wrapText="1"/>
    </xf>
    <xf numFmtId="0" fontId="2" fillId="0" borderId="28" xfId="0" applyFont="1" applyFill="1" applyBorder="1" applyAlignment="1" applyProtection="1">
      <alignment horizontal="left" vertical="center" wrapText="1"/>
      <protection locked="0"/>
    </xf>
    <xf numFmtId="0" fontId="2" fillId="0" borderId="0" xfId="0" applyFont="1" applyFill="1" applyBorder="1" applyAlignment="1" applyProtection="1">
      <alignment horizontal="left" vertical="center" wrapText="1"/>
      <protection locked="0"/>
    </xf>
    <xf numFmtId="0" fontId="2" fillId="0" borderId="26" xfId="0" applyFont="1" applyFill="1" applyBorder="1" applyAlignment="1" applyProtection="1">
      <alignment horizontal="center" vertical="center" wrapText="1"/>
      <protection locked="0"/>
    </xf>
    <xf numFmtId="0" fontId="2" fillId="0" borderId="26" xfId="0" applyFont="1" applyFill="1" applyBorder="1" applyAlignment="1" applyProtection="1">
      <alignment horizontal="left" vertical="center" wrapText="1"/>
      <protection locked="0"/>
    </xf>
    <xf numFmtId="0" fontId="2" fillId="0" borderId="27" xfId="0" applyFont="1" applyFill="1" applyBorder="1" applyAlignment="1" applyProtection="1">
      <alignment horizontal="left" vertical="center" wrapText="1"/>
      <protection locked="0"/>
    </xf>
    <xf numFmtId="0" fontId="2" fillId="66" borderId="29" xfId="0" applyFont="1" applyFill="1" applyBorder="1" applyAlignment="1">
      <alignment horizontal="left" vertical="center" wrapText="1"/>
    </xf>
    <xf numFmtId="0" fontId="62" fillId="0" borderId="1" xfId="0" applyFont="1" applyFill="1" applyBorder="1" applyAlignment="1" applyProtection="1">
      <alignment wrapText="1"/>
      <protection locked="0"/>
    </xf>
    <xf numFmtId="0" fontId="63" fillId="0" borderId="1" xfId="0" applyFont="1" applyFill="1" applyBorder="1" applyAlignment="1" applyProtection="1">
      <alignment wrapText="1"/>
      <protection locked="0"/>
    </xf>
    <xf numFmtId="0" fontId="0" fillId="3" borderId="0" xfId="0" applyFont="1" applyFill="1"/>
    <xf numFmtId="0" fontId="7" fillId="0" borderId="0" xfId="1" applyFont="1" applyAlignment="1">
      <alignment vertical="top"/>
    </xf>
    <xf numFmtId="0" fontId="3" fillId="9" borderId="0" xfId="1" applyFont="1" applyFill="1" applyAlignment="1">
      <alignment vertical="top"/>
    </xf>
    <xf numFmtId="0" fontId="4" fillId="0" borderId="0" xfId="6" applyFont="1" applyFill="1" applyAlignment="1">
      <alignment vertical="top" wrapText="1"/>
    </xf>
    <xf numFmtId="0" fontId="0" fillId="0" borderId="0" xfId="0" quotePrefix="1" applyAlignment="1">
      <alignment horizontal="right"/>
    </xf>
    <xf numFmtId="0" fontId="0" fillId="0" borderId="0" xfId="0" applyAlignment="1">
      <alignment horizontal="right" vertical="center"/>
    </xf>
    <xf numFmtId="14" fontId="0" fillId="0" borderId="0" xfId="0" applyNumberFormat="1" applyAlignment="1">
      <alignment vertical="center"/>
    </xf>
    <xf numFmtId="0" fontId="0" fillId="0" borderId="0" xfId="0" applyAlignment="1">
      <alignment vertical="center" wrapText="1"/>
    </xf>
    <xf numFmtId="0" fontId="4" fillId="0" borderId="0" xfId="6" applyFont="1" applyFill="1" applyAlignment="1">
      <alignment horizontal="left" vertical="center"/>
    </xf>
    <xf numFmtId="0" fontId="4" fillId="0" borderId="0" xfId="6" applyFont="1" applyFill="1" applyAlignment="1">
      <alignment vertical="center" wrapText="1"/>
    </xf>
    <xf numFmtId="0" fontId="0" fillId="0" borderId="0" xfId="0" applyAlignment="1">
      <alignment vertical="center"/>
    </xf>
    <xf numFmtId="0" fontId="37" fillId="3" borderId="0" xfId="42" applyFont="1" applyFill="1" applyBorder="1" applyAlignment="1"/>
    <xf numFmtId="0" fontId="64" fillId="0" borderId="0" xfId="42" applyFont="1"/>
    <xf numFmtId="0" fontId="4" fillId="3" borderId="0" xfId="416" applyFill="1" applyBorder="1"/>
    <xf numFmtId="0" fontId="4" fillId="3" borderId="0" xfId="416" applyFont="1" applyFill="1"/>
    <xf numFmtId="0" fontId="4" fillId="3" borderId="0" xfId="416" applyFill="1"/>
    <xf numFmtId="0" fontId="1" fillId="67" borderId="1" xfId="0" applyFont="1" applyFill="1" applyBorder="1"/>
    <xf numFmtId="0" fontId="4" fillId="3" borderId="1" xfId="416" applyFill="1" applyBorder="1"/>
    <xf numFmtId="0" fontId="52" fillId="63" borderId="0" xfId="0" applyFont="1" applyFill="1" applyAlignment="1">
      <alignment vertical="top" wrapText="1"/>
    </xf>
    <xf numFmtId="0" fontId="52" fillId="63" borderId="0" xfId="0" applyFont="1" applyFill="1" applyBorder="1" applyAlignment="1">
      <alignment vertical="top" wrapText="1"/>
    </xf>
    <xf numFmtId="0" fontId="52" fillId="63" borderId="0" xfId="0" applyFont="1" applyFill="1" applyBorder="1" applyAlignment="1">
      <alignment horizontal="center" vertical="top" wrapText="1"/>
    </xf>
    <xf numFmtId="0" fontId="4" fillId="63" borderId="0" xfId="0" applyFont="1" applyFill="1" applyBorder="1" applyAlignment="1">
      <alignment horizontal="center" vertical="top" wrapText="1"/>
    </xf>
    <xf numFmtId="0" fontId="4" fillId="63" borderId="0" xfId="0" applyNumberFormat="1" applyFont="1" applyFill="1" applyBorder="1" applyAlignment="1">
      <alignment vertical="top" wrapText="1"/>
    </xf>
    <xf numFmtId="0" fontId="4" fillId="64" borderId="0" xfId="0" applyFont="1" applyFill="1" applyBorder="1" applyAlignment="1">
      <alignment vertical="top" wrapText="1"/>
    </xf>
    <xf numFmtId="0" fontId="4" fillId="64" borderId="0" xfId="0" applyFont="1" applyFill="1" applyBorder="1" applyAlignment="1" applyProtection="1">
      <alignment horizontal="left" vertical="top" wrapText="1"/>
      <protection locked="0"/>
    </xf>
    <xf numFmtId="0" fontId="6" fillId="8" borderId="0" xfId="1" applyFont="1" applyFill="1" applyAlignment="1">
      <alignment horizontal="left"/>
    </xf>
    <xf numFmtId="0" fontId="3" fillId="0" borderId="0" xfId="1" applyFont="1" applyAlignment="1">
      <alignment horizontal="left"/>
    </xf>
    <xf numFmtId="164" fontId="8" fillId="0" borderId="0" xfId="1" applyNumberFormat="1" applyFont="1" applyAlignment="1">
      <alignment horizontal="left"/>
    </xf>
    <xf numFmtId="0" fontId="46" fillId="6" borderId="1" xfId="0" applyFont="1" applyFill="1" applyBorder="1" applyAlignment="1">
      <alignment horizontal="left" wrapText="1"/>
    </xf>
    <xf numFmtId="0" fontId="58" fillId="2" borderId="0" xfId="0" applyFont="1" applyFill="1" applyAlignment="1">
      <alignment horizontal="center"/>
    </xf>
    <xf numFmtId="0" fontId="46" fillId="6" borderId="0" xfId="0" applyFont="1" applyFill="1" applyAlignment="1">
      <alignment horizontal="center"/>
    </xf>
    <xf numFmtId="0" fontId="46" fillId="64" borderId="23" xfId="0" applyFont="1" applyFill="1" applyBorder="1" applyAlignment="1">
      <alignment horizontal="left" vertical="center" wrapText="1"/>
    </xf>
    <xf numFmtId="0" fontId="46" fillId="64" borderId="4" xfId="0" applyFont="1" applyFill="1" applyBorder="1" applyAlignment="1">
      <alignment horizontal="left" vertical="center" wrapText="1"/>
    </xf>
    <xf numFmtId="0" fontId="46" fillId="64" borderId="3" xfId="0" applyFont="1" applyFill="1" applyBorder="1" applyAlignment="1">
      <alignment horizontal="left" vertical="center" wrapText="1"/>
    </xf>
    <xf numFmtId="0" fontId="46" fillId="64" borderId="23" xfId="0" applyFont="1" applyFill="1" applyBorder="1" applyAlignment="1">
      <alignment horizontal="center"/>
    </xf>
    <xf numFmtId="0" fontId="46" fillId="64" borderId="4" xfId="0" applyFont="1" applyFill="1" applyBorder="1" applyAlignment="1">
      <alignment horizontal="center"/>
    </xf>
    <xf numFmtId="0" fontId="46" fillId="64" borderId="3" xfId="0" applyFont="1" applyFill="1" applyBorder="1" applyAlignment="1">
      <alignment horizontal="center"/>
    </xf>
    <xf numFmtId="0" fontId="65" fillId="63" borderId="0" xfId="0" applyFont="1" applyFill="1" applyAlignment="1">
      <alignment vertical="top" wrapText="1"/>
    </xf>
    <xf numFmtId="0" fontId="65" fillId="63" borderId="0" xfId="0" applyFont="1" applyFill="1" applyBorder="1" applyAlignment="1">
      <alignment vertical="top" wrapText="1"/>
    </xf>
    <xf numFmtId="0" fontId="66" fillId="63" borderId="0" xfId="0" applyFont="1" applyFill="1" applyBorder="1" applyAlignment="1">
      <alignment vertical="top" wrapText="1"/>
    </xf>
    <xf numFmtId="0" fontId="65" fillId="63" borderId="0" xfId="0" applyFont="1" applyFill="1" applyBorder="1" applyAlignment="1">
      <alignment horizontal="center" vertical="top" wrapText="1"/>
    </xf>
    <xf numFmtId="0" fontId="66" fillId="63" borderId="0" xfId="0" applyFont="1" applyFill="1" applyBorder="1" applyAlignment="1">
      <alignment horizontal="center" vertical="top" wrapText="1"/>
    </xf>
    <xf numFmtId="0" fontId="66" fillId="63" borderId="0" xfId="0" applyNumberFormat="1" applyFont="1" applyFill="1" applyBorder="1" applyAlignment="1">
      <alignment vertical="top" wrapText="1"/>
    </xf>
    <xf numFmtId="0" fontId="52" fillId="0" borderId="0" xfId="0" applyFont="1" applyFill="1" applyAlignment="1">
      <alignment vertical="top" wrapText="1"/>
    </xf>
    <xf numFmtId="0" fontId="52" fillId="0" borderId="0" xfId="0" applyFont="1" applyFill="1" applyBorder="1" applyAlignment="1">
      <alignment vertical="top" wrapText="1"/>
    </xf>
    <xf numFmtId="0" fontId="52" fillId="0" borderId="0" xfId="0" applyFont="1" applyFill="1" applyBorder="1" applyAlignment="1">
      <alignment horizontal="center" vertical="top" wrapText="1"/>
    </xf>
    <xf numFmtId="0" fontId="4" fillId="0" borderId="0" xfId="0" applyNumberFormat="1" applyFont="1" applyFill="1" applyBorder="1" applyAlignment="1">
      <alignment vertical="top" wrapText="1"/>
    </xf>
    <xf numFmtId="0" fontId="0" fillId="0" borderId="0" xfId="0" applyFill="1" applyAlignment="1">
      <alignment vertical="top" wrapText="1"/>
    </xf>
  </cellXfs>
  <cellStyles count="907">
    <cellStyle name="%" xfId="1"/>
    <cellStyle name="% 2" xfId="42"/>
    <cellStyle name="20% - Accent1" xfId="18" builtinId="30" customBuiltin="1"/>
    <cellStyle name="20% - Accent1 2" xfId="43"/>
    <cellStyle name="20% - Accent1 2 2" xfId="44"/>
    <cellStyle name="20% - Accent1 2 3" xfId="45"/>
    <cellStyle name="20% - Accent1 2 3 2" xfId="46"/>
    <cellStyle name="20% - Accent1 2 3 2 2" xfId="47"/>
    <cellStyle name="20% - Accent1 2 3 2 3" xfId="48"/>
    <cellStyle name="20% - Accent1 2 3 3" xfId="49"/>
    <cellStyle name="20% - Accent1 2 3 4" xfId="50"/>
    <cellStyle name="20% - Accent1 3" xfId="51"/>
    <cellStyle name="20% - Accent1 3 2" xfId="52"/>
    <cellStyle name="20% - Accent1 3 2 2" xfId="53"/>
    <cellStyle name="20% - Accent1 3 2 3" xfId="54"/>
    <cellStyle name="20% - Accent1 3 3" xfId="55"/>
    <cellStyle name="20% - Accent1 3 4" xfId="56"/>
    <cellStyle name="20% - Accent1 4" xfId="57"/>
    <cellStyle name="20% - Accent1 4 2" xfId="58"/>
    <cellStyle name="20% - Accent1 4 3" xfId="59"/>
    <cellStyle name="20% - Accent1 5" xfId="60"/>
    <cellStyle name="20% - Accent1 5 2" xfId="61"/>
    <cellStyle name="20% - Accent1 5 3" xfId="62"/>
    <cellStyle name="20% - Accent1 6" xfId="63"/>
    <cellStyle name="20% - Accent1 6 2" xfId="64"/>
    <cellStyle name="20% - Accent1 6 3" xfId="65"/>
    <cellStyle name="20% - Accent1 7" xfId="66"/>
    <cellStyle name="20% - Accent1 7 2" xfId="67"/>
    <cellStyle name="20% - Accent1 7 3" xfId="68"/>
    <cellStyle name="20% - Accent1 8" xfId="69"/>
    <cellStyle name="20% - Accent1 9" xfId="70"/>
    <cellStyle name="20% - Accent2" xfId="22" builtinId="34" customBuiltin="1"/>
    <cellStyle name="20% - Accent2 2" xfId="71"/>
    <cellStyle name="20% - Accent2 2 2" xfId="72"/>
    <cellStyle name="20% - Accent2 2 3" xfId="73"/>
    <cellStyle name="20% - Accent2 2 3 2" xfId="74"/>
    <cellStyle name="20% - Accent2 2 3 2 2" xfId="75"/>
    <cellStyle name="20% - Accent2 2 3 2 3" xfId="76"/>
    <cellStyle name="20% - Accent2 2 3 3" xfId="77"/>
    <cellStyle name="20% - Accent2 2 3 4" xfId="78"/>
    <cellStyle name="20% - Accent2 3" xfId="79"/>
    <cellStyle name="20% - Accent2 3 2" xfId="80"/>
    <cellStyle name="20% - Accent2 3 2 2" xfId="81"/>
    <cellStyle name="20% - Accent2 3 2 3" xfId="82"/>
    <cellStyle name="20% - Accent2 3 3" xfId="83"/>
    <cellStyle name="20% - Accent2 3 4" xfId="84"/>
    <cellStyle name="20% - Accent2 4" xfId="85"/>
    <cellStyle name="20% - Accent2 4 2" xfId="86"/>
    <cellStyle name="20% - Accent2 4 3" xfId="87"/>
    <cellStyle name="20% - Accent2 5" xfId="88"/>
    <cellStyle name="20% - Accent2 5 2" xfId="89"/>
    <cellStyle name="20% - Accent2 5 3" xfId="90"/>
    <cellStyle name="20% - Accent2 6" xfId="91"/>
    <cellStyle name="20% - Accent2 6 2" xfId="92"/>
    <cellStyle name="20% - Accent2 6 3" xfId="93"/>
    <cellStyle name="20% - Accent2 7" xfId="94"/>
    <cellStyle name="20% - Accent2 7 2" xfId="95"/>
    <cellStyle name="20% - Accent2 7 3" xfId="96"/>
    <cellStyle name="20% - Accent2 8" xfId="97"/>
    <cellStyle name="20% - Accent2 9" xfId="98"/>
    <cellStyle name="20% - Accent3" xfId="26" builtinId="38" customBuiltin="1"/>
    <cellStyle name="20% - Accent3 2" xfId="99"/>
    <cellStyle name="20% - Accent3 2 2" xfId="100"/>
    <cellStyle name="20% - Accent3 2 3" xfId="101"/>
    <cellStyle name="20% - Accent3 2 3 2" xfId="102"/>
    <cellStyle name="20% - Accent3 2 3 2 2" xfId="103"/>
    <cellStyle name="20% - Accent3 2 3 2 3" xfId="104"/>
    <cellStyle name="20% - Accent3 2 3 3" xfId="105"/>
    <cellStyle name="20% - Accent3 2 3 4" xfId="106"/>
    <cellStyle name="20% - Accent3 3" xfId="107"/>
    <cellStyle name="20% - Accent3 3 2" xfId="108"/>
    <cellStyle name="20% - Accent3 3 2 2" xfId="109"/>
    <cellStyle name="20% - Accent3 3 2 3" xfId="110"/>
    <cellStyle name="20% - Accent3 3 3" xfId="111"/>
    <cellStyle name="20% - Accent3 3 4" xfId="112"/>
    <cellStyle name="20% - Accent3 4" xfId="113"/>
    <cellStyle name="20% - Accent3 4 2" xfId="114"/>
    <cellStyle name="20% - Accent3 4 3" xfId="115"/>
    <cellStyle name="20% - Accent3 5" xfId="116"/>
    <cellStyle name="20% - Accent3 5 2" xfId="117"/>
    <cellStyle name="20% - Accent3 5 3" xfId="118"/>
    <cellStyle name="20% - Accent3 6" xfId="119"/>
    <cellStyle name="20% - Accent3 6 2" xfId="120"/>
    <cellStyle name="20% - Accent3 6 3" xfId="121"/>
    <cellStyle name="20% - Accent3 7" xfId="122"/>
    <cellStyle name="20% - Accent3 7 2" xfId="123"/>
    <cellStyle name="20% - Accent3 7 3" xfId="124"/>
    <cellStyle name="20% - Accent3 8" xfId="125"/>
    <cellStyle name="20% - Accent3 9" xfId="126"/>
    <cellStyle name="20% - Accent4" xfId="30" builtinId="42" customBuiltin="1"/>
    <cellStyle name="20% - Accent4 2" xfId="127"/>
    <cellStyle name="20% - Accent4 2 2" xfId="128"/>
    <cellStyle name="20% - Accent4 2 3" xfId="129"/>
    <cellStyle name="20% - Accent4 2 3 2" xfId="130"/>
    <cellStyle name="20% - Accent4 2 3 2 2" xfId="131"/>
    <cellStyle name="20% - Accent4 2 3 2 3" xfId="132"/>
    <cellStyle name="20% - Accent4 2 3 3" xfId="133"/>
    <cellStyle name="20% - Accent4 2 3 4" xfId="134"/>
    <cellStyle name="20% - Accent4 3" xfId="135"/>
    <cellStyle name="20% - Accent4 3 2" xfId="136"/>
    <cellStyle name="20% - Accent4 3 2 2" xfId="137"/>
    <cellStyle name="20% - Accent4 3 2 3" xfId="138"/>
    <cellStyle name="20% - Accent4 3 3" xfId="139"/>
    <cellStyle name="20% - Accent4 3 4" xfId="140"/>
    <cellStyle name="20% - Accent4 4" xfId="141"/>
    <cellStyle name="20% - Accent4 4 2" xfId="142"/>
    <cellStyle name="20% - Accent4 4 3" xfId="143"/>
    <cellStyle name="20% - Accent4 5" xfId="144"/>
    <cellStyle name="20% - Accent4 5 2" xfId="145"/>
    <cellStyle name="20% - Accent4 5 3" xfId="146"/>
    <cellStyle name="20% - Accent4 6" xfId="147"/>
    <cellStyle name="20% - Accent4 6 2" xfId="148"/>
    <cellStyle name="20% - Accent4 6 3" xfId="149"/>
    <cellStyle name="20% - Accent4 7" xfId="150"/>
    <cellStyle name="20% - Accent4 7 2" xfId="151"/>
    <cellStyle name="20% - Accent4 7 3" xfId="152"/>
    <cellStyle name="20% - Accent4 8" xfId="153"/>
    <cellStyle name="20% - Accent4 9" xfId="154"/>
    <cellStyle name="20% - Accent5" xfId="34" builtinId="46" customBuiltin="1"/>
    <cellStyle name="20% - Accent5 2" xfId="155"/>
    <cellStyle name="20% - Accent5 2 2" xfId="156"/>
    <cellStyle name="20% - Accent5 2 3" xfId="157"/>
    <cellStyle name="20% - Accent5 2 3 2" xfId="158"/>
    <cellStyle name="20% - Accent5 2 3 2 2" xfId="159"/>
    <cellStyle name="20% - Accent5 2 3 2 3" xfId="160"/>
    <cellStyle name="20% - Accent5 2 3 3" xfId="161"/>
    <cellStyle name="20% - Accent5 2 3 4" xfId="162"/>
    <cellStyle name="20% - Accent5 3" xfId="163"/>
    <cellStyle name="20% - Accent5 3 2" xfId="164"/>
    <cellStyle name="20% - Accent5 3 2 2" xfId="165"/>
    <cellStyle name="20% - Accent5 3 2 3" xfId="166"/>
    <cellStyle name="20% - Accent5 3 3" xfId="167"/>
    <cellStyle name="20% - Accent5 3 4" xfId="168"/>
    <cellStyle name="20% - Accent5 4" xfId="169"/>
    <cellStyle name="20% - Accent5 4 2" xfId="170"/>
    <cellStyle name="20% - Accent5 4 3" xfId="171"/>
    <cellStyle name="20% - Accent5 5" xfId="172"/>
    <cellStyle name="20% - Accent5 5 2" xfId="173"/>
    <cellStyle name="20% - Accent5 5 3" xfId="174"/>
    <cellStyle name="20% - Accent5 6" xfId="175"/>
    <cellStyle name="20% - Accent5 6 2" xfId="176"/>
    <cellStyle name="20% - Accent5 6 3" xfId="177"/>
    <cellStyle name="20% - Accent5 7" xfId="178"/>
    <cellStyle name="20% - Accent5 7 2" xfId="179"/>
    <cellStyle name="20% - Accent5 7 3" xfId="180"/>
    <cellStyle name="20% - Accent5 8" xfId="181"/>
    <cellStyle name="20% - Accent5 9" xfId="182"/>
    <cellStyle name="20% - Accent6" xfId="38" builtinId="50" customBuiltin="1"/>
    <cellStyle name="20% - Accent6 2" xfId="183"/>
    <cellStyle name="20% - Accent6 2 2" xfId="184"/>
    <cellStyle name="20% - Accent6 2 3" xfId="185"/>
    <cellStyle name="20% - Accent6 2 3 2" xfId="186"/>
    <cellStyle name="20% - Accent6 2 3 2 2" xfId="187"/>
    <cellStyle name="20% - Accent6 2 3 2 3" xfId="188"/>
    <cellStyle name="20% - Accent6 2 3 3" xfId="189"/>
    <cellStyle name="20% - Accent6 2 3 4" xfId="190"/>
    <cellStyle name="20% - Accent6 3" xfId="191"/>
    <cellStyle name="20% - Accent6 3 2" xfId="192"/>
    <cellStyle name="20% - Accent6 3 2 2" xfId="193"/>
    <cellStyle name="20% - Accent6 3 2 3" xfId="194"/>
    <cellStyle name="20% - Accent6 3 3" xfId="195"/>
    <cellStyle name="20% - Accent6 3 4" xfId="196"/>
    <cellStyle name="20% - Accent6 4" xfId="197"/>
    <cellStyle name="20% - Accent6 4 2" xfId="198"/>
    <cellStyle name="20% - Accent6 4 3" xfId="199"/>
    <cellStyle name="20% - Accent6 5" xfId="200"/>
    <cellStyle name="20% - Accent6 5 2" xfId="201"/>
    <cellStyle name="20% - Accent6 5 3" xfId="202"/>
    <cellStyle name="20% - Accent6 6" xfId="203"/>
    <cellStyle name="20% - Accent6 6 2" xfId="204"/>
    <cellStyle name="20% - Accent6 6 3" xfId="205"/>
    <cellStyle name="20% - Accent6 7" xfId="206"/>
    <cellStyle name="20% - Accent6 7 2" xfId="207"/>
    <cellStyle name="20% - Accent6 7 3" xfId="208"/>
    <cellStyle name="20% - Accent6 8" xfId="209"/>
    <cellStyle name="20% - Accent6 9" xfId="210"/>
    <cellStyle name="40% - Accent1" xfId="19" builtinId="31" customBuiltin="1"/>
    <cellStyle name="40% - Accent1 2" xfId="211"/>
    <cellStyle name="40% - Accent1 2 2" xfId="212"/>
    <cellStyle name="40% - Accent1 2 3" xfId="213"/>
    <cellStyle name="40% - Accent1 2 3 2" xfId="214"/>
    <cellStyle name="40% - Accent1 2 3 2 2" xfId="215"/>
    <cellStyle name="40% - Accent1 2 3 2 3" xfId="216"/>
    <cellStyle name="40% - Accent1 2 3 3" xfId="217"/>
    <cellStyle name="40% - Accent1 2 3 4" xfId="218"/>
    <cellStyle name="40% - Accent1 3" xfId="219"/>
    <cellStyle name="40% - Accent1 3 2" xfId="220"/>
    <cellStyle name="40% - Accent1 3 2 2" xfId="221"/>
    <cellStyle name="40% - Accent1 3 2 3" xfId="222"/>
    <cellStyle name="40% - Accent1 3 3" xfId="223"/>
    <cellStyle name="40% - Accent1 3 4" xfId="224"/>
    <cellStyle name="40% - Accent1 4" xfId="225"/>
    <cellStyle name="40% - Accent1 4 2" xfId="226"/>
    <cellStyle name="40% - Accent1 4 3" xfId="227"/>
    <cellStyle name="40% - Accent1 5" xfId="228"/>
    <cellStyle name="40% - Accent1 5 2" xfId="229"/>
    <cellStyle name="40% - Accent1 5 3" xfId="230"/>
    <cellStyle name="40% - Accent1 6" xfId="231"/>
    <cellStyle name="40% - Accent1 6 2" xfId="232"/>
    <cellStyle name="40% - Accent1 6 3" xfId="233"/>
    <cellStyle name="40% - Accent1 7" xfId="234"/>
    <cellStyle name="40% - Accent1 7 2" xfId="235"/>
    <cellStyle name="40% - Accent1 7 3" xfId="236"/>
    <cellStyle name="40% - Accent1 8" xfId="237"/>
    <cellStyle name="40% - Accent1 9" xfId="238"/>
    <cellStyle name="40% - Accent2" xfId="23" builtinId="35" customBuiltin="1"/>
    <cellStyle name="40% - Accent2 2" xfId="239"/>
    <cellStyle name="40% - Accent2 2 2" xfId="240"/>
    <cellStyle name="40% - Accent2 2 3" xfId="241"/>
    <cellStyle name="40% - Accent2 2 3 2" xfId="242"/>
    <cellStyle name="40% - Accent2 2 3 2 2" xfId="243"/>
    <cellStyle name="40% - Accent2 2 3 2 3" xfId="244"/>
    <cellStyle name="40% - Accent2 2 3 3" xfId="245"/>
    <cellStyle name="40% - Accent2 2 3 4" xfId="246"/>
    <cellStyle name="40% - Accent2 3" xfId="247"/>
    <cellStyle name="40% - Accent2 3 2" xfId="248"/>
    <cellStyle name="40% - Accent2 3 2 2" xfId="249"/>
    <cellStyle name="40% - Accent2 3 2 3" xfId="250"/>
    <cellStyle name="40% - Accent2 3 3" xfId="251"/>
    <cellStyle name="40% - Accent2 3 4" xfId="252"/>
    <cellStyle name="40% - Accent2 4" xfId="253"/>
    <cellStyle name="40% - Accent2 4 2" xfId="254"/>
    <cellStyle name="40% - Accent2 4 3" xfId="255"/>
    <cellStyle name="40% - Accent2 5" xfId="256"/>
    <cellStyle name="40% - Accent2 5 2" xfId="257"/>
    <cellStyle name="40% - Accent2 5 3" xfId="258"/>
    <cellStyle name="40% - Accent2 6" xfId="259"/>
    <cellStyle name="40% - Accent2 6 2" xfId="260"/>
    <cellStyle name="40% - Accent2 6 3" xfId="261"/>
    <cellStyle name="40% - Accent2 7" xfId="262"/>
    <cellStyle name="40% - Accent2 7 2" xfId="263"/>
    <cellStyle name="40% - Accent2 7 3" xfId="264"/>
    <cellStyle name="40% - Accent2 8" xfId="265"/>
    <cellStyle name="40% - Accent2 9" xfId="266"/>
    <cellStyle name="40% - Accent3" xfId="27" builtinId="39" customBuiltin="1"/>
    <cellStyle name="40% - Accent3 2" xfId="267"/>
    <cellStyle name="40% - Accent3 2 2" xfId="268"/>
    <cellStyle name="40% - Accent3 2 3" xfId="269"/>
    <cellStyle name="40% - Accent3 2 3 2" xfId="270"/>
    <cellStyle name="40% - Accent3 2 3 2 2" xfId="271"/>
    <cellStyle name="40% - Accent3 2 3 2 3" xfId="272"/>
    <cellStyle name="40% - Accent3 2 3 3" xfId="273"/>
    <cellStyle name="40% - Accent3 2 3 4" xfId="274"/>
    <cellStyle name="40% - Accent3 3" xfId="275"/>
    <cellStyle name="40% - Accent3 3 2" xfId="276"/>
    <cellStyle name="40% - Accent3 3 2 2" xfId="277"/>
    <cellStyle name="40% - Accent3 3 2 3" xfId="278"/>
    <cellStyle name="40% - Accent3 3 3" xfId="279"/>
    <cellStyle name="40% - Accent3 3 4" xfId="280"/>
    <cellStyle name="40% - Accent3 4" xfId="281"/>
    <cellStyle name="40% - Accent3 4 2" xfId="282"/>
    <cellStyle name="40% - Accent3 4 3" xfId="283"/>
    <cellStyle name="40% - Accent3 5" xfId="284"/>
    <cellStyle name="40% - Accent3 5 2" xfId="285"/>
    <cellStyle name="40% - Accent3 5 3" xfId="286"/>
    <cellStyle name="40% - Accent3 6" xfId="287"/>
    <cellStyle name="40% - Accent3 6 2" xfId="288"/>
    <cellStyle name="40% - Accent3 6 3" xfId="289"/>
    <cellStyle name="40% - Accent3 7" xfId="290"/>
    <cellStyle name="40% - Accent3 7 2" xfId="291"/>
    <cellStyle name="40% - Accent3 7 3" xfId="292"/>
    <cellStyle name="40% - Accent3 8" xfId="293"/>
    <cellStyle name="40% - Accent3 9" xfId="294"/>
    <cellStyle name="40% - Accent4" xfId="31" builtinId="43" customBuiltin="1"/>
    <cellStyle name="40% - Accent4 2" xfId="295"/>
    <cellStyle name="40% - Accent4 2 2" xfId="296"/>
    <cellStyle name="40% - Accent4 2 3" xfId="297"/>
    <cellStyle name="40% - Accent4 2 3 2" xfId="298"/>
    <cellStyle name="40% - Accent4 2 3 2 2" xfId="299"/>
    <cellStyle name="40% - Accent4 2 3 2 3" xfId="300"/>
    <cellStyle name="40% - Accent4 2 3 3" xfId="301"/>
    <cellStyle name="40% - Accent4 2 3 4" xfId="302"/>
    <cellStyle name="40% - Accent4 3" xfId="303"/>
    <cellStyle name="40% - Accent4 3 2" xfId="304"/>
    <cellStyle name="40% - Accent4 3 2 2" xfId="305"/>
    <cellStyle name="40% - Accent4 3 2 3" xfId="306"/>
    <cellStyle name="40% - Accent4 3 3" xfId="307"/>
    <cellStyle name="40% - Accent4 3 4" xfId="308"/>
    <cellStyle name="40% - Accent4 4" xfId="309"/>
    <cellStyle name="40% - Accent4 4 2" xfId="310"/>
    <cellStyle name="40% - Accent4 4 3" xfId="311"/>
    <cellStyle name="40% - Accent4 5" xfId="312"/>
    <cellStyle name="40% - Accent4 5 2" xfId="313"/>
    <cellStyle name="40% - Accent4 5 3" xfId="314"/>
    <cellStyle name="40% - Accent4 6" xfId="315"/>
    <cellStyle name="40% - Accent4 6 2" xfId="316"/>
    <cellStyle name="40% - Accent4 6 3" xfId="317"/>
    <cellStyle name="40% - Accent4 7" xfId="318"/>
    <cellStyle name="40% - Accent4 7 2" xfId="319"/>
    <cellStyle name="40% - Accent4 7 3" xfId="320"/>
    <cellStyle name="40% - Accent4 8" xfId="321"/>
    <cellStyle name="40% - Accent4 9" xfId="322"/>
    <cellStyle name="40% - Accent5" xfId="35" builtinId="47" customBuiltin="1"/>
    <cellStyle name="40% - Accent5 2" xfId="323"/>
    <cellStyle name="40% - Accent5 2 2" xfId="324"/>
    <cellStyle name="40% - Accent5 2 3" xfId="325"/>
    <cellStyle name="40% - Accent5 2 3 2" xfId="326"/>
    <cellStyle name="40% - Accent5 2 3 2 2" xfId="327"/>
    <cellStyle name="40% - Accent5 2 3 2 3" xfId="328"/>
    <cellStyle name="40% - Accent5 2 3 3" xfId="329"/>
    <cellStyle name="40% - Accent5 2 3 4" xfId="330"/>
    <cellStyle name="40% - Accent5 3" xfId="331"/>
    <cellStyle name="40% - Accent5 3 2" xfId="332"/>
    <cellStyle name="40% - Accent5 3 2 2" xfId="333"/>
    <cellStyle name="40% - Accent5 3 2 3" xfId="334"/>
    <cellStyle name="40% - Accent5 3 3" xfId="335"/>
    <cellStyle name="40% - Accent5 3 4"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9" xfId="350"/>
    <cellStyle name="40% - Accent6" xfId="39" builtinId="51" customBuiltin="1"/>
    <cellStyle name="40% - Accent6 2" xfId="351"/>
    <cellStyle name="40% - Accent6 2 2" xfId="352"/>
    <cellStyle name="40% - Accent6 2 3" xfId="353"/>
    <cellStyle name="40% - Accent6 2 3 2" xfId="354"/>
    <cellStyle name="40% - Accent6 2 3 2 2" xfId="355"/>
    <cellStyle name="40% - Accent6 2 3 2 3" xfId="356"/>
    <cellStyle name="40% - Accent6 2 3 3" xfId="357"/>
    <cellStyle name="40% - Accent6 2 3 4" xfId="358"/>
    <cellStyle name="40% - Accent6 3" xfId="359"/>
    <cellStyle name="40% - Accent6 3 2" xfId="360"/>
    <cellStyle name="40% - Accent6 3 2 2" xfId="361"/>
    <cellStyle name="40% - Accent6 3 2 3" xfId="362"/>
    <cellStyle name="40% - Accent6 3 3" xfId="363"/>
    <cellStyle name="40% - Accent6 3 4" xfId="364"/>
    <cellStyle name="40% - Accent6 4" xfId="365"/>
    <cellStyle name="40% - Accent6 4 2" xfId="366"/>
    <cellStyle name="40% - Accent6 4 3" xfId="367"/>
    <cellStyle name="40% - Accent6 5" xfId="368"/>
    <cellStyle name="40% - Accent6 5 2" xfId="369"/>
    <cellStyle name="40% - Accent6 5 3" xfId="370"/>
    <cellStyle name="40% - Accent6 6" xfId="371"/>
    <cellStyle name="40% - Accent6 6 2" xfId="372"/>
    <cellStyle name="40% - Accent6 6 3" xfId="373"/>
    <cellStyle name="40% - Accent6 7" xfId="374"/>
    <cellStyle name="40% - Accent6 7 2" xfId="375"/>
    <cellStyle name="40% - Accent6 7 3" xfId="376"/>
    <cellStyle name="40% - Accent6 8" xfId="377"/>
    <cellStyle name="40% - Accent6 9" xfId="378"/>
    <cellStyle name="60% - Accent1" xfId="20" builtinId="32" customBuiltin="1"/>
    <cellStyle name="60% - Accent1 2" xfId="379"/>
    <cellStyle name="60% - Accent2" xfId="24" builtinId="36" customBuiltin="1"/>
    <cellStyle name="60% - Accent2 2" xfId="380"/>
    <cellStyle name="60% - Accent3" xfId="28" builtinId="40" customBuiltin="1"/>
    <cellStyle name="60% - Accent3 2" xfId="381"/>
    <cellStyle name="60% - Accent4" xfId="32" builtinId="44" customBuiltin="1"/>
    <cellStyle name="60% - Accent4 2" xfId="382"/>
    <cellStyle name="60% - Accent5" xfId="36" builtinId="48" customBuiltin="1"/>
    <cellStyle name="60% - Accent5 2" xfId="383"/>
    <cellStyle name="60% - Accent6" xfId="40" builtinId="52" customBuiltin="1"/>
    <cellStyle name="60% - Accent6 2" xfId="384"/>
    <cellStyle name="Accent1" xfId="17" builtinId="29" customBuiltin="1"/>
    <cellStyle name="Accent1 2" xfId="385"/>
    <cellStyle name="Accent2" xfId="21" builtinId="33" customBuiltin="1"/>
    <cellStyle name="Accent2 2" xfId="386"/>
    <cellStyle name="Accent3" xfId="25" builtinId="37" customBuiltin="1"/>
    <cellStyle name="Accent3 2" xfId="387"/>
    <cellStyle name="Accent4" xfId="29" builtinId="41" customBuiltin="1"/>
    <cellStyle name="Accent4 2" xfId="388"/>
    <cellStyle name="Accent5" xfId="33" builtinId="45" customBuiltin="1"/>
    <cellStyle name="Accent5 2" xfId="389"/>
    <cellStyle name="Accent6" xfId="37" builtinId="49" customBuiltin="1"/>
    <cellStyle name="Accent6 2" xfId="390"/>
    <cellStyle name="Bad" xfId="7" builtinId="27" customBuiltin="1"/>
    <cellStyle name="Bad 2" xfId="391"/>
    <cellStyle name="Calculation" xfId="11" builtinId="22" customBuiltin="1"/>
    <cellStyle name="Calculation 2" xfId="392"/>
    <cellStyle name="Check Cell" xfId="13" builtinId="23" customBuiltin="1"/>
    <cellStyle name="Check Cell 2" xfId="393"/>
    <cellStyle name="Currency 2" xfId="394"/>
    <cellStyle name="Currency 2 2" xfId="395"/>
    <cellStyle name="Explanatory Text" xfId="15" builtinId="53" customBuiltin="1"/>
    <cellStyle name="Explanatory Text 2" xfId="396"/>
    <cellStyle name="Good" xfId="6" builtinId="26" customBuiltin="1"/>
    <cellStyle name="Good 2" xfId="397"/>
    <cellStyle name="Heading 1" xfId="2" builtinId="16" customBuiltin="1"/>
    <cellStyle name="Heading 1 2" xfId="398"/>
    <cellStyle name="Heading 2" xfId="3" builtinId="17" customBuiltin="1"/>
    <cellStyle name="Heading 2 2" xfId="399"/>
    <cellStyle name="Heading 3" xfId="4" builtinId="18" customBuiltin="1"/>
    <cellStyle name="Heading 3 2" xfId="400"/>
    <cellStyle name="Heading 4" xfId="5" builtinId="19" customBuiltin="1"/>
    <cellStyle name="Heading 4 2" xfId="401"/>
    <cellStyle name="Hyperlink 2" xfId="403"/>
    <cellStyle name="Hyperlink 2 2" xfId="404"/>
    <cellStyle name="Hyperlink 2 2 2" xfId="405"/>
    <cellStyle name="Hyperlink 2 3" xfId="406"/>
    <cellStyle name="Hyperlink 3" xfId="402"/>
    <cellStyle name="Input" xfId="9" builtinId="20" customBuiltin="1"/>
    <cellStyle name="Input 2" xfId="407"/>
    <cellStyle name="Linked Cell" xfId="12" builtinId="24" customBuiltin="1"/>
    <cellStyle name="Linked Cell 2" xfId="408"/>
    <cellStyle name="Neutral" xfId="8" builtinId="28" customBuiltin="1"/>
    <cellStyle name="Neutral 2" xfId="409"/>
    <cellStyle name="Normal" xfId="0" builtinId="0"/>
    <cellStyle name="Normal 10" xfId="410"/>
    <cellStyle name="Normal 10 2" xfId="411"/>
    <cellStyle name="Normal 11" xfId="412"/>
    <cellStyle name="Normal 11 2" xfId="413"/>
    <cellStyle name="Normal 12" xfId="41"/>
    <cellStyle name="Normal 13" xfId="414"/>
    <cellStyle name="Normal 2" xfId="415"/>
    <cellStyle name="Normal 2 2" xfId="416"/>
    <cellStyle name="Normal 2 3" xfId="417"/>
    <cellStyle name="Normal 2 3 2" xfId="418"/>
    <cellStyle name="Normal 3" xfId="419"/>
    <cellStyle name="Normal 3 10" xfId="420"/>
    <cellStyle name="Normal 3 10 2" xfId="421"/>
    <cellStyle name="Normal 3 10 2 2" xfId="422"/>
    <cellStyle name="Normal 3 10 2 3" xfId="423"/>
    <cellStyle name="Normal 3 10 3" xfId="424"/>
    <cellStyle name="Normal 3 10 4" xfId="425"/>
    <cellStyle name="Normal 3 10 5" xfId="426"/>
    <cellStyle name="Normal 3 11" xfId="427"/>
    <cellStyle name="Normal 3 11 2" xfId="428"/>
    <cellStyle name="Normal 3 11 2 2" xfId="429"/>
    <cellStyle name="Normal 3 11 2 3" xfId="430"/>
    <cellStyle name="Normal 3 11 3" xfId="431"/>
    <cellStyle name="Normal 3 11 4" xfId="432"/>
    <cellStyle name="Normal 3 11 5" xfId="433"/>
    <cellStyle name="Normal 3 12" xfId="434"/>
    <cellStyle name="Normal 3 12 2" xfId="435"/>
    <cellStyle name="Normal 3 12 3" xfId="436"/>
    <cellStyle name="Normal 3 13" xfId="437"/>
    <cellStyle name="Normal 3 13 2" xfId="438"/>
    <cellStyle name="Normal 3 13 3" xfId="439"/>
    <cellStyle name="Normal 3 2" xfId="440"/>
    <cellStyle name="Normal 3 2 2" xfId="441"/>
    <cellStyle name="Normal 3 2 3" xfId="442"/>
    <cellStyle name="Normal 3 2 4" xfId="443"/>
    <cellStyle name="Normal 3 2 5" xfId="444"/>
    <cellStyle name="Normal 3 2 5 2" xfId="445"/>
    <cellStyle name="Normal 3 2 5 2 2" xfId="446"/>
    <cellStyle name="Normal 3 2 5 2 3" xfId="447"/>
    <cellStyle name="Normal 3 2 5 3" xfId="448"/>
    <cellStyle name="Normal 3 2 5 4" xfId="449"/>
    <cellStyle name="Normal 3 3" xfId="450"/>
    <cellStyle name="Normal 3 3 2" xfId="451"/>
    <cellStyle name="Normal 3 3 3" xfId="452"/>
    <cellStyle name="Normal 3 3 3 2" xfId="453"/>
    <cellStyle name="Normal 3 3 3 2 2" xfId="454"/>
    <cellStyle name="Normal 3 3 3 2 3" xfId="455"/>
    <cellStyle name="Normal 3 3 3 3" xfId="456"/>
    <cellStyle name="Normal 3 3 3 4" xfId="457"/>
    <cellStyle name="Normal 3 4" xfId="458"/>
    <cellStyle name="Normal 3 4 2" xfId="459"/>
    <cellStyle name="Normal 3 4 3" xfId="460"/>
    <cellStyle name="Normal 3 4 3 2" xfId="461"/>
    <cellStyle name="Normal 3 4 3 2 2" xfId="462"/>
    <cellStyle name="Normal 3 4 3 2 3" xfId="463"/>
    <cellStyle name="Normal 3 4 3 3" xfId="464"/>
    <cellStyle name="Normal 3 4 3 4" xfId="465"/>
    <cellStyle name="Normal 3 5" xfId="466"/>
    <cellStyle name="Normal 3 6" xfId="467"/>
    <cellStyle name="Normal 3 6 2" xfId="468"/>
    <cellStyle name="Normal 3 6 3" xfId="469"/>
    <cellStyle name="Normal 3 6 3 2" xfId="470"/>
    <cellStyle name="Normal 3 6 3 3" xfId="471"/>
    <cellStyle name="Normal 3 6 4" xfId="472"/>
    <cellStyle name="Normal 3 6 5" xfId="473"/>
    <cellStyle name="Normal 3 6 6" xfId="474"/>
    <cellStyle name="Normal 3 7" xfId="475"/>
    <cellStyle name="Normal 3 7 2" xfId="476"/>
    <cellStyle name="Normal 3 7 2 2" xfId="477"/>
    <cellStyle name="Normal 3 7 2 2 2" xfId="478"/>
    <cellStyle name="Normal 3 7 2 2 3" xfId="479"/>
    <cellStyle name="Normal 3 7 2 3" xfId="480"/>
    <cellStyle name="Normal 3 7 2 3 2" xfId="481"/>
    <cellStyle name="Normal 3 7 2 3 3" xfId="482"/>
    <cellStyle name="Normal 3 7 2 4" xfId="483"/>
    <cellStyle name="Normal 3 7 2 4 2" xfId="484"/>
    <cellStyle name="Normal 3 7 2 4 3" xfId="485"/>
    <cellStyle name="Normal 3 7 2 5" xfId="486"/>
    <cellStyle name="Normal 3 7 2 6" xfId="487"/>
    <cellStyle name="Normal 3 7 2 7" xfId="488"/>
    <cellStyle name="Normal 3 7 3" xfId="489"/>
    <cellStyle name="Normal 3 7 3 2" xfId="490"/>
    <cellStyle name="Normal 3 7 3 3" xfId="491"/>
    <cellStyle name="Normal 3 7 4" xfId="492"/>
    <cellStyle name="Normal 3 7 4 2" xfId="493"/>
    <cellStyle name="Normal 3 7 4 3" xfId="494"/>
    <cellStyle name="Normal 3 8" xfId="495"/>
    <cellStyle name="Normal 3 8 2" xfId="496"/>
    <cellStyle name="Normal 3 8 2 2" xfId="497"/>
    <cellStyle name="Normal 3 8 2 3" xfId="498"/>
    <cellStyle name="Normal 3 8 3" xfId="499"/>
    <cellStyle name="Normal 3 8 3 2" xfId="500"/>
    <cellStyle name="Normal 3 8 3 3" xfId="501"/>
    <cellStyle name="Normal 3 8 4" xfId="502"/>
    <cellStyle name="Normal 3 8 4 2" xfId="503"/>
    <cellStyle name="Normal 3 8 4 3" xfId="504"/>
    <cellStyle name="Normal 3 8 5" xfId="505"/>
    <cellStyle name="Normal 3 8 6" xfId="506"/>
    <cellStyle name="Normal 3 8 7" xfId="507"/>
    <cellStyle name="Normal 3 9" xfId="508"/>
    <cellStyle name="Normal 3 9 2" xfId="509"/>
    <cellStyle name="Normal 3 9 2 2" xfId="510"/>
    <cellStyle name="Normal 3 9 2 3" xfId="511"/>
    <cellStyle name="Normal 3 9 3" xfId="512"/>
    <cellStyle name="Normal 3 9 4" xfId="513"/>
    <cellStyle name="Normal 3 9 5" xfId="514"/>
    <cellStyle name="Normal 4" xfId="515"/>
    <cellStyle name="Normal 4 10" xfId="516"/>
    <cellStyle name="Normal 4 11" xfId="517"/>
    <cellStyle name="Normal 4 12" xfId="518"/>
    <cellStyle name="Normal 4 2" xfId="519"/>
    <cellStyle name="Normal 4 2 10" xfId="520"/>
    <cellStyle name="Normal 4 2 2" xfId="521"/>
    <cellStyle name="Normal 4 2 2 2" xfId="522"/>
    <cellStyle name="Normal 4 2 2 2 2" xfId="523"/>
    <cellStyle name="Normal 4 2 2 2 2 2" xfId="524"/>
    <cellStyle name="Normal 4 2 2 2 2 3" xfId="525"/>
    <cellStyle name="Normal 4 2 2 2 3" xfId="526"/>
    <cellStyle name="Normal 4 2 2 2 4" xfId="527"/>
    <cellStyle name="Normal 4 2 2 2 5" xfId="528"/>
    <cellStyle name="Normal 4 2 2 3" xfId="529"/>
    <cellStyle name="Normal 4 2 2 3 2" xfId="530"/>
    <cellStyle name="Normal 4 2 2 3 2 2" xfId="531"/>
    <cellStyle name="Normal 4 2 2 3 2 3" xfId="532"/>
    <cellStyle name="Normal 4 2 2 3 3" xfId="533"/>
    <cellStyle name="Normal 4 2 2 3 4" xfId="534"/>
    <cellStyle name="Normal 4 2 2 3 5" xfId="535"/>
    <cellStyle name="Normal 4 2 2 4" xfId="536"/>
    <cellStyle name="Normal 4 2 2 4 2" xfId="537"/>
    <cellStyle name="Normal 4 2 2 4 3" xfId="538"/>
    <cellStyle name="Normal 4 2 2 5" xfId="539"/>
    <cellStyle name="Normal 4 2 2 5 2" xfId="540"/>
    <cellStyle name="Normal 4 2 2 5 3" xfId="541"/>
    <cellStyle name="Normal 4 2 2 6" xfId="542"/>
    <cellStyle name="Normal 4 2 2 7" xfId="543"/>
    <cellStyle name="Normal 4 2 2 8" xfId="544"/>
    <cellStyle name="Normal 4 2 3" xfId="545"/>
    <cellStyle name="Normal 4 2 3 2" xfId="546"/>
    <cellStyle name="Normal 4 2 3 2 2" xfId="547"/>
    <cellStyle name="Normal 4 2 3 2 3" xfId="548"/>
    <cellStyle name="Normal 4 2 3 2 4" xfId="549"/>
    <cellStyle name="Normal 4 2 3 3" xfId="550"/>
    <cellStyle name="Normal 4 2 3 3 2" xfId="551"/>
    <cellStyle name="Normal 4 2 3 3 3" xfId="552"/>
    <cellStyle name="Normal 4 2 3 4" xfId="553"/>
    <cellStyle name="Normal 4 2 3 5" xfId="554"/>
    <cellStyle name="Normal 4 2 3 6" xfId="555"/>
    <cellStyle name="Normal 4 2 4" xfId="556"/>
    <cellStyle name="Normal 4 2 4 2" xfId="557"/>
    <cellStyle name="Normal 4 2 4 2 2" xfId="558"/>
    <cellStyle name="Normal 4 2 4 2 3" xfId="559"/>
    <cellStyle name="Normal 4 2 4 3" xfId="560"/>
    <cellStyle name="Normal 4 2 4 4" xfId="561"/>
    <cellStyle name="Normal 4 2 4 5" xfId="562"/>
    <cellStyle name="Normal 4 2 5" xfId="563"/>
    <cellStyle name="Normal 4 2 5 2" xfId="564"/>
    <cellStyle name="Normal 4 2 5 2 2" xfId="565"/>
    <cellStyle name="Normal 4 2 5 2 3" xfId="566"/>
    <cellStyle name="Normal 4 2 5 3" xfId="567"/>
    <cellStyle name="Normal 4 2 5 4" xfId="568"/>
    <cellStyle name="Normal 4 2 5 5" xfId="569"/>
    <cellStyle name="Normal 4 2 6" xfId="570"/>
    <cellStyle name="Normal 4 2 6 2" xfId="571"/>
    <cellStyle name="Normal 4 2 6 3" xfId="572"/>
    <cellStyle name="Normal 4 2 7" xfId="573"/>
    <cellStyle name="Normal 4 2 7 2" xfId="574"/>
    <cellStyle name="Normal 4 2 7 3" xfId="575"/>
    <cellStyle name="Normal 4 2 8" xfId="576"/>
    <cellStyle name="Normal 4 2 9" xfId="577"/>
    <cellStyle name="Normal 4 3" xfId="578"/>
    <cellStyle name="Normal 4 3 2" xfId="579"/>
    <cellStyle name="Normal 4 3 2 2" xfId="580"/>
    <cellStyle name="Normal 4 3 2 2 2" xfId="581"/>
    <cellStyle name="Normal 4 3 2 2 3" xfId="582"/>
    <cellStyle name="Normal 4 3 2 3" xfId="583"/>
    <cellStyle name="Normal 4 3 2 4" xfId="584"/>
    <cellStyle name="Normal 4 3 2 5" xfId="585"/>
    <cellStyle name="Normal 4 3 3" xfId="586"/>
    <cellStyle name="Normal 4 3 3 2" xfId="587"/>
    <cellStyle name="Normal 4 3 3 2 2" xfId="588"/>
    <cellStyle name="Normal 4 3 3 2 3" xfId="589"/>
    <cellStyle name="Normal 4 3 3 3" xfId="590"/>
    <cellStyle name="Normal 4 3 3 4" xfId="591"/>
    <cellStyle name="Normal 4 3 3 5" xfId="592"/>
    <cellStyle name="Normal 4 3 4" xfId="593"/>
    <cellStyle name="Normal 4 3 4 2" xfId="594"/>
    <cellStyle name="Normal 4 3 4 3" xfId="595"/>
    <cellStyle name="Normal 4 3 5" xfId="596"/>
    <cellStyle name="Normal 4 3 5 2" xfId="597"/>
    <cellStyle name="Normal 4 3 5 3" xfId="598"/>
    <cellStyle name="Normal 4 3 6" xfId="599"/>
    <cellStyle name="Normal 4 3 7" xfId="600"/>
    <cellStyle name="Normal 4 3 8" xfId="601"/>
    <cellStyle name="Normal 4 4" xfId="602"/>
    <cellStyle name="Normal 4 4 2" xfId="603"/>
    <cellStyle name="Normal 4 4 2 2" xfId="604"/>
    <cellStyle name="Normal 4 4 2 2 2" xfId="605"/>
    <cellStyle name="Normal 4 4 2 2 3" xfId="606"/>
    <cellStyle name="Normal 4 4 2 3" xfId="607"/>
    <cellStyle name="Normal 4 4 2 4" xfId="608"/>
    <cellStyle name="Normal 4 4 2 5" xfId="609"/>
    <cellStyle name="Normal 4 4 3" xfId="610"/>
    <cellStyle name="Normal 4 4 3 2" xfId="611"/>
    <cellStyle name="Normal 4 4 3 3" xfId="612"/>
    <cellStyle name="Normal 4 4 3 4" xfId="613"/>
    <cellStyle name="Normal 4 4 4" xfId="614"/>
    <cellStyle name="Normal 4 4 4 2" xfId="615"/>
    <cellStyle name="Normal 4 4 4 3" xfId="616"/>
    <cellStyle name="Normal 4 4 5" xfId="617"/>
    <cellStyle name="Normal 4 4 6" xfId="618"/>
    <cellStyle name="Normal 4 4 7" xfId="619"/>
    <cellStyle name="Normal 4 5" xfId="620"/>
    <cellStyle name="Normal 4 5 2" xfId="621"/>
    <cellStyle name="Normal 4 5 2 2" xfId="622"/>
    <cellStyle name="Normal 4 5 2 3" xfId="623"/>
    <cellStyle name="Normal 4 5 2 4" xfId="624"/>
    <cellStyle name="Normal 4 5 3" xfId="625"/>
    <cellStyle name="Normal 4 5 3 2" xfId="626"/>
    <cellStyle name="Normal 4 5 3 3" xfId="627"/>
    <cellStyle name="Normal 4 5 4" xfId="628"/>
    <cellStyle name="Normal 4 5 5" xfId="629"/>
    <cellStyle name="Normal 4 5 6" xfId="630"/>
    <cellStyle name="Normal 4 6" xfId="631"/>
    <cellStyle name="Normal 4 6 2" xfId="632"/>
    <cellStyle name="Normal 4 6 2 2" xfId="633"/>
    <cellStyle name="Normal 4 6 2 3" xfId="634"/>
    <cellStyle name="Normal 4 6 3" xfId="635"/>
    <cellStyle name="Normal 4 6 4" xfId="636"/>
    <cellStyle name="Normal 4 6 5" xfId="637"/>
    <cellStyle name="Normal 4 7" xfId="638"/>
    <cellStyle name="Normal 4 7 2" xfId="639"/>
    <cellStyle name="Normal 4 7 2 2" xfId="640"/>
    <cellStyle name="Normal 4 7 2 3" xfId="641"/>
    <cellStyle name="Normal 4 7 3" xfId="642"/>
    <cellStyle name="Normal 4 7 4" xfId="643"/>
    <cellStyle name="Normal 4 7 5" xfId="644"/>
    <cellStyle name="Normal 4 8" xfId="645"/>
    <cellStyle name="Normal 4 8 2" xfId="646"/>
    <cellStyle name="Normal 4 8 3" xfId="647"/>
    <cellStyle name="Normal 4 9" xfId="648"/>
    <cellStyle name="Normal 4 9 2" xfId="649"/>
    <cellStyle name="Normal 4 9 3" xfId="650"/>
    <cellStyle name="Normal 5" xfId="651"/>
    <cellStyle name="Normal 6" xfId="652"/>
    <cellStyle name="Normal 6 2" xfId="653"/>
    <cellStyle name="Normal 6 2 2" xfId="654"/>
    <cellStyle name="Normal 6 2 2 2" xfId="655"/>
    <cellStyle name="Normal 6 2 2 2 2" xfId="656"/>
    <cellStyle name="Normal 6 2 2 2 3" xfId="657"/>
    <cellStyle name="Normal 6 2 2 3" xfId="658"/>
    <cellStyle name="Normal 6 2 2 4" xfId="659"/>
    <cellStyle name="Normal 6 2 2 5" xfId="660"/>
    <cellStyle name="Normal 6 3" xfId="661"/>
    <cellStyle name="Normal 6 3 2" xfId="662"/>
    <cellStyle name="Normal 6 3 2 2" xfId="663"/>
    <cellStyle name="Normal 6 3 2 3" xfId="664"/>
    <cellStyle name="Normal 6 3 3" xfId="665"/>
    <cellStyle name="Normal 6 3 3 2" xfId="666"/>
    <cellStyle name="Normal 6 3 3 3" xfId="667"/>
    <cellStyle name="Normal 6 3 4" xfId="668"/>
    <cellStyle name="Normal 6 4" xfId="669"/>
    <cellStyle name="Normal 6 4 2" xfId="670"/>
    <cellStyle name="Normal 6 4 2 2" xfId="671"/>
    <cellStyle name="Normal 6 4 2 3" xfId="672"/>
    <cellStyle name="Normal 6 4 3" xfId="673"/>
    <cellStyle name="Normal 6 4 3 2" xfId="674"/>
    <cellStyle name="Normal 6 4 3 3" xfId="675"/>
    <cellStyle name="Normal 6 4 4" xfId="676"/>
    <cellStyle name="Normal 6 4 4 2" xfId="677"/>
    <cellStyle name="Normal 6 4 4 3" xfId="678"/>
    <cellStyle name="Normal 6 4 5" xfId="679"/>
    <cellStyle name="Normal 6 4 6" xfId="680"/>
    <cellStyle name="Normal 6 4 7" xfId="681"/>
    <cellStyle name="Normal 6 5" xfId="682"/>
    <cellStyle name="Normal 6 5 2" xfId="683"/>
    <cellStyle name="Normal 6 5 3" xfId="684"/>
    <cellStyle name="Normal 6 6" xfId="685"/>
    <cellStyle name="Normal 6 6 2" xfId="686"/>
    <cellStyle name="Normal 6 6 3" xfId="687"/>
    <cellStyle name="Normal 7" xfId="688"/>
    <cellStyle name="Normal 7 10" xfId="689"/>
    <cellStyle name="Normal 7 11" xfId="690"/>
    <cellStyle name="Normal 7 2" xfId="691"/>
    <cellStyle name="Normal 7 2 2" xfId="692"/>
    <cellStyle name="Normal 7 2 2 2" xfId="693"/>
    <cellStyle name="Normal 7 2 2 2 2" xfId="694"/>
    <cellStyle name="Normal 7 2 2 2 3" xfId="695"/>
    <cellStyle name="Normal 7 2 2 2 4" xfId="696"/>
    <cellStyle name="Normal 7 2 2 3" xfId="697"/>
    <cellStyle name="Normal 7 2 2 3 2" xfId="698"/>
    <cellStyle name="Normal 7 2 2 3 3" xfId="699"/>
    <cellStyle name="Normal 7 2 2 4" xfId="700"/>
    <cellStyle name="Normal 7 2 2 5" xfId="701"/>
    <cellStyle name="Normal 7 2 2 6" xfId="702"/>
    <cellStyle name="Normal 7 2 3" xfId="703"/>
    <cellStyle name="Normal 7 2 3 2" xfId="704"/>
    <cellStyle name="Normal 7 2 3 2 2" xfId="705"/>
    <cellStyle name="Normal 7 2 3 2 3" xfId="706"/>
    <cellStyle name="Normal 7 2 3 2 4" xfId="707"/>
    <cellStyle name="Normal 7 2 3 3" xfId="708"/>
    <cellStyle name="Normal 7 2 3 3 2" xfId="709"/>
    <cellStyle name="Normal 7 2 3 3 3" xfId="710"/>
    <cellStyle name="Normal 7 2 3 4" xfId="711"/>
    <cellStyle name="Normal 7 2 3 5" xfId="712"/>
    <cellStyle name="Normal 7 2 3 6" xfId="713"/>
    <cellStyle name="Normal 7 2 4" xfId="714"/>
    <cellStyle name="Normal 7 2 4 2" xfId="715"/>
    <cellStyle name="Normal 7 2 4 3" xfId="716"/>
    <cellStyle name="Normal 7 2 4 4" xfId="717"/>
    <cellStyle name="Normal 7 2 5" xfId="718"/>
    <cellStyle name="Normal 7 2 5 2" xfId="719"/>
    <cellStyle name="Normal 7 2 5 3" xfId="720"/>
    <cellStyle name="Normal 7 2 6" xfId="721"/>
    <cellStyle name="Normal 7 2 7" xfId="722"/>
    <cellStyle name="Normal 7 2 8" xfId="723"/>
    <cellStyle name="Normal 7 3" xfId="724"/>
    <cellStyle name="Normal 7 3 2" xfId="725"/>
    <cellStyle name="Normal 7 3 2 2" xfId="726"/>
    <cellStyle name="Normal 7 3 2 3" xfId="727"/>
    <cellStyle name="Normal 7 3 2 4" xfId="728"/>
    <cellStyle name="Normal 7 3 3" xfId="729"/>
    <cellStyle name="Normal 7 3 3 2" xfId="730"/>
    <cellStyle name="Normal 7 3 3 3" xfId="731"/>
    <cellStyle name="Normal 7 3 4" xfId="732"/>
    <cellStyle name="Normal 7 3 5" xfId="733"/>
    <cellStyle name="Normal 7 3 6" xfId="734"/>
    <cellStyle name="Normal 7 4" xfId="735"/>
    <cellStyle name="Normal 7 4 2" xfId="736"/>
    <cellStyle name="Normal 7 4 2 2" xfId="737"/>
    <cellStyle name="Normal 7 4 2 3" xfId="738"/>
    <cellStyle name="Normal 7 4 2 4" xfId="739"/>
    <cellStyle name="Normal 7 4 3" xfId="740"/>
    <cellStyle name="Normal 7 4 3 2" xfId="741"/>
    <cellStyle name="Normal 7 4 3 3" xfId="742"/>
    <cellStyle name="Normal 7 4 4" xfId="743"/>
    <cellStyle name="Normal 7 4 5" xfId="744"/>
    <cellStyle name="Normal 7 4 6" xfId="745"/>
    <cellStyle name="Normal 7 5" xfId="746"/>
    <cellStyle name="Normal 7 5 2" xfId="747"/>
    <cellStyle name="Normal 7 5 2 2" xfId="748"/>
    <cellStyle name="Normal 7 5 2 3" xfId="749"/>
    <cellStyle name="Normal 7 5 2 4" xfId="750"/>
    <cellStyle name="Normal 7 5 3" xfId="751"/>
    <cellStyle name="Normal 7 5 3 2" xfId="752"/>
    <cellStyle name="Normal 7 5 3 3" xfId="753"/>
    <cellStyle name="Normal 7 5 4" xfId="754"/>
    <cellStyle name="Normal 7 5 5" xfId="755"/>
    <cellStyle name="Normal 7 5 6" xfId="756"/>
    <cellStyle name="Normal 7 6" xfId="757"/>
    <cellStyle name="Normal 7 6 2" xfId="758"/>
    <cellStyle name="Normal 7 6 2 2" xfId="759"/>
    <cellStyle name="Normal 7 6 2 3" xfId="760"/>
    <cellStyle name="Normal 7 6 3" xfId="761"/>
    <cellStyle name="Normal 7 6 4" xfId="762"/>
    <cellStyle name="Normal 7 6 5" xfId="763"/>
    <cellStyle name="Normal 7 7" xfId="764"/>
    <cellStyle name="Normal 7 7 2" xfId="765"/>
    <cellStyle name="Normal 7 7 3" xfId="766"/>
    <cellStyle name="Normal 7 7 4" xfId="767"/>
    <cellStyle name="Normal 7 8" xfId="768"/>
    <cellStyle name="Normal 7 8 2" xfId="769"/>
    <cellStyle name="Normal 7 8 3" xfId="770"/>
    <cellStyle name="Normal 7 9" xfId="771"/>
    <cellStyle name="Normal 8" xfId="772"/>
    <cellStyle name="Normal 9" xfId="773"/>
    <cellStyle name="Normal 9 2" xfId="774"/>
    <cellStyle name="Normal 9 2 2" xfId="775"/>
    <cellStyle name="Normal 9 2 2 2" xfId="776"/>
    <cellStyle name="Normal 9 2 2 3" xfId="777"/>
    <cellStyle name="Normal 9 2 2 4" xfId="778"/>
    <cellStyle name="Normal 9 2 3" xfId="779"/>
    <cellStyle name="Normal 9 2 3 2" xfId="780"/>
    <cellStyle name="Normal 9 2 3 3" xfId="781"/>
    <cellStyle name="Normal 9 2 4" xfId="782"/>
    <cellStyle name="Normal 9 2 5" xfId="783"/>
    <cellStyle name="Normal 9 2 6" xfId="784"/>
    <cellStyle name="Normal 9 3" xfId="785"/>
    <cellStyle name="Normal 9 3 2" xfId="786"/>
    <cellStyle name="Normal 9 3 2 2" xfId="787"/>
    <cellStyle name="Normal 9 3 2 3" xfId="788"/>
    <cellStyle name="Normal 9 3 2 4" xfId="789"/>
    <cellStyle name="Normal 9 3 3" xfId="790"/>
    <cellStyle name="Normal 9 3 3 2" xfId="791"/>
    <cellStyle name="Normal 9 3 3 3" xfId="792"/>
    <cellStyle name="Normal 9 3 4" xfId="793"/>
    <cellStyle name="Normal 9 3 5" xfId="794"/>
    <cellStyle name="Normal 9 3 6" xfId="795"/>
    <cellStyle name="Normal 9 4" xfId="796"/>
    <cellStyle name="Normal 9 4 2" xfId="797"/>
    <cellStyle name="Normal 9 4 3" xfId="798"/>
    <cellStyle name="Normal 9 4 4" xfId="799"/>
    <cellStyle name="Normal 9 5" xfId="800"/>
    <cellStyle name="Normal 9 5 2" xfId="801"/>
    <cellStyle name="Normal 9 5 3" xfId="802"/>
    <cellStyle name="Normal 9 6" xfId="803"/>
    <cellStyle name="Normal 9 7" xfId="804"/>
    <cellStyle name="Normal 9 8" xfId="805"/>
    <cellStyle name="Note 2" xfId="806"/>
    <cellStyle name="Note 2 2" xfId="807"/>
    <cellStyle name="Note 2 2 10" xfId="808"/>
    <cellStyle name="Note 2 2 2" xfId="809"/>
    <cellStyle name="Note 2 2 2 2" xfId="810"/>
    <cellStyle name="Note 2 2 2 3" xfId="811"/>
    <cellStyle name="Note 2 2 2 3 2" xfId="812"/>
    <cellStyle name="Note 2 2 2 3 3" xfId="813"/>
    <cellStyle name="Note 2 2 2 4" xfId="814"/>
    <cellStyle name="Note 2 2 2 5" xfId="815"/>
    <cellStyle name="Note 2 2 2 6" xfId="816"/>
    <cellStyle name="Note 2 2 3" xfId="817"/>
    <cellStyle name="Note 2 2 3 2" xfId="818"/>
    <cellStyle name="Note 2 2 3 2 2" xfId="819"/>
    <cellStyle name="Note 2 2 3 2 3" xfId="820"/>
    <cellStyle name="Note 2 2 3 3" xfId="821"/>
    <cellStyle name="Note 2 2 3 4" xfId="822"/>
    <cellStyle name="Note 2 2 4" xfId="823"/>
    <cellStyle name="Note 2 2 5" xfId="824"/>
    <cellStyle name="Note 2 2 5 2" xfId="825"/>
    <cellStyle name="Note 2 2 5 3" xfId="826"/>
    <cellStyle name="Note 2 2 6" xfId="827"/>
    <cellStyle name="Note 2 2 6 2" xfId="828"/>
    <cellStyle name="Note 2 2 6 3" xfId="829"/>
    <cellStyle name="Note 2 2 7" xfId="830"/>
    <cellStyle name="Note 2 2 7 2" xfId="831"/>
    <cellStyle name="Note 2 2 7 3" xfId="832"/>
    <cellStyle name="Note 2 2 8" xfId="833"/>
    <cellStyle name="Note 2 2 9" xfId="834"/>
    <cellStyle name="Note 2 3" xfId="835"/>
    <cellStyle name="Note 2 3 2" xfId="836"/>
    <cellStyle name="Note 2 3 2 2" xfId="837"/>
    <cellStyle name="Note 2 3 2 2 2" xfId="838"/>
    <cellStyle name="Note 2 3 2 2 3" xfId="839"/>
    <cellStyle name="Note 2 3 2 3" xfId="840"/>
    <cellStyle name="Note 2 3 2 4" xfId="841"/>
    <cellStyle name="Note 2 3 3" xfId="842"/>
    <cellStyle name="Note 2 3 3 2" xfId="843"/>
    <cellStyle name="Note 2 3 3 3" xfId="844"/>
    <cellStyle name="Note 2 3 4" xfId="845"/>
    <cellStyle name="Note 2 3 4 2" xfId="846"/>
    <cellStyle name="Note 2 3 4 3" xfId="847"/>
    <cellStyle name="Note 2 3 5" xfId="848"/>
    <cellStyle name="Note 2 3 5 2" xfId="849"/>
    <cellStyle name="Note 2 3 5 3" xfId="850"/>
    <cellStyle name="Note 2 3 6" xfId="851"/>
    <cellStyle name="Note 2 3 7" xfId="852"/>
    <cellStyle name="Note 2 3 8" xfId="853"/>
    <cellStyle name="Note 2 4" xfId="854"/>
    <cellStyle name="Note 2 4 2" xfId="855"/>
    <cellStyle name="Note 2 4 2 2" xfId="856"/>
    <cellStyle name="Note 2 4 2 3" xfId="857"/>
    <cellStyle name="Note 2 4 3" xfId="858"/>
    <cellStyle name="Note 2 4 3 2" xfId="859"/>
    <cellStyle name="Note 2 4 3 3" xfId="860"/>
    <cellStyle name="Note 2 4 4" xfId="861"/>
    <cellStyle name="Note 2 4 4 2" xfId="862"/>
    <cellStyle name="Note 2 4 4 3" xfId="863"/>
    <cellStyle name="Note 2 4 5" xfId="864"/>
    <cellStyle name="Note 2 4 6" xfId="865"/>
    <cellStyle name="Note 2 4 7" xfId="866"/>
    <cellStyle name="Note 2 5" xfId="867"/>
    <cellStyle name="Note 2 5 2" xfId="868"/>
    <cellStyle name="Note 2 5 2 2" xfId="869"/>
    <cellStyle name="Note 2 5 2 3" xfId="870"/>
    <cellStyle name="Note 2 5 3" xfId="871"/>
    <cellStyle name="Note 2 5 3 2" xfId="872"/>
    <cellStyle name="Note 2 5 3 3" xfId="873"/>
    <cellStyle name="Note 2 5 4" xfId="874"/>
    <cellStyle name="Note 2 5 4 2" xfId="875"/>
    <cellStyle name="Note 2 5 4 3" xfId="876"/>
    <cellStyle name="Note 2 5 5" xfId="877"/>
    <cellStyle name="Note 2 5 6" xfId="878"/>
    <cellStyle name="Note 2 5 7" xfId="879"/>
    <cellStyle name="Note 2 6" xfId="880"/>
    <cellStyle name="Note 2 6 2" xfId="881"/>
    <cellStyle name="Note 2 6 2 2" xfId="882"/>
    <cellStyle name="Note 2 6 2 3" xfId="883"/>
    <cellStyle name="Note 2 6 3" xfId="884"/>
    <cellStyle name="Note 2 6 3 2" xfId="885"/>
    <cellStyle name="Note 2 6 3 3" xfId="886"/>
    <cellStyle name="Note 2 6 4" xfId="887"/>
    <cellStyle name="Note 2 6 4 2" xfId="888"/>
    <cellStyle name="Note 2 6 4 3" xfId="889"/>
    <cellStyle name="Note 2 6 5" xfId="890"/>
    <cellStyle name="Note 2 6 6" xfId="891"/>
    <cellStyle name="Note 2 6 7" xfId="892"/>
    <cellStyle name="Note 2 7" xfId="893"/>
    <cellStyle name="Note 2 7 2" xfId="894"/>
    <cellStyle name="Note 2 7 3" xfId="895"/>
    <cellStyle name="Note 2 8" xfId="896"/>
    <cellStyle name="Note 2 8 2" xfId="897"/>
    <cellStyle name="Note 2 8 3" xfId="898"/>
    <cellStyle name="Note 3" xfId="899"/>
    <cellStyle name="Note 3 2" xfId="900"/>
    <cellStyle name="Output" xfId="10" builtinId="21" customBuiltin="1"/>
    <cellStyle name="Output 2" xfId="901"/>
    <cellStyle name="Style 1" xfId="902"/>
    <cellStyle name="Title 2" xfId="904"/>
    <cellStyle name="Title 3" xfId="903"/>
    <cellStyle name="Total" xfId="16" builtinId="25" customBuiltin="1"/>
    <cellStyle name="Total 2" xfId="905"/>
    <cellStyle name="Warning Text" xfId="14" builtinId="11" customBuiltin="1"/>
    <cellStyle name="Warning Text 2" xfId="906"/>
  </cellStyles>
  <dxfs count="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theme="1"/>
        <name val="Verdana"/>
        <scheme val="none"/>
      </font>
      <fill>
        <patternFill patternType="none">
          <fgColor indexed="64"/>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Verdana"/>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9"/>
        <color auto="1"/>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9"/>
        <color auto="1"/>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9"/>
        <color auto="1"/>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9"/>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9"/>
        <color theme="1"/>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9"/>
        <name val="Verdana"/>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border outline="0">
        <top style="thin">
          <color rgb="FF000000"/>
        </top>
      </border>
    </dxf>
    <dxf>
      <font>
        <strike val="0"/>
        <outline val="0"/>
        <shadow val="0"/>
        <u val="none"/>
        <vertAlign val="baseline"/>
        <sz val="11"/>
        <color auto="1"/>
        <name val="Calibri"/>
        <scheme val="minor"/>
      </font>
      <fill>
        <patternFill patternType="none">
          <fgColor indexed="64"/>
          <bgColor indexed="65"/>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10"/>
        <color theme="0"/>
        <name val="Verdana"/>
        <scheme val="none"/>
      </font>
      <fill>
        <patternFill patternType="solid">
          <fgColor theme="4"/>
          <bgColor theme="4"/>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center"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protection locked="0" hidden="0"/>
    </dxf>
    <dxf>
      <border outline="0">
        <top style="thin">
          <color indexed="64"/>
        </top>
      </border>
    </dxf>
    <dxf>
      <font>
        <strike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dxf>
    <dxf>
      <border outline="0">
        <bottom style="thin">
          <color indexed="64"/>
        </bottom>
      </border>
    </dxf>
    <dxf>
      <font>
        <strike val="0"/>
        <outline val="0"/>
        <shadow val="0"/>
        <u val="none"/>
        <vertAlign val="baseline"/>
        <sz val="10"/>
        <color theme="0"/>
        <name val="Verdana"/>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color auto="1"/>
        <name val="Verdana"/>
        <scheme val="none"/>
      </font>
      <numFmt numFmtId="0" formatCode="General"/>
      <alignment horizontal="general" vertical="top" textRotation="0" wrapText="1" indent="0" justifyLastLine="0" shrinkToFit="0" readingOrder="0"/>
    </dxf>
    <dxf>
      <font>
        <strike val="0"/>
        <outline val="0"/>
        <shadow val="0"/>
        <u val="none"/>
        <vertAlign val="baseline"/>
        <color auto="1"/>
        <name val="Verdana"/>
        <scheme val="none"/>
      </font>
      <alignment horizontal="center" vertical="top" textRotation="0" wrapText="1" indent="0" justifyLastLine="0" shrinkToFit="0" readingOrder="0"/>
    </dxf>
    <dxf>
      <font>
        <strike val="0"/>
        <outline val="0"/>
        <shadow val="0"/>
        <u val="none"/>
        <vertAlign val="baseline"/>
        <sz val="9"/>
        <color auto="1"/>
        <name val="Verdana"/>
        <scheme val="none"/>
      </font>
      <alignment horizontal="center" vertical="top" textRotation="0" wrapText="1" indent="0" justifyLastLine="0" shrinkToFit="0" readingOrder="0"/>
    </dxf>
    <dxf>
      <font>
        <strike val="0"/>
        <outline val="0"/>
        <shadow val="0"/>
        <u val="none"/>
        <vertAlign val="baseline"/>
        <sz val="9"/>
        <color auto="1"/>
        <name val="Verdana"/>
        <scheme val="none"/>
      </font>
      <alignment horizontal="center" vertical="top" textRotation="0" wrapText="1" indent="0" justifyLastLine="0" shrinkToFit="0" readingOrder="0"/>
    </dxf>
    <dxf>
      <font>
        <strike val="0"/>
        <outline val="0"/>
        <shadow val="0"/>
        <u val="none"/>
        <vertAlign val="baseline"/>
        <color auto="1"/>
        <name val="Verdana"/>
        <scheme val="none"/>
      </font>
      <alignment horizontal="general" vertical="top" textRotation="0" wrapText="1" indent="0" justifyLastLine="0" shrinkToFit="0" readingOrder="0"/>
    </dxf>
    <dxf>
      <font>
        <strike val="0"/>
        <outline val="0"/>
        <shadow val="0"/>
        <u val="none"/>
        <vertAlign val="baseline"/>
        <color auto="1"/>
        <name val="Verdana"/>
        <scheme val="none"/>
      </font>
      <alignment horizontal="general" vertical="top" textRotation="0" wrapText="1" indent="0" justifyLastLine="0" shrinkToFit="0" readingOrder="0"/>
    </dxf>
    <dxf>
      <font>
        <strike val="0"/>
        <outline val="0"/>
        <shadow val="0"/>
        <u val="none"/>
        <vertAlign val="baseline"/>
        <sz val="9"/>
        <color auto="1"/>
        <name val="Verdana"/>
        <scheme val="none"/>
      </font>
      <alignment horizontal="general" vertical="top" textRotation="0" wrapText="1" indent="0" justifyLastLine="0" shrinkToFit="0" readingOrder="0"/>
    </dxf>
    <dxf>
      <font>
        <strike val="0"/>
        <outline val="0"/>
        <shadow val="0"/>
        <u val="none"/>
        <vertAlign val="baseline"/>
        <sz val="9"/>
        <color auto="1"/>
        <name val="Verdana"/>
        <scheme val="none"/>
      </font>
      <alignment horizontal="general" vertical="top" textRotation="0" wrapText="1" indent="0" justifyLastLine="0" shrinkToFit="0" readingOrder="0"/>
    </dxf>
    <dxf>
      <font>
        <strike val="0"/>
        <outline val="0"/>
        <shadow val="0"/>
        <u val="none"/>
        <vertAlign val="baseline"/>
        <sz val="9"/>
        <color auto="1"/>
        <name val="Verdana"/>
        <scheme val="none"/>
      </font>
      <alignment horizontal="general" vertical="top" textRotation="0" wrapText="1" indent="0" justifyLastLine="0" shrinkToFit="0" readingOrder="0"/>
    </dxf>
    <dxf>
      <font>
        <strike val="0"/>
        <outline val="0"/>
        <shadow val="0"/>
        <u val="none"/>
        <vertAlign val="baseline"/>
        <sz val="9"/>
        <color auto="1"/>
        <name val="Verdana"/>
        <scheme val="none"/>
      </font>
      <alignment horizontal="general" vertical="top" textRotation="0" wrapText="1" indent="0" justifyLastLine="0" shrinkToFit="0" readingOrder="0"/>
    </dxf>
    <dxf>
      <font>
        <strike val="0"/>
        <outline val="0"/>
        <shadow val="0"/>
        <u val="none"/>
        <vertAlign val="baseline"/>
        <color auto="1"/>
        <name val="Verdana"/>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Verdana"/>
        <scheme val="none"/>
      </font>
      <alignment horizontal="left" vertical="center"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color theme="1"/>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strike val="0"/>
        <outline val="0"/>
        <shadow val="0"/>
        <u val="none"/>
        <vertAlign val="baseline"/>
        <sz val="10"/>
        <name val="Verdana"/>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Verdana"/>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vrau055csm00.oceania.corp.anz.com\UAMTP\Users\lawrenj0\AppData\Local\Microsoft\Windows\Temporary%20Internet%20Files\Content.Outlook\88B8J9H3\Copy%20of%20ABN%20Business%20Role%20definitions-v0%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rau055csm00.oceania.corp.anz.com\UAMTP\6%20UAM%20Platforms\1%20UAM%20TP_PL_012_IIQ%20Platform%20Delivery\IAM%20Architecture%20-%207.2%20Build\ERBAC\IIQ%207.2\Role%20Schema\ERBAC%20App%20Prov%20Detail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s"/>
      <sheetName val="Branch Mgr"/>
      <sheetName val="PersBank"/>
      <sheetName val="SnrPersBank"/>
      <sheetName val="SSMO"/>
      <sheetName val="FSL"/>
      <sheetName val="F2FSC"/>
      <sheetName val="H&amp;LIM"/>
      <sheetName val="Lookup"/>
    </sheetNames>
    <sheetDataSet>
      <sheetData sheetId="0"/>
      <sheetData sheetId="1"/>
      <sheetData sheetId="2"/>
      <sheetData sheetId="3"/>
      <sheetData sheetId="4"/>
      <sheetData sheetId="5"/>
      <sheetData sheetId="6"/>
      <sheetData sheetId="7"/>
      <sheetData sheetId="8">
        <row r="2">
          <cell r="A2" t="str">
            <v>Employee Status</v>
          </cell>
          <cell r="B2" t="str">
            <v>Arcot</v>
          </cell>
        </row>
        <row r="3">
          <cell r="A3" t="str">
            <v>Business Team</v>
          </cell>
          <cell r="B3" t="str">
            <v>ARIBA</v>
          </cell>
        </row>
        <row r="4">
          <cell r="A4" t="str">
            <v>Business Unit</v>
          </cell>
          <cell r="B4" t="str">
            <v>AS400</v>
          </cell>
        </row>
        <row r="5">
          <cell r="A5" t="str">
            <v>Country</v>
          </cell>
          <cell r="B5" t="str">
            <v>Bankers Desktop</v>
          </cell>
        </row>
        <row r="6">
          <cell r="A6" t="str">
            <v>Job Code</v>
          </cell>
          <cell r="B6" t="str">
            <v>Berries</v>
          </cell>
        </row>
        <row r="7">
          <cell r="A7" t="str">
            <v>Job Code Description</v>
          </cell>
          <cell r="B7" t="str">
            <v>Berries Picker</v>
          </cell>
        </row>
        <row r="8">
          <cell r="A8" t="str">
            <v>iKnow Code</v>
          </cell>
          <cell r="B8" t="str">
            <v>BERT</v>
          </cell>
        </row>
        <row r="9">
          <cell r="A9" t="str">
            <v>Division</v>
          </cell>
          <cell r="B9" t="str">
            <v>Breeze</v>
          </cell>
        </row>
        <row r="10">
          <cell r="A10" t="str">
            <v>Hire Date</v>
          </cell>
          <cell r="B10" t="str">
            <v xml:space="preserve">CAP </v>
          </cell>
        </row>
        <row r="11">
          <cell r="A11" t="str">
            <v>Original Hire Date</v>
          </cell>
          <cell r="B11" t="str">
            <v>Carbe</v>
          </cell>
        </row>
        <row r="12">
          <cell r="A12" t="str">
            <v>Position Entry Date</v>
          </cell>
          <cell r="B12" t="str">
            <v>Carbe/eForms</v>
          </cell>
        </row>
        <row r="13">
          <cell r="A13" t="str">
            <v>Role Change Date</v>
          </cell>
          <cell r="B13" t="str">
            <v>CBOS</v>
          </cell>
        </row>
        <row r="14">
          <cell r="A14" t="str">
            <v>Org Tier 1</v>
          </cell>
          <cell r="B14" t="str">
            <v>CRAA</v>
          </cell>
        </row>
        <row r="15">
          <cell r="A15" t="str">
            <v>Org Tier 2</v>
          </cell>
          <cell r="B15" t="str">
            <v>CTM</v>
          </cell>
        </row>
        <row r="16">
          <cell r="A16" t="str">
            <v>Org Tier 3</v>
          </cell>
          <cell r="B16" t="str">
            <v>DIPA via CAP</v>
          </cell>
        </row>
        <row r="17">
          <cell r="A17" t="str">
            <v>Org Tier 4</v>
          </cell>
          <cell r="B17" t="str">
            <v>eFile</v>
          </cell>
        </row>
        <row r="18">
          <cell r="A18" t="str">
            <v>Org Tier 5</v>
          </cell>
          <cell r="B18" t="str">
            <v>EPIC</v>
          </cell>
        </row>
        <row r="19">
          <cell r="A19" t="str">
            <v>Org Tier 6</v>
          </cell>
          <cell r="B19" t="str">
            <v>eProtect</v>
          </cell>
        </row>
        <row r="20">
          <cell r="A20" t="str">
            <v>Org Tier 7</v>
          </cell>
          <cell r="B20" t="str">
            <v>eWFM</v>
          </cell>
        </row>
        <row r="21">
          <cell r="A21" t="str">
            <v>Org Tier 8</v>
          </cell>
          <cell r="B21" t="str">
            <v>Frontline_Banker_Dashboard</v>
          </cell>
        </row>
        <row r="22">
          <cell r="A22" t="str">
            <v>Org Tier 9</v>
          </cell>
          <cell r="B22" t="str">
            <v>Frontline_Qlikview</v>
          </cell>
        </row>
        <row r="23">
          <cell r="A23" t="str">
            <v>Org Tier 10</v>
          </cell>
          <cell r="B23" t="str">
            <v>FX Online</v>
          </cell>
        </row>
        <row r="24">
          <cell r="A24" t="str">
            <v>Org Tier 11</v>
          </cell>
          <cell r="B24" t="str">
            <v>IB Star/Finacle</v>
          </cell>
        </row>
        <row r="25">
          <cell r="B25" t="str">
            <v>iKnow</v>
          </cell>
        </row>
        <row r="26">
          <cell r="B26" t="str">
            <v>iKnow (FRTMGR)</v>
          </cell>
        </row>
        <row r="27">
          <cell r="B27" t="str">
            <v>iKnow Borrow</v>
          </cell>
        </row>
        <row r="28">
          <cell r="B28" t="str">
            <v>Integrity</v>
          </cell>
        </row>
        <row r="29">
          <cell r="B29" t="str">
            <v>KnowHow</v>
          </cell>
        </row>
        <row r="30">
          <cell r="B30" t="str">
            <v>MAP</v>
          </cell>
        </row>
        <row r="31">
          <cell r="B31" t="str">
            <v>MBAT</v>
          </cell>
        </row>
        <row r="32">
          <cell r="B32" t="str">
            <v>MBAT Wic</v>
          </cell>
        </row>
        <row r="33">
          <cell r="B33" t="str">
            <v>MOS</v>
          </cell>
        </row>
        <row r="34">
          <cell r="B34" t="str">
            <v>MyTell</v>
          </cell>
        </row>
        <row r="35">
          <cell r="B35" t="str">
            <v>Nice</v>
          </cell>
        </row>
        <row r="36">
          <cell r="B36" t="str">
            <v>RLS</v>
          </cell>
        </row>
        <row r="37">
          <cell r="B37" t="str">
            <v>RTCF</v>
          </cell>
        </row>
        <row r="38">
          <cell r="B38" t="str">
            <v>Shared Folder Access</v>
          </cell>
        </row>
        <row r="39">
          <cell r="B39" t="str">
            <v>Tandem</v>
          </cell>
        </row>
        <row r="40">
          <cell r="B40" t="str">
            <v>VIS</v>
          </cell>
        </row>
        <row r="41">
          <cell r="B41" t="str">
            <v>VisionPlus</v>
          </cell>
        </row>
        <row r="42">
          <cell r="B42" t="str">
            <v>Visual</v>
          </cell>
        </row>
        <row r="43">
          <cell r="B43" t="str">
            <v>Web Voucher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s"/>
      <sheetName val="Details Orig"/>
      <sheetName val="Sheet1"/>
    </sheetNames>
    <sheetDataSet>
      <sheetData sheetId="0">
        <row r="2">
          <cell r="A2" t="str">
            <v>Mainframe-ACF2-ANZD</v>
          </cell>
          <cell r="B2" t="str">
            <v>Y</v>
          </cell>
          <cell r="C2" t="str">
            <v>Tech Connect</v>
          </cell>
          <cell r="D2" t="str">
            <v>Service Fulfilment-Mainframe</v>
          </cell>
          <cell r="E2" t="str">
            <v>AccessControl-Mainframe@anz.com</v>
          </cell>
          <cell r="F2"/>
        </row>
        <row r="3">
          <cell r="A3" t="str">
            <v>Voice of Customer</v>
          </cell>
          <cell r="B3" t="str">
            <v>Y</v>
          </cell>
          <cell r="C3" t="str">
            <v>Email</v>
          </cell>
          <cell r="D3" t="str">
            <v>ANZCustomerFeedback@anz.com</v>
          </cell>
          <cell r="E3" t="str">
            <v>ANZCustomerFeedback@anz.com</v>
          </cell>
          <cell r="F3" t="str">
            <v>EnterpriseRoleOperations@anz.com</v>
          </cell>
        </row>
        <row r="4">
          <cell r="A4" t="str">
            <v>3XR</v>
          </cell>
          <cell r="B4" t="str">
            <v>Y</v>
          </cell>
          <cell r="C4" t="str">
            <v>Tech Connect</v>
          </cell>
          <cell r="D4" t="str">
            <v>3XR Access Provisioning</v>
          </cell>
          <cell r="E4" t="str">
            <v xml:space="preserve">3XRsupport@anz.com </v>
          </cell>
          <cell r="F4" t="str">
            <v>EnterpriseRoleOperations@anz.com</v>
          </cell>
        </row>
        <row r="5">
          <cell r="A5" t="str">
            <v>Appointment Booking Tool</v>
          </cell>
          <cell r="B5" t="str">
            <v>Y</v>
          </cell>
          <cell r="C5" t="str">
            <v>Tech Connect</v>
          </cell>
          <cell r="D5" t="str">
            <v>Service Fulfilment-WinApps</v>
          </cell>
          <cell r="E5" t="str">
            <v>AO-WebApps@anz.com</v>
          </cell>
          <cell r="F5"/>
        </row>
        <row r="6">
          <cell r="A6" t="str">
            <v>Mainframe ANZD</v>
          </cell>
          <cell r="B6" t="str">
            <v>Y</v>
          </cell>
          <cell r="C6" t="str">
            <v>Tech Connect</v>
          </cell>
          <cell r="D6" t="str">
            <v>Service Fulfilment-Mainframe</v>
          </cell>
          <cell r="E6" t="str">
            <v>AccessControl-Mainframe@anz.com</v>
          </cell>
          <cell r="F6"/>
        </row>
        <row r="7">
          <cell r="A7" t="str">
            <v>eWFM</v>
          </cell>
          <cell r="B7" t="str">
            <v>Y</v>
          </cell>
          <cell r="C7" t="str">
            <v>Email</v>
          </cell>
          <cell r="D7" t="str">
            <v xml:space="preserve">75DSSRPG@anz.com </v>
          </cell>
          <cell r="E7" t="str">
            <v xml:space="preserve">75DSSRPG@anz.com </v>
          </cell>
          <cell r="F7" t="str">
            <v>EnterpriseRoleOperations@anz.com</v>
          </cell>
        </row>
        <row r="8">
          <cell r="A8" t="str">
            <v>iKnow ANZ Direct Jobcode - ANZ Priority</v>
          </cell>
          <cell r="B8" t="str">
            <v>Y</v>
          </cell>
          <cell r="C8" t="str">
            <v>Tech Connect</v>
          </cell>
          <cell r="D8" t="str">
            <v>Service Fulfilment-WinApps</v>
          </cell>
          <cell r="E8" t="str">
            <v>AO-WebApps@anz.com</v>
          </cell>
          <cell r="F8" t="str">
            <v/>
          </cell>
        </row>
        <row r="9">
          <cell r="A9" t="str">
            <v>Mainframe-ACF2 CAP (AU) Position Code P</v>
          </cell>
          <cell r="B9" t="str">
            <v>Y</v>
          </cell>
          <cell r="C9" t="str">
            <v>Tech Connect</v>
          </cell>
          <cell r="D9" t="str">
            <v>Service Fulfilment-Mainframe</v>
          </cell>
          <cell r="E9" t="str">
            <v>AccessControl-Mainframe@anz.com</v>
          </cell>
          <cell r="F9" t="str">
            <v/>
          </cell>
        </row>
        <row r="10">
          <cell r="A10" t="str">
            <v>eWFM</v>
          </cell>
          <cell r="B10" t="str">
            <v>Y</v>
          </cell>
          <cell r="C10" t="str">
            <v>Email</v>
          </cell>
          <cell r="D10" t="str">
            <v xml:space="preserve">75DSSRPG@anz.com </v>
          </cell>
          <cell r="E10" t="str">
            <v xml:space="preserve">75DSSRPG@anz.com </v>
          </cell>
          <cell r="F10" t="str">
            <v>EnterpriseRoleOperations@anz.com</v>
          </cell>
        </row>
        <row r="11">
          <cell r="A11" t="str">
            <v>Payments Resolution System (PRS)</v>
          </cell>
          <cell r="B11" t="str">
            <v>Y</v>
          </cell>
          <cell r="C11" t="str">
            <v>Tech Connect</v>
          </cell>
          <cell r="D11" t="str">
            <v>Service Fulfilment-WinApps</v>
          </cell>
          <cell r="E11" t="str">
            <v xml:space="preserve">AO-WebApps@anz.com </v>
          </cell>
          <cell r="F11"/>
        </row>
        <row r="12">
          <cell r="A12" t="str">
            <v>Report Manager</v>
          </cell>
          <cell r="B12" t="str">
            <v>Y</v>
          </cell>
          <cell r="C12" t="str">
            <v>Tech Connect</v>
          </cell>
          <cell r="D12" t="str">
            <v>Insto Ops - FxMOBO</v>
          </cell>
          <cell r="E12" t="str">
            <v>mas.mobo@anz.com</v>
          </cell>
          <cell r="F12"/>
        </row>
        <row r="13">
          <cell r="A13" t="str">
            <v>SBMA</v>
          </cell>
          <cell r="B13" t="str">
            <v>Y</v>
          </cell>
          <cell r="C13" t="str">
            <v>Tech Connect</v>
          </cell>
          <cell r="D13" t="str">
            <v>Service Fulfilment-AS400</v>
          </cell>
          <cell r="E13" t="str">
            <v>AccessControl-AS400@anz.com</v>
          </cell>
          <cell r="F13"/>
        </row>
        <row r="14">
          <cell r="A14" t="str">
            <v>SupportPoint</v>
          </cell>
          <cell r="B14" t="str">
            <v>Y</v>
          </cell>
          <cell r="C14" t="str">
            <v>Email</v>
          </cell>
          <cell r="D14" t="str">
            <v>GPCOBusinessProcessG@anz.com</v>
          </cell>
          <cell r="E14" t="str">
            <v>GPCOBusinessProcessG@anz.com</v>
          </cell>
          <cell r="F14"/>
        </row>
        <row r="15">
          <cell r="A15" t="str">
            <v>Thunderhead</v>
          </cell>
          <cell r="B15" t="str">
            <v>Y</v>
          </cell>
          <cell r="C15" t="str">
            <v>Tech Connect</v>
          </cell>
          <cell r="D15" t="str">
            <v>Insto Ops - FxMOBO</v>
          </cell>
          <cell r="E15" t="str">
            <v>mas.mobo@anz.com</v>
          </cell>
          <cell r="F15"/>
        </row>
        <row r="16">
          <cell r="A16" t="str">
            <v>AU3Sixty</v>
          </cell>
          <cell r="B16" t="str">
            <v>N</v>
          </cell>
          <cell r="C16" t="str">
            <v>Tech Connect</v>
          </cell>
          <cell r="D16" t="str">
            <v>NZ Enterprise Access Provisioning</v>
          </cell>
          <cell r="E16" t="str">
            <v>ANZAccessManagement@anz.com</v>
          </cell>
          <cell r="F16"/>
        </row>
        <row r="17">
          <cell r="A17" t="str">
            <v>COR (Compliance Operational Risk) Platform</v>
          </cell>
          <cell r="B17" t="str">
            <v>Y</v>
          </cell>
          <cell r="C17" t="str">
            <v>Tech Connect</v>
          </cell>
          <cell r="D17" t="str">
            <v>Servicefulfilment-Risk</v>
          </cell>
          <cell r="E17" t="str">
            <v>aoriskappl@anz.com</v>
          </cell>
          <cell r="F17"/>
        </row>
        <row r="18">
          <cell r="A18" t="str">
            <v>Risk_Origins</v>
          </cell>
          <cell r="B18" t="str">
            <v>N</v>
          </cell>
          <cell r="C18" t="str">
            <v>Tech Connect</v>
          </cell>
          <cell r="D18" t="str">
            <v>Service Fulfilment-Risk</v>
          </cell>
          <cell r="E18" t="str">
            <v>aoriskappl@anz.com</v>
          </cell>
          <cell r="F18"/>
        </row>
        <row r="19">
          <cell r="A19" t="str">
            <v>iKnow Vantage/Private</v>
          </cell>
          <cell r="B19" t="str">
            <v>N</v>
          </cell>
          <cell r="C19" t="str">
            <v>Tech Connect</v>
          </cell>
          <cell r="D19" t="str">
            <v>Service Fulfilment-WinApps</v>
          </cell>
          <cell r="E19" t="str">
            <v>AO-WebApps@anz.com</v>
          </cell>
          <cell r="F19"/>
        </row>
        <row r="20">
          <cell r="A20"/>
          <cell r="B20"/>
          <cell r="C20"/>
          <cell r="D20"/>
          <cell r="E20"/>
          <cell r="F20"/>
        </row>
        <row r="21">
          <cell r="A21"/>
          <cell r="B21"/>
          <cell r="C21"/>
          <cell r="D21"/>
          <cell r="E21"/>
          <cell r="F21"/>
        </row>
        <row r="22">
          <cell r="A22"/>
          <cell r="B22"/>
          <cell r="C22"/>
          <cell r="D22"/>
          <cell r="E22"/>
          <cell r="F22"/>
        </row>
        <row r="23">
          <cell r="A23"/>
          <cell r="B23"/>
          <cell r="C23"/>
          <cell r="D23"/>
          <cell r="E23"/>
          <cell r="F23"/>
        </row>
        <row r="24">
          <cell r="A24"/>
          <cell r="B24"/>
          <cell r="C24"/>
          <cell r="D24"/>
          <cell r="E24"/>
          <cell r="F24"/>
        </row>
        <row r="25">
          <cell r="A25"/>
          <cell r="B25"/>
          <cell r="C25"/>
          <cell r="D25"/>
          <cell r="E25"/>
          <cell r="F25"/>
        </row>
        <row r="26">
          <cell r="A26"/>
          <cell r="B26"/>
          <cell r="C26"/>
          <cell r="D26"/>
          <cell r="E26"/>
          <cell r="F26"/>
        </row>
        <row r="27">
          <cell r="A27"/>
          <cell r="B27"/>
          <cell r="C27"/>
          <cell r="D27"/>
          <cell r="E27"/>
          <cell r="F27"/>
        </row>
        <row r="28">
          <cell r="A28"/>
          <cell r="B28"/>
          <cell r="C28"/>
          <cell r="D28"/>
          <cell r="E28"/>
          <cell r="F28"/>
        </row>
        <row r="29">
          <cell r="A29"/>
          <cell r="B29"/>
          <cell r="C29"/>
          <cell r="D29"/>
          <cell r="E29"/>
          <cell r="F29"/>
        </row>
        <row r="30">
          <cell r="A30"/>
          <cell r="B30"/>
          <cell r="C30"/>
          <cell r="D30"/>
          <cell r="E30"/>
          <cell r="F30"/>
        </row>
        <row r="31">
          <cell r="A31"/>
          <cell r="B31"/>
          <cell r="C31"/>
          <cell r="D31"/>
          <cell r="E31"/>
          <cell r="F31"/>
        </row>
        <row r="32">
          <cell r="A32"/>
          <cell r="B32"/>
          <cell r="C32"/>
          <cell r="D32"/>
          <cell r="E32"/>
          <cell r="F32"/>
        </row>
        <row r="33">
          <cell r="A33"/>
          <cell r="B33"/>
          <cell r="C33"/>
          <cell r="D33"/>
          <cell r="E33"/>
          <cell r="F33"/>
        </row>
        <row r="34">
          <cell r="A34"/>
          <cell r="B34"/>
          <cell r="C34"/>
          <cell r="D34"/>
          <cell r="E34"/>
          <cell r="F34"/>
        </row>
      </sheetData>
      <sheetData sheetId="1"/>
      <sheetData sheetId="2"/>
    </sheetDataSet>
  </externalBook>
</externalLink>
</file>

<file path=xl/tables/table1.xml><?xml version="1.0" encoding="utf-8"?>
<table xmlns="http://schemas.openxmlformats.org/spreadsheetml/2006/main" id="1" name="BusinessRole" displayName="BusinessRole" ref="A1:AD29" totalsRowShown="0" headerRowDxfId="84" dataDxfId="83">
  <autoFilter ref="A1:AD29">
    <filterColumn colId="0">
      <filters>
        <filter val="ABN - Senior Personal Banker-Senior Banking Consultant"/>
        <filter val="ABN - Senior Personal Banker-Senior Banking Consultant [Lending Fundamentals]"/>
        <filter val="ABN - Senior Personal Banker-Senior Banking Consultant [LOCAM]"/>
        <filter val="ABN - Senior Personal Banker-Senior Banking Consultant [RBI Tier 2]"/>
      </filters>
    </filterColumn>
    <filterColumn colId="12">
      <filters>
        <filter val="J00019"/>
        <filter val="J00068"/>
        <filter val="J00204"/>
        <filter val="J00250"/>
        <filter val="J00258"/>
      </filters>
    </filterColumn>
  </autoFilter>
  <sortState ref="A2:AD29">
    <sortCondition ref="A2:A29"/>
    <sortCondition ref="AD2:AD29"/>
  </sortState>
  <tableColumns count="30">
    <tableColumn id="1" name="Business Role Name*" dataDxfId="82"/>
    <tableColumn id="28" name="Business Role Display Name" dataDxfId="81"/>
    <tableColumn id="2" name="Description*" dataDxfId="80"/>
    <tableColumn id="3" name="Business Owner" dataDxfId="79"/>
    <tableColumn id="23" name="Business Owner EMP ID" dataDxfId="78"/>
    <tableColumn id="24" name="Business Owner Lan Id" dataDxfId="77"/>
    <tableColumn id="4" name="Delegate" dataDxfId="76"/>
    <tableColumn id="26" name="Delegate EMP ID" dataDxfId="75"/>
    <tableColumn id="25" name="Delegate Lan ID" dataDxfId="74"/>
    <tableColumn id="5" name="Applied Poplulation" dataDxfId="73"/>
    <tableColumn id="6" name="Is Approval Required (Y/N)" dataDxfId="72"/>
    <tableColumn id="7" name="Other Criteria" dataDxfId="71"/>
    <tableColumn id="8" name="Job Code 2" dataDxfId="70"/>
    <tableColumn id="9" name="Job Code Description" dataDxfId="69"/>
    <tableColumn id="10" name="Organisation Hierarchy Level 1" dataDxfId="68"/>
    <tableColumn id="11" name="Organisation Hierarchy Level 2" dataDxfId="67"/>
    <tableColumn id="12" name="Organisation Hierarchy Level 3" dataDxfId="66"/>
    <tableColumn id="13" name="Organisation Hierarchy Level 4" dataDxfId="65"/>
    <tableColumn id="14" name="Organisation Hierarchy Level 5" dataDxfId="64"/>
    <tableColumn id="15" name="Organisation Hierarchy Level 6" dataDxfId="63"/>
    <tableColumn id="16" name="Organisation Hierarchy Level 7" dataDxfId="62"/>
    <tableColumn id="30" name="Organisation Hierarchy Level 8" dataDxfId="61"/>
    <tableColumn id="33" name="Organisation Hierarchy Level 9" dataDxfId="60"/>
    <tableColumn id="35" name="Organisation Hierarchy Level 10" dataDxfId="59"/>
    <tableColumn id="36" name="Organisation Hierarchy Level 11" dataDxfId="58"/>
    <tableColumn id="17" name="Organization" dataDxfId="57"/>
    <tableColumn id="18" name="Business Unit" dataDxfId="56"/>
    <tableColumn id="31" name="Department Number" dataDxfId="55"/>
    <tableColumn id="19" name="Enabled/Disabled" dataDxfId="54"/>
    <tableColumn id="27" name="Notes" dataDxfId="53"/>
  </tableColumns>
  <tableStyleInfo name="TableStyleMedium2" showFirstColumn="0" showLastColumn="0" showRowStripes="1" showColumnStripes="0"/>
</table>
</file>

<file path=xl/tables/table2.xml><?xml version="1.0" encoding="utf-8"?>
<table xmlns="http://schemas.openxmlformats.org/spreadsheetml/2006/main" id="2" name="ITRole" displayName="ITRole" ref="A1:J642" totalsRowShown="0" headerRowDxfId="52" dataDxfId="51">
  <autoFilter ref="A1:J642"/>
  <tableColumns count="10">
    <tableColumn id="1" name="Business Role Name" dataDxfId="50"/>
    <tableColumn id="2" name="IT Role Name" dataDxfId="49"/>
    <tableColumn id="5" name="Role Description" dataDxfId="48"/>
    <tableColumn id="8" name="Role Owner Name" dataDxfId="47"/>
    <tableColumn id="7" name="Role Owner EMP ID" dataDxfId="46"/>
    <tableColumn id="6" name="Role Owner Lan ID" dataDxfId="45"/>
    <tableColumn id="4" name="Restrict to only Business Role users? (i.e. not detected for others)" dataDxfId="44"/>
    <tableColumn id="3" name="is Existing Role(Y/N)" dataDxfId="43"/>
    <tableColumn id="9" name="Is enabled" dataDxfId="42"/>
    <tableColumn id="16" name="Extra Column - Right Click to add" dataDxfId="41"/>
  </tableColumns>
  <tableStyleInfo name="TableStyleMedium2" showFirstColumn="0" showLastColumn="0" showRowStripes="1" showColumnStripes="0"/>
</table>
</file>

<file path=xl/tables/table3.xml><?xml version="1.0" encoding="utf-8"?>
<table xmlns="http://schemas.openxmlformats.org/spreadsheetml/2006/main" id="3" name="ProvisioningData" displayName="ProvisioningData" ref="A1:J627" totalsRowShown="0" headerRowDxfId="40" dataDxfId="38" headerRowBorderDxfId="39" tableBorderDxfId="37">
  <autoFilter ref="A1:J627"/>
  <sortState ref="A2:J1155">
    <sortCondition ref="A2:A1155"/>
    <sortCondition ref="J2:J1155"/>
    <sortCondition ref="D2:D1155"/>
  </sortState>
  <tableColumns count="10">
    <tableColumn id="1" name="Business Role Name" dataDxfId="36"/>
    <tableColumn id="2" name="IT Role Mapped" dataDxfId="35"/>
    <tableColumn id="4" name="Condition" dataDxfId="34"/>
    <tableColumn id="5" name="Application" dataDxfId="33"/>
    <tableColumn id="6" name="Attribute Name" dataDxfId="32"/>
    <tableColumn id="7" name="Attribute Value" dataDxfId="31"/>
    <tableColumn id="8" name="Display Name" dataDxfId="30"/>
    <tableColumn id="9" name="MultiValue" dataDxfId="29"/>
    <tableColumn id="10" name="Unmanaged" dataDxfId="28"/>
    <tableColumn id="11" name="1" dataDxfId="27"/>
  </tableColumns>
  <tableStyleInfo name="TableStyleMedium2" showFirstColumn="0" showLastColumn="0" showRowStripes="1" showColumnStripes="0"/>
</table>
</file>

<file path=xl/tables/table4.xml><?xml version="1.0" encoding="utf-8"?>
<table xmlns="http://schemas.openxmlformats.org/spreadsheetml/2006/main" id="6" name="ProvisioningData67" displayName="ProvisioningData67" ref="A1:F38" totalsRowShown="0" headerRowDxfId="26" dataDxfId="24" headerRowBorderDxfId="25" tableBorderDxfId="23">
  <autoFilter ref="A1:F38"/>
  <tableColumns count="6">
    <tableColumn id="1" name="Business Role Name" dataDxfId="22"/>
    <tableColumn id="2" name="IT Role Mapped" dataDxfId="21"/>
    <tableColumn id="4" name="Condition" dataDxfId="20"/>
    <tableColumn id="5" name="Application" dataDxfId="19"/>
    <tableColumn id="6" name="Attribute Name" dataDxfId="18"/>
    <tableColumn id="7" name="Attribute Value" dataDxfId="17"/>
  </tableColumns>
  <tableStyleInfo name="TableStyleMedium2" showFirstColumn="0" showLastColumn="0" showRowStripes="1" showColumnStripes="0"/>
</table>
</file>

<file path=xl/tables/table5.xml><?xml version="1.0" encoding="utf-8"?>
<table xmlns="http://schemas.openxmlformats.org/spreadsheetml/2006/main" id="4" name="Application" displayName="Application" ref="A1:F100" totalsRowShown="0" headerRowDxfId="16" dataDxfId="14" headerRowBorderDxfId="15" tableBorderDxfId="13" totalsRowBorderDxfId="12">
  <autoFilter ref="A1:F100"/>
  <sortState ref="A2:F36">
    <sortCondition ref="A2:A36"/>
  </sortState>
  <tableColumns count="6">
    <tableColumn id="1" name="Application" dataDxfId="11"/>
    <tableColumn id="2" name="is Existing Application(Y/N)" dataDxfId="10"/>
    <tableColumn id="7" name="Request Method" dataDxfId="9"/>
    <tableColumn id="4" name="Recipient Team Address (Tech Connect/Email)_x000a_(SDM Group or Email Address)" dataDxfId="8"/>
    <tableColumn id="5" name="Email Address for teams" dataDxfId="7"/>
    <tableColumn id="6" name="Email CC Address (only for Email Request Method)" dataDxfId="6"/>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5.bin"/><Relationship Id="rId1" Type="http://schemas.openxmlformats.org/officeDocument/2006/relationships/hyperlink" Target="https://triton.pega.service.anz/PegaUAM/IAC.html" TargetMode="External"/><Relationship Id="rId5" Type="http://schemas.openxmlformats.org/officeDocument/2006/relationships/comments" Target="../comments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1"/>
  <sheetViews>
    <sheetView topLeftCell="A78" workbookViewId="0">
      <selection activeCell="A78" sqref="A78:A81"/>
    </sheetView>
  </sheetViews>
  <sheetFormatPr defaultRowHeight="12.75"/>
  <cols>
    <col min="1" max="1" width="9" style="43"/>
    <col min="2" max="2" width="17.375" customWidth="1"/>
    <col min="3" max="3" width="68.75" style="35" customWidth="1"/>
    <col min="4" max="4" width="15" bestFit="1" customWidth="1"/>
    <col min="5" max="5" width="15" customWidth="1"/>
    <col min="6" max="6" width="15" style="43" customWidth="1"/>
    <col min="7" max="7" width="27.5" bestFit="1" customWidth="1"/>
    <col min="8" max="8" width="15.25" bestFit="1" customWidth="1"/>
  </cols>
  <sheetData>
    <row r="1" spans="1:8" ht="19.5">
      <c r="A1" s="170" t="s">
        <v>220</v>
      </c>
      <c r="B1" s="170"/>
      <c r="C1" s="170"/>
      <c r="D1" s="170"/>
      <c r="E1" s="170"/>
      <c r="F1" s="170"/>
      <c r="G1" s="170"/>
      <c r="H1" s="170"/>
    </row>
    <row r="2" spans="1:8" ht="19.5">
      <c r="A2" s="39"/>
      <c r="B2" s="2"/>
      <c r="C2" s="146"/>
      <c r="D2" s="2"/>
      <c r="E2" s="2"/>
      <c r="F2" s="44"/>
      <c r="G2" s="2"/>
      <c r="H2" s="2"/>
    </row>
    <row r="3" spans="1:8">
      <c r="A3" s="171" t="s">
        <v>63</v>
      </c>
      <c r="B3" s="171"/>
      <c r="C3" s="171"/>
      <c r="D3" s="171"/>
      <c r="E3" s="171"/>
      <c r="F3" s="171"/>
      <c r="G3" s="171"/>
      <c r="H3" s="171"/>
    </row>
    <row r="4" spans="1:8">
      <c r="A4" s="40" t="s">
        <v>64</v>
      </c>
      <c r="B4" s="172" t="s">
        <v>65</v>
      </c>
      <c r="C4" s="172"/>
      <c r="D4" s="172"/>
      <c r="E4" s="172"/>
      <c r="F4" s="172"/>
      <c r="G4" s="172"/>
      <c r="H4" s="172"/>
    </row>
    <row r="6" spans="1:8">
      <c r="A6" s="41" t="s">
        <v>66</v>
      </c>
      <c r="B6" s="3" t="s">
        <v>67</v>
      </c>
      <c r="C6" s="147" t="s">
        <v>68</v>
      </c>
      <c r="D6" s="3" t="s">
        <v>69</v>
      </c>
      <c r="E6" s="3" t="s">
        <v>72</v>
      </c>
      <c r="F6" s="41" t="s">
        <v>233</v>
      </c>
      <c r="G6" s="3" t="s">
        <v>70</v>
      </c>
      <c r="H6" s="3" t="s">
        <v>71</v>
      </c>
    </row>
    <row r="7" spans="1:8" s="21" customFormat="1" ht="25.5">
      <c r="A7" s="42">
        <v>1</v>
      </c>
      <c r="B7" s="22">
        <v>43282</v>
      </c>
      <c r="C7" s="23" t="s">
        <v>223</v>
      </c>
      <c r="D7" s="21" t="s">
        <v>224</v>
      </c>
      <c r="F7" s="42"/>
    </row>
    <row r="8" spans="1:8" s="21" customFormat="1" ht="25.5">
      <c r="A8" s="42">
        <v>1.1000000000000001</v>
      </c>
      <c r="B8" s="22">
        <v>43283</v>
      </c>
      <c r="C8" s="23" t="s">
        <v>227</v>
      </c>
      <c r="D8" s="21" t="s">
        <v>225</v>
      </c>
      <c r="E8" s="21" t="s">
        <v>226</v>
      </c>
      <c r="F8" s="42">
        <v>1</v>
      </c>
    </row>
    <row r="9" spans="1:8" s="21" customFormat="1">
      <c r="A9" s="42">
        <v>1.2</v>
      </c>
      <c r="B9" s="22"/>
      <c r="C9" s="23" t="s">
        <v>234</v>
      </c>
      <c r="F9" s="42"/>
    </row>
    <row r="10" spans="1:8" s="21" customFormat="1" ht="204">
      <c r="A10" s="42">
        <v>1.3</v>
      </c>
      <c r="B10" s="22">
        <v>43321</v>
      </c>
      <c r="C10" s="23" t="s">
        <v>245</v>
      </c>
      <c r="D10" s="21" t="s">
        <v>228</v>
      </c>
      <c r="E10" s="23" t="s">
        <v>231</v>
      </c>
      <c r="F10" s="45">
        <v>2</v>
      </c>
    </row>
    <row r="11" spans="1:8" s="21" customFormat="1" ht="165.75">
      <c r="A11" s="42">
        <v>1.3</v>
      </c>
      <c r="B11" s="22">
        <v>43321</v>
      </c>
      <c r="C11" s="23" t="s">
        <v>236</v>
      </c>
      <c r="D11" s="21" t="s">
        <v>228</v>
      </c>
      <c r="E11" s="23" t="s">
        <v>230</v>
      </c>
      <c r="F11" s="45">
        <v>2</v>
      </c>
    </row>
    <row r="12" spans="1:8" s="21" customFormat="1" ht="204">
      <c r="A12" s="42">
        <v>1.3</v>
      </c>
      <c r="B12" s="22">
        <v>43321</v>
      </c>
      <c r="C12" s="23" t="s">
        <v>244</v>
      </c>
      <c r="D12" s="21" t="s">
        <v>228</v>
      </c>
      <c r="E12" s="23" t="s">
        <v>232</v>
      </c>
      <c r="F12" s="45">
        <v>2</v>
      </c>
    </row>
    <row r="13" spans="1:8" s="21" customFormat="1" ht="191.25">
      <c r="A13" s="42">
        <v>1.3</v>
      </c>
      <c r="B13" s="22">
        <v>43321</v>
      </c>
      <c r="C13" s="23" t="s">
        <v>237</v>
      </c>
      <c r="D13" s="21" t="s">
        <v>225</v>
      </c>
      <c r="E13" s="23" t="s">
        <v>235</v>
      </c>
      <c r="F13" s="42">
        <v>2</v>
      </c>
    </row>
    <row r="14" spans="1:8" s="21" customFormat="1" ht="216.75">
      <c r="A14" s="42">
        <v>1.3</v>
      </c>
      <c r="B14" s="22">
        <v>43321</v>
      </c>
      <c r="C14" s="23" t="s">
        <v>243</v>
      </c>
      <c r="D14" s="21" t="s">
        <v>225</v>
      </c>
      <c r="E14" s="23" t="s">
        <v>239</v>
      </c>
      <c r="F14" s="42">
        <v>2</v>
      </c>
    </row>
    <row r="15" spans="1:8" s="21" customFormat="1" ht="51">
      <c r="A15" s="42">
        <v>1.3</v>
      </c>
      <c r="B15" s="22">
        <v>43332</v>
      </c>
      <c r="C15" s="23" t="s">
        <v>240</v>
      </c>
      <c r="D15" s="21" t="s">
        <v>225</v>
      </c>
      <c r="E15" s="21" t="s">
        <v>241</v>
      </c>
      <c r="F15" s="42">
        <v>2</v>
      </c>
    </row>
    <row r="16" spans="1:8" s="21" customFormat="1" ht="76.5">
      <c r="A16" s="42">
        <v>1.4</v>
      </c>
      <c r="B16" s="22">
        <v>43347</v>
      </c>
      <c r="C16" s="23" t="s">
        <v>251</v>
      </c>
      <c r="D16" s="21" t="s">
        <v>225</v>
      </c>
      <c r="E16" s="23" t="s">
        <v>260</v>
      </c>
      <c r="F16" s="42">
        <v>3</v>
      </c>
    </row>
    <row r="17" spans="1:7" s="21" customFormat="1" ht="76.5">
      <c r="A17" s="42">
        <v>1.4</v>
      </c>
      <c r="B17" s="22">
        <v>43347</v>
      </c>
      <c r="C17" s="23" t="s">
        <v>252</v>
      </c>
      <c r="D17" s="21" t="s">
        <v>225</v>
      </c>
      <c r="E17" s="23" t="s">
        <v>262</v>
      </c>
      <c r="F17" s="42">
        <v>3</v>
      </c>
    </row>
    <row r="18" spans="1:7" s="21" customFormat="1" ht="76.5">
      <c r="A18" s="42">
        <v>1.4</v>
      </c>
      <c r="B18" s="22">
        <v>43347</v>
      </c>
      <c r="C18" s="23" t="s">
        <v>253</v>
      </c>
      <c r="D18" s="21" t="s">
        <v>225</v>
      </c>
      <c r="E18" s="23" t="s">
        <v>263</v>
      </c>
      <c r="F18" s="42">
        <v>3</v>
      </c>
    </row>
    <row r="19" spans="1:7" s="21" customFormat="1" ht="89.25">
      <c r="A19" s="42">
        <v>1.4</v>
      </c>
      <c r="B19" s="22">
        <v>43347</v>
      </c>
      <c r="C19" s="23" t="s">
        <v>254</v>
      </c>
      <c r="D19" s="21" t="s">
        <v>225</v>
      </c>
      <c r="E19" s="23" t="s">
        <v>264</v>
      </c>
      <c r="F19" s="42">
        <v>3</v>
      </c>
    </row>
    <row r="20" spans="1:7" ht="51">
      <c r="A20" s="42">
        <v>1.4</v>
      </c>
      <c r="B20" s="22">
        <v>43347</v>
      </c>
      <c r="C20" s="23" t="s">
        <v>255</v>
      </c>
      <c r="D20" s="21" t="s">
        <v>225</v>
      </c>
      <c r="E20" s="23" t="s">
        <v>261</v>
      </c>
      <c r="F20" s="42">
        <v>3</v>
      </c>
      <c r="G20" s="21"/>
    </row>
    <row r="21" spans="1:7" ht="76.5">
      <c r="A21" s="42">
        <v>1.4</v>
      </c>
      <c r="B21" s="22">
        <v>43347</v>
      </c>
      <c r="C21" s="23" t="s">
        <v>256</v>
      </c>
      <c r="D21" s="21" t="s">
        <v>225</v>
      </c>
      <c r="E21" s="23" t="s">
        <v>265</v>
      </c>
      <c r="F21" s="42">
        <v>3</v>
      </c>
      <c r="G21" s="21"/>
    </row>
    <row r="22" spans="1:7" ht="76.5">
      <c r="A22" s="42">
        <v>1.4</v>
      </c>
      <c r="B22" s="22">
        <v>43347</v>
      </c>
      <c r="C22" s="23" t="s">
        <v>257</v>
      </c>
      <c r="D22" s="21" t="s">
        <v>225</v>
      </c>
      <c r="E22" s="23" t="s">
        <v>266</v>
      </c>
      <c r="F22" s="42">
        <v>3</v>
      </c>
      <c r="G22" s="21"/>
    </row>
    <row r="23" spans="1:7" ht="51">
      <c r="A23" s="42">
        <v>1.4</v>
      </c>
      <c r="B23" s="22">
        <v>43347</v>
      </c>
      <c r="C23" s="23" t="s">
        <v>258</v>
      </c>
      <c r="D23" s="21" t="s">
        <v>225</v>
      </c>
      <c r="E23" s="23" t="s">
        <v>267</v>
      </c>
      <c r="F23" s="42">
        <v>3</v>
      </c>
      <c r="G23" s="21"/>
    </row>
    <row r="24" spans="1:7" ht="76.5">
      <c r="A24" s="42">
        <v>1.4</v>
      </c>
      <c r="B24" s="22">
        <v>43347</v>
      </c>
      <c r="C24" s="23" t="s">
        <v>259</v>
      </c>
      <c r="D24" s="21" t="s">
        <v>225</v>
      </c>
      <c r="E24" s="23" t="s">
        <v>268</v>
      </c>
      <c r="F24" s="42">
        <v>3</v>
      </c>
      <c r="G24" s="21"/>
    </row>
    <row r="25" spans="1:7" ht="25.5">
      <c r="A25" s="42">
        <v>1.4</v>
      </c>
      <c r="B25" s="36">
        <v>43356</v>
      </c>
      <c r="C25" s="37" t="s">
        <v>270</v>
      </c>
      <c r="D25" s="35" t="s">
        <v>225</v>
      </c>
      <c r="E25" s="35"/>
      <c r="F25" s="42">
        <v>3</v>
      </c>
    </row>
    <row r="26" spans="1:7">
      <c r="A26" s="42">
        <v>1.5</v>
      </c>
      <c r="B26" s="38">
        <v>43375</v>
      </c>
      <c r="C26" s="23" t="s">
        <v>271</v>
      </c>
      <c r="D26" s="21" t="s">
        <v>225</v>
      </c>
      <c r="E26" s="46" t="s">
        <v>272</v>
      </c>
      <c r="F26" s="42">
        <v>4</v>
      </c>
    </row>
    <row r="27" spans="1:7" ht="89.25">
      <c r="A27" s="43">
        <v>1.5</v>
      </c>
      <c r="B27" s="38">
        <v>43377</v>
      </c>
      <c r="C27" s="23" t="s">
        <v>274</v>
      </c>
      <c r="D27" s="21" t="s">
        <v>225</v>
      </c>
      <c r="E27" s="23" t="s">
        <v>273</v>
      </c>
      <c r="F27" s="43">
        <v>4</v>
      </c>
    </row>
    <row r="28" spans="1:7" ht="63.75">
      <c r="A28" s="43">
        <v>1.6</v>
      </c>
      <c r="B28" s="38">
        <v>43437</v>
      </c>
      <c r="C28" s="23" t="s">
        <v>277</v>
      </c>
      <c r="D28" s="21" t="s">
        <v>225</v>
      </c>
      <c r="E28" s="23" t="s">
        <v>275</v>
      </c>
      <c r="F28" s="43">
        <v>7</v>
      </c>
    </row>
    <row r="29" spans="1:7" ht="51">
      <c r="A29" s="43">
        <v>1.6</v>
      </c>
      <c r="B29" s="38">
        <v>43437</v>
      </c>
      <c r="C29" s="23" t="s">
        <v>278</v>
      </c>
      <c r="D29" s="21" t="s">
        <v>225</v>
      </c>
      <c r="E29" s="23" t="s">
        <v>276</v>
      </c>
      <c r="F29" s="43">
        <v>7</v>
      </c>
    </row>
    <row r="30" spans="1:7">
      <c r="A30" s="43">
        <v>1.6</v>
      </c>
      <c r="B30" s="38">
        <v>43438</v>
      </c>
      <c r="C30" s="23" t="s">
        <v>288</v>
      </c>
      <c r="D30" s="21" t="s">
        <v>225</v>
      </c>
      <c r="E30" s="23" t="s">
        <v>281</v>
      </c>
      <c r="F30" s="43">
        <v>7</v>
      </c>
    </row>
    <row r="31" spans="1:7" ht="102">
      <c r="A31" s="43">
        <v>1.7</v>
      </c>
      <c r="B31" s="38">
        <v>43439</v>
      </c>
      <c r="C31" s="37" t="s">
        <v>286</v>
      </c>
      <c r="D31" s="21" t="s">
        <v>225</v>
      </c>
      <c r="E31" s="23" t="s">
        <v>282</v>
      </c>
      <c r="F31" s="43">
        <v>7</v>
      </c>
    </row>
    <row r="32" spans="1:7" ht="102">
      <c r="A32" s="43">
        <v>1.7</v>
      </c>
      <c r="B32" s="38">
        <v>43439</v>
      </c>
      <c r="C32" s="37" t="s">
        <v>285</v>
      </c>
      <c r="D32" s="21" t="s">
        <v>225</v>
      </c>
      <c r="E32" s="23" t="s">
        <v>283</v>
      </c>
      <c r="F32" s="43">
        <v>7</v>
      </c>
    </row>
    <row r="33" spans="1:7" ht="89.25">
      <c r="A33" s="43">
        <v>1.7</v>
      </c>
      <c r="B33" s="38">
        <v>43439</v>
      </c>
      <c r="C33" s="37" t="s">
        <v>287</v>
      </c>
      <c r="D33" s="21" t="s">
        <v>225</v>
      </c>
      <c r="E33" s="23" t="s">
        <v>284</v>
      </c>
      <c r="F33" s="43">
        <v>7</v>
      </c>
    </row>
    <row r="34" spans="1:7" ht="127.5">
      <c r="A34" s="43">
        <v>1.8</v>
      </c>
      <c r="B34" s="38">
        <v>43115</v>
      </c>
      <c r="C34" s="37" t="s">
        <v>303</v>
      </c>
      <c r="D34" s="1" t="s">
        <v>225</v>
      </c>
      <c r="E34" s="1" t="s">
        <v>304</v>
      </c>
      <c r="F34" s="43">
        <v>7</v>
      </c>
    </row>
    <row r="35" spans="1:7" ht="73.5" customHeight="1">
      <c r="A35" s="43">
        <v>1.8</v>
      </c>
      <c r="B35" s="38">
        <v>43480</v>
      </c>
      <c r="C35" s="37" t="s">
        <v>313</v>
      </c>
      <c r="D35" s="21" t="s">
        <v>228</v>
      </c>
      <c r="E35" s="23" t="s">
        <v>295</v>
      </c>
      <c r="F35" s="43" t="s">
        <v>311</v>
      </c>
    </row>
    <row r="36" spans="1:7" ht="25.5">
      <c r="A36" s="43">
        <v>1.9</v>
      </c>
      <c r="B36" s="38">
        <v>43480</v>
      </c>
      <c r="C36" s="37" t="s">
        <v>312</v>
      </c>
      <c r="D36" s="21" t="s">
        <v>228</v>
      </c>
      <c r="E36" s="23" t="s">
        <v>296</v>
      </c>
      <c r="F36" s="43" t="s">
        <v>311</v>
      </c>
    </row>
    <row r="37" spans="1:7" ht="25.5">
      <c r="A37" s="43">
        <v>1.8</v>
      </c>
      <c r="B37" s="38">
        <v>43480</v>
      </c>
      <c r="C37" s="37" t="s">
        <v>290</v>
      </c>
      <c r="D37" s="21" t="s">
        <v>228</v>
      </c>
      <c r="E37" s="23" t="s">
        <v>297</v>
      </c>
      <c r="F37" s="43" t="s">
        <v>311</v>
      </c>
    </row>
    <row r="38" spans="1:7" ht="25.5">
      <c r="A38" s="43">
        <v>1.8</v>
      </c>
      <c r="B38" s="38">
        <v>43480</v>
      </c>
      <c r="C38" s="37" t="s">
        <v>291</v>
      </c>
      <c r="D38" s="21" t="s">
        <v>228</v>
      </c>
      <c r="E38" s="23" t="s">
        <v>298</v>
      </c>
      <c r="F38" s="43" t="s">
        <v>311</v>
      </c>
    </row>
    <row r="39" spans="1:7" ht="60" customHeight="1">
      <c r="A39" s="43">
        <v>1.9</v>
      </c>
      <c r="B39" s="38">
        <v>43480</v>
      </c>
      <c r="C39" s="37" t="s">
        <v>314</v>
      </c>
      <c r="D39" s="21" t="s">
        <v>228</v>
      </c>
      <c r="E39" s="23" t="s">
        <v>299</v>
      </c>
      <c r="F39" s="43" t="s">
        <v>311</v>
      </c>
    </row>
    <row r="40" spans="1:7" ht="25.5">
      <c r="A40" s="43">
        <v>1.8</v>
      </c>
      <c r="B40" s="38">
        <v>43480</v>
      </c>
      <c r="C40" s="37" t="s">
        <v>292</v>
      </c>
      <c r="D40" s="21" t="s">
        <v>228</v>
      </c>
      <c r="E40" s="23" t="s">
        <v>300</v>
      </c>
      <c r="F40" s="43" t="s">
        <v>311</v>
      </c>
    </row>
    <row r="41" spans="1:7" ht="25.5">
      <c r="A41" s="43">
        <v>1.8</v>
      </c>
      <c r="B41" s="38">
        <v>43480</v>
      </c>
      <c r="C41" s="37" t="s">
        <v>293</v>
      </c>
      <c r="D41" s="21" t="s">
        <v>228</v>
      </c>
      <c r="E41" s="23" t="s">
        <v>301</v>
      </c>
      <c r="F41" s="43" t="s">
        <v>311</v>
      </c>
    </row>
    <row r="42" spans="1:7" ht="25.5">
      <c r="A42" s="43">
        <v>1.8</v>
      </c>
      <c r="B42" s="38">
        <v>43480</v>
      </c>
      <c r="C42" s="37" t="s">
        <v>294</v>
      </c>
      <c r="D42" s="21" t="s">
        <v>228</v>
      </c>
      <c r="E42" s="23" t="s">
        <v>302</v>
      </c>
      <c r="F42" s="43" t="s">
        <v>311</v>
      </c>
    </row>
    <row r="43" spans="1:7" ht="63.75">
      <c r="A43" s="47">
        <v>2</v>
      </c>
      <c r="B43" s="48">
        <v>43497</v>
      </c>
      <c r="C43" s="102" t="s">
        <v>307</v>
      </c>
      <c r="D43" s="50" t="s">
        <v>225</v>
      </c>
      <c r="E43" s="49" t="s">
        <v>317</v>
      </c>
      <c r="F43" s="51" t="s">
        <v>310</v>
      </c>
      <c r="G43" s="51"/>
    </row>
    <row r="44" spans="1:7" ht="63.75">
      <c r="A44" s="47">
        <v>2</v>
      </c>
      <c r="B44" s="48">
        <v>43497</v>
      </c>
      <c r="C44" s="102" t="s">
        <v>308</v>
      </c>
      <c r="D44" s="50" t="s">
        <v>225</v>
      </c>
      <c r="E44" s="49" t="s">
        <v>318</v>
      </c>
      <c r="F44" s="51" t="s">
        <v>310</v>
      </c>
      <c r="G44" s="51"/>
    </row>
    <row r="45" spans="1:7" ht="89.25">
      <c r="A45" s="47">
        <v>2</v>
      </c>
      <c r="B45" s="48">
        <v>43497</v>
      </c>
      <c r="C45" s="102" t="s">
        <v>309</v>
      </c>
      <c r="D45" s="50" t="s">
        <v>225</v>
      </c>
      <c r="E45" s="49" t="s">
        <v>319</v>
      </c>
      <c r="F45" s="51" t="s">
        <v>310</v>
      </c>
      <c r="G45" s="51"/>
    </row>
    <row r="46" spans="1:7" ht="89.25">
      <c r="A46" s="47">
        <v>2</v>
      </c>
      <c r="B46" s="48">
        <v>43497</v>
      </c>
      <c r="C46" s="102" t="s">
        <v>315</v>
      </c>
      <c r="D46" s="50" t="s">
        <v>225</v>
      </c>
      <c r="E46" s="49" t="s">
        <v>320</v>
      </c>
      <c r="F46" s="51" t="s">
        <v>310</v>
      </c>
      <c r="G46" s="51"/>
    </row>
    <row r="47" spans="1:7" ht="114.75">
      <c r="A47" s="47">
        <v>2</v>
      </c>
      <c r="B47" s="48">
        <v>43497</v>
      </c>
      <c r="C47" s="102" t="s">
        <v>316</v>
      </c>
      <c r="D47" s="50" t="s">
        <v>225</v>
      </c>
      <c r="E47" s="49" t="s">
        <v>321</v>
      </c>
      <c r="F47" s="51" t="s">
        <v>310</v>
      </c>
      <c r="G47" s="51"/>
    </row>
    <row r="48" spans="1:7" ht="51">
      <c r="A48" s="52">
        <v>2</v>
      </c>
      <c r="B48" s="53">
        <v>43502</v>
      </c>
      <c r="C48" s="148" t="s">
        <v>325</v>
      </c>
      <c r="D48" s="55" t="s">
        <v>225</v>
      </c>
      <c r="E48" s="54" t="s">
        <v>322</v>
      </c>
      <c r="F48" s="56" t="s">
        <v>310</v>
      </c>
      <c r="G48" s="56"/>
    </row>
    <row r="49" spans="1:7" ht="51">
      <c r="A49" s="52">
        <v>2</v>
      </c>
      <c r="B49" s="53">
        <v>43502</v>
      </c>
      <c r="C49" s="148" t="s">
        <v>327</v>
      </c>
      <c r="D49" s="55" t="s">
        <v>225</v>
      </c>
      <c r="E49" s="54" t="s">
        <v>323</v>
      </c>
      <c r="F49" s="56" t="s">
        <v>310</v>
      </c>
      <c r="G49" s="56"/>
    </row>
    <row r="50" spans="1:7" ht="51">
      <c r="A50" s="52">
        <v>2</v>
      </c>
      <c r="B50" s="53">
        <v>43502</v>
      </c>
      <c r="C50" s="148" t="s">
        <v>328</v>
      </c>
      <c r="D50" s="55" t="s">
        <v>225</v>
      </c>
      <c r="E50" s="54" t="s">
        <v>326</v>
      </c>
      <c r="F50" s="56" t="s">
        <v>310</v>
      </c>
      <c r="G50" s="56"/>
    </row>
    <row r="51" spans="1:7" ht="35.25" customHeight="1">
      <c r="A51" s="43">
        <v>2.4</v>
      </c>
      <c r="B51" s="38">
        <v>43508</v>
      </c>
      <c r="C51" s="148" t="s">
        <v>5703</v>
      </c>
      <c r="D51" s="55" t="s">
        <v>225</v>
      </c>
      <c r="E51" s="54" t="s">
        <v>1180</v>
      </c>
      <c r="F51" s="43" t="s">
        <v>329</v>
      </c>
    </row>
    <row r="52" spans="1:7" ht="25.5">
      <c r="A52" s="43">
        <v>2.4</v>
      </c>
      <c r="B52" s="38">
        <v>43522</v>
      </c>
      <c r="C52" s="148" t="s">
        <v>1182</v>
      </c>
      <c r="D52" s="55" t="s">
        <v>225</v>
      </c>
      <c r="E52" s="54" t="s">
        <v>1181</v>
      </c>
      <c r="F52" s="43" t="s">
        <v>329</v>
      </c>
    </row>
    <row r="53" spans="1:7">
      <c r="A53" s="43">
        <v>2.4</v>
      </c>
      <c r="B53" s="38">
        <v>43594</v>
      </c>
      <c r="C53" s="148" t="s">
        <v>5706</v>
      </c>
      <c r="D53" s="55" t="s">
        <v>225</v>
      </c>
      <c r="E53" s="54" t="s">
        <v>5702</v>
      </c>
      <c r="F53" s="43" t="s">
        <v>5704</v>
      </c>
    </row>
    <row r="54" spans="1:7" ht="114.75">
      <c r="A54" s="43">
        <v>2.4</v>
      </c>
      <c r="B54" s="38">
        <v>43594</v>
      </c>
      <c r="C54" s="148" t="s">
        <v>5705</v>
      </c>
      <c r="D54" s="55" t="s">
        <v>225</v>
      </c>
      <c r="E54" s="55" t="s">
        <v>1180</v>
      </c>
      <c r="F54" s="43" t="s">
        <v>5704</v>
      </c>
    </row>
    <row r="55" spans="1:7" ht="51">
      <c r="A55" s="43">
        <v>2.4</v>
      </c>
      <c r="B55" s="38">
        <v>43598</v>
      </c>
      <c r="C55" s="148" t="s">
        <v>5744</v>
      </c>
      <c r="D55" s="55" t="s">
        <v>225</v>
      </c>
      <c r="E55" s="54" t="s">
        <v>5711</v>
      </c>
      <c r="F55" s="43" t="s">
        <v>5704</v>
      </c>
    </row>
    <row r="56" spans="1:7" ht="47.25" customHeight="1">
      <c r="A56" s="43">
        <v>2.4</v>
      </c>
      <c r="B56" s="38">
        <v>43599</v>
      </c>
      <c r="C56" s="148" t="s">
        <v>5741</v>
      </c>
      <c r="D56" s="55" t="s">
        <v>225</v>
      </c>
      <c r="E56" s="54" t="s">
        <v>5738</v>
      </c>
      <c r="F56" s="43" t="s">
        <v>5704</v>
      </c>
    </row>
    <row r="57" spans="1:7" ht="42.75" customHeight="1">
      <c r="A57" s="43">
        <v>2.4</v>
      </c>
      <c r="B57" s="38">
        <v>43599</v>
      </c>
      <c r="C57" s="35" t="s">
        <v>10074</v>
      </c>
      <c r="D57" s="55" t="s">
        <v>225</v>
      </c>
      <c r="E57" s="54" t="s">
        <v>5739</v>
      </c>
      <c r="F57" s="43" t="s">
        <v>5704</v>
      </c>
    </row>
    <row r="58" spans="1:7" ht="63" customHeight="1">
      <c r="A58" s="43">
        <v>2.4</v>
      </c>
      <c r="B58" s="38">
        <v>43599</v>
      </c>
      <c r="C58" s="35" t="s">
        <v>10074</v>
      </c>
      <c r="D58" s="55" t="s">
        <v>225</v>
      </c>
      <c r="E58" s="54" t="s">
        <v>5740</v>
      </c>
      <c r="F58" s="43" t="s">
        <v>5704</v>
      </c>
    </row>
    <row r="59" spans="1:7" ht="127.5">
      <c r="A59" s="43">
        <v>2.5</v>
      </c>
      <c r="B59" s="38">
        <v>43612</v>
      </c>
      <c r="C59" s="148" t="s">
        <v>10080</v>
      </c>
      <c r="D59" s="55" t="s">
        <v>225</v>
      </c>
      <c r="E59" s="54" t="s">
        <v>10078</v>
      </c>
      <c r="F59" s="43" t="s">
        <v>10077</v>
      </c>
    </row>
    <row r="60" spans="1:7" ht="114.75">
      <c r="A60" s="43">
        <v>2.5</v>
      </c>
      <c r="B60" s="38">
        <v>43612</v>
      </c>
      <c r="C60" s="148" t="s">
        <v>10081</v>
      </c>
      <c r="D60" s="55" t="s">
        <v>225</v>
      </c>
      <c r="E60" s="54" t="s">
        <v>10079</v>
      </c>
      <c r="F60" s="43" t="s">
        <v>10077</v>
      </c>
    </row>
    <row r="61" spans="1:7" ht="114.75">
      <c r="A61" s="43">
        <v>2.5</v>
      </c>
      <c r="B61" s="38">
        <v>43612</v>
      </c>
      <c r="C61" s="148" t="s">
        <v>10082</v>
      </c>
      <c r="D61" s="55" t="s">
        <v>225</v>
      </c>
      <c r="E61" s="54" t="s">
        <v>10083</v>
      </c>
      <c r="F61" s="43" t="s">
        <v>10077</v>
      </c>
    </row>
    <row r="62" spans="1:7" ht="178.5">
      <c r="A62" s="43">
        <v>2.5</v>
      </c>
      <c r="B62" s="38">
        <v>43612</v>
      </c>
      <c r="C62" s="37" t="s">
        <v>10084</v>
      </c>
      <c r="D62" s="55" t="s">
        <v>225</v>
      </c>
      <c r="E62" s="54" t="s">
        <v>10085</v>
      </c>
      <c r="F62" s="43" t="s">
        <v>10077</v>
      </c>
    </row>
    <row r="63" spans="1:7" ht="178.5">
      <c r="A63" s="43">
        <v>2.5</v>
      </c>
      <c r="B63" s="38">
        <v>43612</v>
      </c>
      <c r="C63" s="37" t="s">
        <v>10087</v>
      </c>
      <c r="D63" s="55" t="s">
        <v>225</v>
      </c>
      <c r="E63" s="54" t="s">
        <v>10086</v>
      </c>
      <c r="F63" s="43" t="s">
        <v>10077</v>
      </c>
    </row>
    <row r="64" spans="1:7" ht="191.25">
      <c r="A64" s="43">
        <v>2.5</v>
      </c>
      <c r="B64" s="38">
        <v>43612</v>
      </c>
      <c r="C64" s="37" t="s">
        <v>10088</v>
      </c>
      <c r="D64" s="55" t="s">
        <v>225</v>
      </c>
      <c r="E64" s="54" t="s">
        <v>10089</v>
      </c>
      <c r="F64" s="43" t="s">
        <v>10077</v>
      </c>
    </row>
    <row r="65" spans="1:7" ht="178.5">
      <c r="A65" s="43">
        <v>2.5</v>
      </c>
      <c r="B65" s="38">
        <v>43612</v>
      </c>
      <c r="C65" s="37" t="s">
        <v>10090</v>
      </c>
      <c r="D65" s="55" t="s">
        <v>225</v>
      </c>
      <c r="E65" s="54" t="s">
        <v>10091</v>
      </c>
      <c r="F65" s="43" t="s">
        <v>10077</v>
      </c>
    </row>
    <row r="66" spans="1:7" ht="114.75">
      <c r="A66" s="43">
        <v>2.6</v>
      </c>
      <c r="B66" s="38">
        <v>43615</v>
      </c>
      <c r="C66" s="37" t="s">
        <v>10092</v>
      </c>
      <c r="D66" s="55" t="s">
        <v>225</v>
      </c>
      <c r="E66" s="54" t="s">
        <v>10099</v>
      </c>
      <c r="F66" s="43" t="s">
        <v>10077</v>
      </c>
    </row>
    <row r="67" spans="1:7" ht="127.5">
      <c r="A67" s="43">
        <v>2.7</v>
      </c>
      <c r="B67" s="38">
        <v>43619</v>
      </c>
      <c r="C67" s="37" t="s">
        <v>10102</v>
      </c>
      <c r="D67" s="55" t="s">
        <v>225</v>
      </c>
      <c r="E67" s="54" t="s">
        <v>10099</v>
      </c>
      <c r="F67" s="43" t="s">
        <v>10077</v>
      </c>
    </row>
    <row r="68" spans="1:7" ht="140.25">
      <c r="A68" s="43">
        <v>2.7</v>
      </c>
      <c r="B68" s="38">
        <v>43619</v>
      </c>
      <c r="C68" s="37" t="s">
        <v>10101</v>
      </c>
      <c r="D68" s="55" t="s">
        <v>225</v>
      </c>
      <c r="E68" s="54" t="s">
        <v>10099</v>
      </c>
      <c r="F68" s="43" t="s">
        <v>10077</v>
      </c>
    </row>
    <row r="69" spans="1:7" ht="165.75">
      <c r="A69" s="43">
        <v>2.8</v>
      </c>
      <c r="B69" s="38">
        <v>43628</v>
      </c>
      <c r="C69" s="37" t="s">
        <v>10104</v>
      </c>
      <c r="D69" s="55" t="s">
        <v>225</v>
      </c>
      <c r="E69" s="54" t="s">
        <v>10103</v>
      </c>
      <c r="F69" s="43" t="s">
        <v>10077</v>
      </c>
    </row>
    <row r="70" spans="1:7">
      <c r="A70" s="43">
        <v>2.9</v>
      </c>
      <c r="B70" s="38">
        <v>43633</v>
      </c>
      <c r="C70" s="35" t="s">
        <v>10107</v>
      </c>
      <c r="D70" s="55" t="s">
        <v>225</v>
      </c>
      <c r="E70" s="54" t="s">
        <v>10105</v>
      </c>
      <c r="F70" s="43" t="s">
        <v>10106</v>
      </c>
    </row>
    <row r="71" spans="1:7">
      <c r="A71" s="43">
        <v>2.9</v>
      </c>
      <c r="B71" s="38">
        <v>43635</v>
      </c>
      <c r="C71" s="35" t="s">
        <v>10108</v>
      </c>
      <c r="D71" s="55" t="s">
        <v>225</v>
      </c>
      <c r="E71" s="54" t="s">
        <v>10110</v>
      </c>
      <c r="F71" s="43" t="s">
        <v>10106</v>
      </c>
    </row>
    <row r="72" spans="1:7" ht="102">
      <c r="A72" s="149" t="s">
        <v>10112</v>
      </c>
      <c r="B72" s="38">
        <v>43636</v>
      </c>
      <c r="C72" s="37" t="s">
        <v>10109</v>
      </c>
      <c r="D72" s="55" t="s">
        <v>225</v>
      </c>
      <c r="E72" s="54" t="s">
        <v>10111</v>
      </c>
      <c r="F72" s="43" t="s">
        <v>10106</v>
      </c>
    </row>
    <row r="73" spans="1:7" ht="25.5">
      <c r="A73" s="43">
        <v>3.1</v>
      </c>
      <c r="B73" s="38">
        <v>43649</v>
      </c>
      <c r="C73" s="37" t="s">
        <v>10114</v>
      </c>
      <c r="D73" s="55" t="s">
        <v>225</v>
      </c>
      <c r="E73" s="54" t="s">
        <v>10113</v>
      </c>
      <c r="F73" s="43" t="s">
        <v>10115</v>
      </c>
    </row>
    <row r="74" spans="1:7" s="155" customFormat="1" ht="344.25">
      <c r="A74" s="150">
        <v>3.2</v>
      </c>
      <c r="B74" s="151">
        <v>43675</v>
      </c>
      <c r="C74" s="152" t="s">
        <v>10157</v>
      </c>
      <c r="D74" s="153" t="s">
        <v>228</v>
      </c>
      <c r="E74" s="154" t="s">
        <v>10116</v>
      </c>
      <c r="F74" s="150" t="s">
        <v>10117</v>
      </c>
    </row>
    <row r="75" spans="1:7" ht="25.5">
      <c r="A75" s="43">
        <v>3.2</v>
      </c>
      <c r="B75" s="38">
        <v>43677</v>
      </c>
      <c r="C75" s="37" t="s">
        <v>10156</v>
      </c>
      <c r="D75" s="55" t="s">
        <v>225</v>
      </c>
      <c r="E75" s="54" t="s">
        <v>10155</v>
      </c>
      <c r="F75" s="150" t="s">
        <v>10117</v>
      </c>
    </row>
    <row r="76" spans="1:7">
      <c r="A76" s="43">
        <v>3.3</v>
      </c>
      <c r="B76" s="38">
        <v>43696</v>
      </c>
      <c r="C76" s="35" t="s">
        <v>10158</v>
      </c>
      <c r="D76" s="55" t="s">
        <v>225</v>
      </c>
      <c r="E76" s="54" t="s">
        <v>10160</v>
      </c>
      <c r="F76" s="43" t="s">
        <v>10159</v>
      </c>
    </row>
    <row r="77" spans="1:7" ht="63.75">
      <c r="A77" s="43">
        <v>3.3</v>
      </c>
      <c r="B77" s="38">
        <v>43703</v>
      </c>
      <c r="C77" s="37" t="s">
        <v>10163</v>
      </c>
      <c r="D77" s="55" t="s">
        <v>228</v>
      </c>
      <c r="E77" s="54" t="s">
        <v>10164</v>
      </c>
      <c r="F77" s="43" t="s">
        <v>10159</v>
      </c>
      <c r="G77" t="s">
        <v>10165</v>
      </c>
    </row>
    <row r="78" spans="1:7" ht="76.5">
      <c r="A78" s="43">
        <v>3.3</v>
      </c>
      <c r="B78" s="38">
        <v>43703</v>
      </c>
      <c r="C78" s="37" t="s">
        <v>10166</v>
      </c>
      <c r="D78" s="55" t="s">
        <v>228</v>
      </c>
      <c r="E78" s="54" t="s">
        <v>10167</v>
      </c>
      <c r="F78" s="43" t="s">
        <v>10159</v>
      </c>
      <c r="G78" t="s">
        <v>10165</v>
      </c>
    </row>
    <row r="79" spans="1:7" ht="76.5">
      <c r="A79" s="43">
        <v>3.3</v>
      </c>
      <c r="B79" s="38">
        <v>43703</v>
      </c>
      <c r="C79" s="37" t="s">
        <v>10171</v>
      </c>
      <c r="D79" s="55" t="s">
        <v>228</v>
      </c>
      <c r="E79" s="54" t="s">
        <v>10168</v>
      </c>
      <c r="F79" s="43" t="s">
        <v>10159</v>
      </c>
      <c r="G79" t="s">
        <v>10165</v>
      </c>
    </row>
    <row r="80" spans="1:7" ht="76.5">
      <c r="A80" s="43">
        <v>3.3</v>
      </c>
      <c r="B80" s="38">
        <v>43703</v>
      </c>
      <c r="C80" s="37" t="s">
        <v>10172</v>
      </c>
      <c r="D80" s="55" t="s">
        <v>228</v>
      </c>
      <c r="E80" s="54" t="s">
        <v>10169</v>
      </c>
      <c r="F80" s="43" t="s">
        <v>10159</v>
      </c>
      <c r="G80" t="s">
        <v>10165</v>
      </c>
    </row>
    <row r="81" spans="1:7" ht="76.5">
      <c r="A81" s="43">
        <v>3.3</v>
      </c>
      <c r="B81" s="38">
        <v>43703</v>
      </c>
      <c r="C81" s="37" t="s">
        <v>10173</v>
      </c>
      <c r="D81" s="55" t="s">
        <v>228</v>
      </c>
      <c r="E81" s="54" t="s">
        <v>10170</v>
      </c>
      <c r="F81" s="43" t="s">
        <v>10159</v>
      </c>
      <c r="G81" t="s">
        <v>10165</v>
      </c>
    </row>
  </sheetData>
  <mergeCells count="3">
    <mergeCell ref="A1:H1"/>
    <mergeCell ref="A3:H3"/>
    <mergeCell ref="B4:H4"/>
  </mergeCells>
  <pageMargins left="0.7" right="0.7" top="0.75" bottom="0.75" header="0.3" footer="0.3"/>
  <pageSetup paperSize="9" orientation="portrait" r:id="rId1"/>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163"/>
  <sheetViews>
    <sheetView zoomScale="77" zoomScaleNormal="77" workbookViewId="0">
      <pane ySplit="6" topLeftCell="A49" activePane="bottomLeft" state="frozen"/>
      <selection pane="bottomLeft" activeCell="B58" sqref="B58"/>
    </sheetView>
  </sheetViews>
  <sheetFormatPr defaultRowHeight="14.25"/>
  <cols>
    <col min="1" max="1" width="70.375" style="10" customWidth="1"/>
    <col min="2" max="2" width="34.75" style="9" customWidth="1"/>
    <col min="3" max="3" width="41.375" style="9" customWidth="1"/>
    <col min="4" max="4" width="29.25" style="9" customWidth="1"/>
    <col min="5" max="5" width="53.375" style="25" customWidth="1"/>
    <col min="6" max="6" width="47.25" style="9" customWidth="1"/>
    <col min="7" max="7" width="19.125" style="9" customWidth="1"/>
    <col min="8" max="8" width="36.5" style="9" customWidth="1"/>
    <col min="9" max="9" width="18.125" style="10" bestFit="1" customWidth="1"/>
    <col min="10" max="10" width="34.125" style="10" bestFit="1" customWidth="1"/>
    <col min="11" max="11" width="25.75" style="9" customWidth="1"/>
    <col min="12" max="12" width="33.875" style="9" customWidth="1"/>
    <col min="13" max="13" width="35.75" style="9" bestFit="1" customWidth="1"/>
    <col min="14" max="14" width="29.5" style="9" customWidth="1"/>
    <col min="15" max="16384" width="9" style="9"/>
  </cols>
  <sheetData>
    <row r="1" spans="1:7">
      <c r="A1" s="17"/>
      <c r="B1" s="8"/>
      <c r="C1" s="8"/>
      <c r="D1" s="8"/>
      <c r="E1" s="24"/>
      <c r="F1" s="8"/>
      <c r="G1" s="8"/>
    </row>
    <row r="2" spans="1:7">
      <c r="A2" s="17"/>
      <c r="B2" s="8"/>
      <c r="C2" s="8"/>
      <c r="D2" s="8"/>
      <c r="E2" s="24"/>
      <c r="F2" s="8"/>
      <c r="G2" s="8"/>
    </row>
    <row r="3" spans="1:7" ht="18">
      <c r="A3" s="64" t="s">
        <v>21</v>
      </c>
      <c r="B3" s="174" t="s">
        <v>10094</v>
      </c>
      <c r="C3" s="174"/>
      <c r="D3" s="174"/>
      <c r="E3" s="24"/>
      <c r="F3" s="8"/>
      <c r="G3" s="8"/>
    </row>
    <row r="4" spans="1:7">
      <c r="A4" s="17"/>
      <c r="B4" s="8"/>
      <c r="C4" s="8"/>
      <c r="D4" s="8"/>
      <c r="E4" s="24"/>
      <c r="F4" s="8"/>
      <c r="G4" s="8"/>
    </row>
    <row r="5" spans="1:7" ht="15">
      <c r="A5" s="63" t="s">
        <v>45</v>
      </c>
      <c r="B5" s="175" t="str">
        <f>VLOOKUP(B3,BusinessRole[#All],1,FALSE)</f>
        <v>ABN - Sales &amp; Governance Manager (SGM RSGM) [Lending Fundamentals]</v>
      </c>
      <c r="C5" s="175"/>
      <c r="D5" s="175"/>
      <c r="E5" s="24"/>
      <c r="F5" s="8"/>
      <c r="G5" s="8"/>
    </row>
    <row r="6" spans="1:7" ht="15">
      <c r="A6" s="63" t="s">
        <v>26</v>
      </c>
      <c r="B6" s="175" t="str">
        <f>VLOOKUP($B$5,BusinessRole[#All],2,FALSE)</f>
        <v>ABN - Sales &amp; Governance Manager (SGM RSGM) [Lending Fundamentals]</v>
      </c>
      <c r="C6" s="175"/>
      <c r="D6" s="175"/>
      <c r="E6" s="24"/>
      <c r="F6" s="8"/>
      <c r="G6" s="8"/>
    </row>
    <row r="7" spans="1:7">
      <c r="A7" s="24"/>
      <c r="B7" s="24"/>
      <c r="C7" s="24"/>
      <c r="D7" s="24"/>
      <c r="E7" s="24"/>
      <c r="F7" s="8"/>
      <c r="G7" s="8"/>
    </row>
    <row r="8" spans="1:7">
      <c r="A8" s="18" t="s">
        <v>1186</v>
      </c>
      <c r="B8" s="179" t="str">
        <f>VLOOKUP($B$5,BusinessRole[#All],29,FALSE)</f>
        <v>Enabled</v>
      </c>
      <c r="C8" s="180"/>
      <c r="D8" s="181"/>
      <c r="E8" s="24"/>
      <c r="F8" s="8"/>
      <c r="G8" s="8"/>
    </row>
    <row r="9" spans="1:7">
      <c r="A9" s="24"/>
      <c r="B9" s="24"/>
      <c r="C9" s="24"/>
      <c r="D9" s="24"/>
      <c r="E9" s="24"/>
      <c r="F9" s="8"/>
      <c r="G9" s="8"/>
    </row>
    <row r="10" spans="1:7" ht="84.75" customHeight="1">
      <c r="A10" s="18" t="s">
        <v>47</v>
      </c>
      <c r="B10" s="176" t="str">
        <f>VLOOKUP($B$5,BusinessRole[#All],3,FALSE)</f>
        <v xml:space="preserve">This role captures the tasks of the Sales and Governance Manager (SGM) who is Lending Fundamentals accredited and partners with the District Manager and key stakeholders to support Branch Managers in the implementation of key priorities at a product and regional level. </v>
      </c>
      <c r="C10" s="177"/>
      <c r="D10" s="178"/>
      <c r="E10" s="24"/>
      <c r="F10" s="8"/>
      <c r="G10" s="8"/>
    </row>
    <row r="11" spans="1:7" ht="28.5">
      <c r="A11" s="18" t="s">
        <v>49</v>
      </c>
      <c r="B11" s="11" t="str">
        <f>VLOOKUP($B$5,BusinessRole[#All],4,FALSE)</f>
        <v>Stephen Hill (Head of Business Manager)</v>
      </c>
      <c r="C11" s="12" t="s">
        <v>52</v>
      </c>
      <c r="D11" s="11" t="str">
        <f>VLOOKUP($B$5,BusinessRole[#All],7,FALSE)</f>
        <v>Andrew Savvas (Regional Business Excellence Manager)</v>
      </c>
      <c r="E11" s="24"/>
      <c r="F11" s="8"/>
      <c r="G11" s="8"/>
    </row>
    <row r="12" spans="1:7">
      <c r="A12" s="18" t="s">
        <v>50</v>
      </c>
      <c r="B12" s="13">
        <f>VLOOKUP($B$5,BusinessRole[#All],5,FALSE)</f>
        <v>912525</v>
      </c>
      <c r="C12" s="14" t="s">
        <v>53</v>
      </c>
      <c r="D12" s="11">
        <f>VLOOKUP($B$5,BusinessRole[#All],8,FALSE)</f>
        <v>761550</v>
      </c>
      <c r="E12" s="24"/>
      <c r="F12" s="8"/>
      <c r="G12" s="8"/>
    </row>
    <row r="13" spans="1:7">
      <c r="A13" s="18" t="s">
        <v>51</v>
      </c>
      <c r="B13" s="76" t="str">
        <f>VLOOKUP($B$5,BusinessRole[#All],6,FALSE)</f>
        <v>hills11</v>
      </c>
      <c r="C13" s="14" t="s">
        <v>54</v>
      </c>
      <c r="D13" s="11" t="str">
        <f>VLOOKUP($B$5,BusinessRole[#All],9,FALSE)</f>
        <v>savvasa</v>
      </c>
      <c r="E13" s="24"/>
      <c r="F13" s="8"/>
      <c r="G13" s="8"/>
    </row>
    <row r="14" spans="1:7">
      <c r="A14" s="19"/>
      <c r="B14" s="8"/>
      <c r="C14" s="8"/>
      <c r="D14" s="8"/>
      <c r="E14" s="24"/>
      <c r="F14" s="8"/>
      <c r="G14" s="8"/>
    </row>
    <row r="15" spans="1:7">
      <c r="A15" s="18" t="s">
        <v>55</v>
      </c>
      <c r="B15" s="76" t="str">
        <f>VLOOKUP($B$5,BusinessRole[#All],10,FALSE)</f>
        <v>Joiner, Mover</v>
      </c>
      <c r="C15" s="14" t="s">
        <v>56</v>
      </c>
      <c r="D15" s="76">
        <f>VLOOKUP($B$5,BusinessRole[#All],11,FALSE)</f>
        <v>0</v>
      </c>
      <c r="E15" s="24"/>
      <c r="F15" s="8"/>
      <c r="G15" s="8"/>
    </row>
    <row r="16" spans="1:7">
      <c r="A16" s="19"/>
      <c r="B16" s="8"/>
      <c r="C16" s="8"/>
      <c r="D16" s="8"/>
      <c r="E16" s="24"/>
      <c r="F16" s="8"/>
      <c r="G16" s="8"/>
    </row>
    <row r="17" spans="1:7">
      <c r="A17" s="18" t="s">
        <v>5</v>
      </c>
      <c r="B17" s="76" t="str">
        <f>VLOOKUP($B$5,BusinessRole[#All],12,FALSE)</f>
        <v>&lt;Has LAN ID&gt; &lt;Status is Active&gt;</v>
      </c>
      <c r="C17" s="8"/>
      <c r="D17" s="8"/>
      <c r="E17" s="24"/>
      <c r="F17" s="8"/>
      <c r="G17" s="8"/>
    </row>
    <row r="18" spans="1:7">
      <c r="A18" s="19"/>
      <c r="B18" s="8"/>
      <c r="C18" s="8"/>
      <c r="D18" s="8"/>
      <c r="E18" s="24"/>
      <c r="F18" s="8"/>
      <c r="G18" s="8"/>
    </row>
    <row r="19" spans="1:7">
      <c r="A19" s="18" t="s">
        <v>57</v>
      </c>
      <c r="B19" s="173">
        <v>0</v>
      </c>
      <c r="C19" s="173"/>
      <c r="D19" s="173"/>
      <c r="E19" s="24"/>
      <c r="F19" s="8"/>
      <c r="G19" s="8"/>
    </row>
    <row r="20" spans="1:7">
      <c r="A20" s="17"/>
      <c r="B20" s="8"/>
      <c r="C20" s="8"/>
      <c r="D20" s="8"/>
      <c r="E20" s="24"/>
      <c r="F20" s="8"/>
      <c r="G20" s="8"/>
    </row>
    <row r="21" spans="1:7">
      <c r="A21" s="17"/>
      <c r="B21" s="8"/>
      <c r="C21" s="8"/>
      <c r="D21" s="8"/>
      <c r="E21" s="24"/>
      <c r="F21" s="8"/>
      <c r="G21" s="8"/>
    </row>
    <row r="22" spans="1:7" ht="15">
      <c r="A22" s="63" t="s">
        <v>46</v>
      </c>
      <c r="B22" s="8"/>
      <c r="C22" s="8"/>
      <c r="D22" s="8"/>
      <c r="E22" s="24"/>
      <c r="F22" s="8"/>
      <c r="G22" s="8"/>
    </row>
    <row r="23" spans="1:7">
      <c r="A23" s="18" t="str">
        <f>BusinessRole[[#Headers],[Job Code 2]]</f>
        <v>Job Code 2</v>
      </c>
      <c r="B23" s="72" t="str">
        <f>VLOOKUP($B$5,BusinessRole[#All],13,FALSE)</f>
        <v>J00250</v>
      </c>
      <c r="C23" s="8"/>
      <c r="D23" s="8"/>
      <c r="E23" s="24"/>
      <c r="F23" s="8"/>
      <c r="G23" s="8"/>
    </row>
    <row r="24" spans="1:7">
      <c r="A24" s="18" t="str">
        <f>BusinessRole[[#Headers],[Job Code Description]]</f>
        <v>Job Code Description</v>
      </c>
      <c r="B24" s="72">
        <f>VLOOKUP($B$5,BusinessRole[#All],14,FALSE)</f>
        <v>0</v>
      </c>
      <c r="C24" s="8"/>
      <c r="D24" s="8"/>
      <c r="E24" s="24"/>
      <c r="F24" s="8"/>
      <c r="G24" s="8"/>
    </row>
    <row r="25" spans="1:7">
      <c r="A25" s="18" t="str">
        <f>BusinessRole[[#Headers],[Organisation Hierarchy Level 1]]</f>
        <v>Organisation Hierarchy Level 1</v>
      </c>
      <c r="B25" s="72">
        <f>VLOOKUP($B$5,BusinessRole[#All],15,FALSE)</f>
        <v>0</v>
      </c>
      <c r="C25" s="8"/>
      <c r="D25" s="8"/>
      <c r="E25" s="24"/>
      <c r="F25" s="8"/>
      <c r="G25" s="8"/>
    </row>
    <row r="26" spans="1:7">
      <c r="A26" s="18" t="str">
        <f>BusinessRole[[#Headers],[Organisation Hierarchy Level 2]]</f>
        <v>Organisation Hierarchy Level 2</v>
      </c>
      <c r="B26" s="72">
        <f>VLOOKUP($B$5,BusinessRole[#All],16,FALSE)</f>
        <v>0</v>
      </c>
      <c r="C26" s="8"/>
      <c r="D26" s="8"/>
      <c r="E26" s="24"/>
      <c r="F26" s="8"/>
      <c r="G26" s="8"/>
    </row>
    <row r="27" spans="1:7">
      <c r="A27" s="18" t="str">
        <f>BusinessRole[[#Headers],[Organisation Hierarchy Level 3]]</f>
        <v>Organisation Hierarchy Level 3</v>
      </c>
      <c r="B27" s="72">
        <f>VLOOKUP($B$5,BusinessRole[#All],17,FALSE)</f>
        <v>0</v>
      </c>
      <c r="C27" s="8"/>
      <c r="D27" s="8"/>
      <c r="E27" s="24"/>
      <c r="F27" s="8"/>
      <c r="G27" s="8"/>
    </row>
    <row r="28" spans="1:7">
      <c r="A28" s="18" t="str">
        <f>BusinessRole[[#Headers],[Organisation Hierarchy Level 4]]</f>
        <v>Organisation Hierarchy Level 4</v>
      </c>
      <c r="B28" s="72">
        <f>VLOOKUP($B$5,BusinessRole[#All],18,FALSE)</f>
        <v>0</v>
      </c>
      <c r="C28" s="8"/>
      <c r="D28" s="8"/>
      <c r="E28" s="24"/>
      <c r="F28" s="8"/>
      <c r="G28" s="8"/>
    </row>
    <row r="29" spans="1:7">
      <c r="A29" s="18" t="str">
        <f>BusinessRole[[#Headers],[Organisation Hierarchy Level 5]]</f>
        <v>Organisation Hierarchy Level 5</v>
      </c>
      <c r="B29" s="72">
        <f>VLOOKUP($B$5,BusinessRole[#All],19,FALSE)</f>
        <v>0</v>
      </c>
      <c r="C29" s="8"/>
      <c r="D29" s="8"/>
      <c r="E29" s="24"/>
      <c r="F29" s="8"/>
      <c r="G29" s="8"/>
    </row>
    <row r="30" spans="1:7">
      <c r="A30" s="18" t="str">
        <f>BusinessRole[[#Headers],[Organisation Hierarchy Level 6]]</f>
        <v>Organisation Hierarchy Level 6</v>
      </c>
      <c r="B30" s="72" t="str">
        <f>VLOOKUP($B$5,BusinessRole[#All],20,FALSE)</f>
        <v>Aust Branch Network</v>
      </c>
      <c r="C30" s="8"/>
      <c r="D30" s="8"/>
      <c r="E30" s="24"/>
      <c r="F30" s="8"/>
      <c r="G30" s="8"/>
    </row>
    <row r="31" spans="1:7">
      <c r="A31" s="18" t="str">
        <f>BusinessRole[[#Headers],[Organisation Hierarchy Level 7]]</f>
        <v>Organisation Hierarchy Level 7</v>
      </c>
      <c r="B31" s="72">
        <f>VLOOKUP($B$5,BusinessRole[#All],21,FALSE)</f>
        <v>0</v>
      </c>
      <c r="C31" s="8"/>
      <c r="D31" s="8"/>
      <c r="E31" s="24"/>
      <c r="F31" s="8"/>
      <c r="G31" s="8"/>
    </row>
    <row r="32" spans="1:7">
      <c r="A32" s="18" t="str">
        <f>BusinessRole[[#Headers],[Organisation Hierarchy Level 8]]</f>
        <v>Organisation Hierarchy Level 8</v>
      </c>
      <c r="B32" s="72">
        <f>VLOOKUP($B$5,BusinessRole[#All],22,FALSE)</f>
        <v>0</v>
      </c>
      <c r="C32" s="8"/>
      <c r="D32" s="8"/>
      <c r="E32" s="24"/>
      <c r="F32" s="8"/>
      <c r="G32" s="8"/>
    </row>
    <row r="33" spans="1:8">
      <c r="A33" s="18" t="str">
        <f>BusinessRole[[#Headers],[Organisation Hierarchy Level 9]]</f>
        <v>Organisation Hierarchy Level 9</v>
      </c>
      <c r="B33" s="72">
        <f>VLOOKUP($B$5,BusinessRole[#All],23,FALSE)</f>
        <v>0</v>
      </c>
      <c r="C33" s="8"/>
      <c r="D33" s="8"/>
      <c r="E33" s="24"/>
      <c r="F33" s="8"/>
      <c r="G33" s="8"/>
    </row>
    <row r="34" spans="1:8">
      <c r="A34" s="18" t="str">
        <f>BusinessRole[[#Headers],[Organisation Hierarchy Level 10]]</f>
        <v>Organisation Hierarchy Level 10</v>
      </c>
      <c r="B34" s="72">
        <f>VLOOKUP($B$5,BusinessRole[#All],24,FALSE)</f>
        <v>0</v>
      </c>
      <c r="C34" s="8"/>
      <c r="D34" s="8"/>
      <c r="E34" s="24"/>
      <c r="F34" s="8"/>
      <c r="G34" s="8"/>
    </row>
    <row r="35" spans="1:8">
      <c r="A35" s="18" t="str">
        <f>BusinessRole[[#Headers],[Organisation Hierarchy Level 11]]</f>
        <v>Organisation Hierarchy Level 11</v>
      </c>
      <c r="B35" s="72">
        <f>VLOOKUP($B$5,BusinessRole[#All],25,FALSE)</f>
        <v>0</v>
      </c>
      <c r="C35" s="8"/>
      <c r="D35" s="8"/>
      <c r="E35" s="24"/>
      <c r="F35" s="8"/>
      <c r="G35" s="8"/>
    </row>
    <row r="36" spans="1:8">
      <c r="A36" s="18" t="str">
        <f>BusinessRole[[#Headers],[Organization]]</f>
        <v>Organization</v>
      </c>
      <c r="B36" s="72" t="str">
        <f>VLOOKUP($B$5,BusinessRole[#All],26,FALSE)</f>
        <v>AU</v>
      </c>
      <c r="C36" s="8"/>
      <c r="D36" s="8"/>
      <c r="E36" s="24"/>
      <c r="F36" s="8"/>
      <c r="G36" s="8"/>
    </row>
    <row r="37" spans="1:8">
      <c r="A37" s="18" t="str">
        <f>BusinessRole[[#Headers],[Business Unit]]</f>
        <v>Business Unit</v>
      </c>
      <c r="B37" s="72" t="str">
        <f>VLOOKUP($B$5,BusinessRole[#All],27,FALSE)</f>
        <v>ANZAU</v>
      </c>
      <c r="C37" s="8"/>
      <c r="D37" s="8"/>
      <c r="E37" s="24"/>
      <c r="F37" s="8"/>
      <c r="G37" s="8"/>
    </row>
    <row r="38" spans="1:8">
      <c r="A38" s="18" t="str">
        <f>BusinessRole[[#Headers],[Department Number]]</f>
        <v>Department Number</v>
      </c>
      <c r="B38" s="72">
        <f>VLOOKUP($B$5,BusinessRole[#All],28,FALSE)</f>
        <v>0</v>
      </c>
      <c r="C38" s="8"/>
      <c r="D38" s="8"/>
      <c r="E38" s="24"/>
      <c r="F38" s="8"/>
      <c r="G38" s="8"/>
    </row>
    <row r="39" spans="1:8">
      <c r="A39" s="18" t="s">
        <v>5691</v>
      </c>
      <c r="B39" s="84" t="str">
        <f>VLOOKUP(B5,Accreditation!A:H,2,FALSE)</f>
        <v>Assign IF</v>
      </c>
      <c r="C39" s="8"/>
      <c r="D39" s="8"/>
      <c r="E39" s="24"/>
      <c r="F39" s="8"/>
      <c r="G39" s="8"/>
    </row>
    <row r="40" spans="1:8">
      <c r="A40" s="18"/>
      <c r="B40" s="15" t="s">
        <v>123</v>
      </c>
      <c r="C40" s="15" t="s">
        <v>5694</v>
      </c>
      <c r="D40" s="15" t="s">
        <v>5693</v>
      </c>
      <c r="E40" s="15" t="s">
        <v>124</v>
      </c>
      <c r="F40" s="8"/>
      <c r="G40" s="8"/>
    </row>
    <row r="41" spans="1:8">
      <c r="A41" s="18" t="s">
        <v>5697</v>
      </c>
      <c r="B41" s="72" t="b">
        <f>IFERROR(VLOOKUP($B$5&amp;$A$41,Accreditation!$D:$H,2,FALSE),"")</f>
        <v>1</v>
      </c>
      <c r="C41" s="72" t="b">
        <f>IFERROR(VLOOKUP($B$5&amp;$A$41,Accreditation!$D:$H,3,FALSE),"")</f>
        <v>1</v>
      </c>
      <c r="D41" s="72" t="b">
        <f>IFERROR(VLOOKUP($B$5&amp;$A$41,Accreditation!$D:$H,4,FALSE),"")</f>
        <v>1</v>
      </c>
      <c r="E41" s="72" t="b">
        <f>IFERROR(VLOOKUP($B$5&amp;$A$41,Accreditation!$D:$H,5,FALSE),"")</f>
        <v>0</v>
      </c>
      <c r="F41" s="8"/>
      <c r="G41" s="8"/>
    </row>
    <row r="42" spans="1:8">
      <c r="A42" s="18" t="s">
        <v>5698</v>
      </c>
      <c r="B42" s="72" t="str">
        <f>IFERROR(VLOOKUP($B$5&amp;$A$42,Accreditation!$D:$H,2,FALSE),"")</f>
        <v/>
      </c>
      <c r="C42" s="72" t="str">
        <f>IFERROR(VLOOKUP($B$5&amp;$A$42,Accreditation!$D:$H,3,FALSE),"")</f>
        <v/>
      </c>
      <c r="D42" s="72" t="str">
        <f>IFERROR(VLOOKUP($B$5&amp;$A$42,Accreditation!$D:$H,4,FALSE),"")</f>
        <v/>
      </c>
      <c r="E42" s="72" t="str">
        <f>IFERROR(VLOOKUP($B$5&amp;$A$42,Accreditation!$D:$H,5,FALSE),"")</f>
        <v/>
      </c>
      <c r="F42" s="8"/>
      <c r="G42" s="8"/>
    </row>
    <row r="43" spans="1:8">
      <c r="A43" s="18" t="s">
        <v>5699</v>
      </c>
      <c r="B43" s="72" t="str">
        <f>IFERROR(VLOOKUP($B$5&amp;$A$43,Accreditation!$D:$H,2,FALSE),"")</f>
        <v/>
      </c>
      <c r="C43" s="72" t="str">
        <f>IFERROR(VLOOKUP($B$5&amp;$A$43,Accreditation!$D:$H,3,FALSE),"")</f>
        <v/>
      </c>
      <c r="D43" s="72" t="str">
        <f>IFERROR(VLOOKUP($B$5&amp;$A$43,Accreditation!$D:$H,4,FALSE),"")</f>
        <v/>
      </c>
      <c r="E43" s="72" t="str">
        <f>IFERROR(VLOOKUP($B$5&amp;$A$43,Accreditation!$D:$H,5,FALSE),"")</f>
        <v/>
      </c>
      <c r="F43" s="8"/>
      <c r="G43" s="8"/>
    </row>
    <row r="44" spans="1:8">
      <c r="A44" s="83"/>
      <c r="B44" s="10"/>
      <c r="C44" s="10"/>
      <c r="D44" s="10"/>
      <c r="E44" s="10"/>
    </row>
    <row r="45" spans="1:8" ht="15">
      <c r="A45" s="63" t="s">
        <v>43</v>
      </c>
      <c r="B45" s="9">
        <f>COUNTIF(ITRole[Business Role Name],B5)</f>
        <v>23</v>
      </c>
    </row>
    <row r="46" spans="1:8" ht="28.5">
      <c r="A46" s="15" t="s">
        <v>15</v>
      </c>
      <c r="B46" s="15" t="s">
        <v>18</v>
      </c>
      <c r="C46" s="15" t="s">
        <v>60</v>
      </c>
      <c r="D46" s="15" t="s">
        <v>62</v>
      </c>
      <c r="E46" s="26" t="s">
        <v>17</v>
      </c>
      <c r="F46" s="15" t="s">
        <v>16</v>
      </c>
      <c r="G46" s="15" t="s">
        <v>222</v>
      </c>
    </row>
    <row r="47" spans="1:8" ht="28.5">
      <c r="A47" s="90" t="str">
        <f t="array" ref="A47">IF(ROWS(A$47:A47)&gt;$B$45,"",INDEX(ITRoleData!B$2:B$1017,SMALL(IF(ITRole[Business Role Name]=Schema!$B$5,ROW(ITRole[Business Role Name])-ROW(ITRoleData!$A$2)+1),ROWS(A$47:A47))))</f>
        <v>ABN AU Sales &amp; Governance Manager Lending Fundamentals</v>
      </c>
      <c r="B47" s="90" t="str">
        <f t="array" ref="B47">IF(ROWS(B$47:B47)&gt;$B$45,"",INDEX(ITRoleData!C$2:C$1017,SMALL(IF(ITRole[Business Role Name]=Schema!$B$5,ROW(ITRole[Business Role Name])-ROW(ITRoleData!$A$2)+1),ROWS(B$47:B47))))</f>
        <v>Sales &amp; Governance Manager Lending Fundamentals</v>
      </c>
      <c r="C47" s="90" t="str">
        <f t="array" ref="C47">IF(ROWS(C$47:C47)&gt;$B$45,"",INDEX(ITRoleData!D$2:D$1017,SMALL(IF(ITRole[Business Role Name]=Schema!$B$5,ROW(ITRole[Business Role Name])-ROW(ITRoleData!$A$2)+1),ROWS(C$47:C47))))</f>
        <v>Andrew Savvas (Regional Business Excellence Manager)</v>
      </c>
      <c r="D47" s="91">
        <f t="array" ref="D47">IF(ROWS(D$47:D47)&gt;$B$45,"",INDEX(ITRoleData!E$2:E$1017,SMALL(IF(ITRole[Business Role Name]=Schema!$B$5,ROW(ITRole[Business Role Name])-ROW(ITRoleData!$A$2)+1),ROWS(D$47:D47))))</f>
        <v>761550</v>
      </c>
      <c r="E47" s="92" t="str">
        <f t="array" ref="E47">IF(ROWS(E$47:E47)&gt;$B$45,"",INDEX(ITRoleData!G$2:G$1017,SMALL(IF(ITRole[Business Role Name]=Schema!$B$5,ROW(ITRole[Business Role Name])-ROW(ITRoleData!$A$2)+1),ROWS(E$47:E47))))</f>
        <v>Y</v>
      </c>
      <c r="F47" s="93" t="str">
        <f t="array" ref="F47">IF(ROWS(F$47:F47)&gt;$B$45,"",INDEX(ITRoleData!H$2:H$1017,SMALL(IF(ITRole[Business Role Name]=Schema!$B$5,ROW(ITRole[Business Role Name])-ROW(ITRoleData!$A$2)+1),ROWS(F$47:F47))))</f>
        <v>Y</v>
      </c>
      <c r="G47" s="93" t="str">
        <f t="array" ref="G47">IF(ROWS(G$47:G47)&gt;$B$45,"",INDEX(ITRoleData!I$2:I$1017,SMALL(IF(ITRole[Business Role Name]=Schema!$B$5,ROW(ITRole[Business Role Name])-ROW(ITRoleData!$A$2)+1),ROWS(G$47:G47))))</f>
        <v>Y</v>
      </c>
      <c r="H47" s="82" t="str">
        <f t="shared" ref="H47:H70" si="0">IF(F47="N","NEW - NEEDS TO BE CREATED","")</f>
        <v/>
      </c>
    </row>
    <row r="48" spans="1:8" ht="18">
      <c r="A48" s="90" t="str">
        <f t="array" ref="A48">IF(ROWS(A$47:A48)&gt;$B$45,"",INDEX(ITRoleData!B$2:B$1017,SMALL(IF(ITRole[Business Role Name]=Schema!$B$5,ROW(ITRole[Business Role Name])-ROW(ITRoleData!$A$2)+1),ROWS(A$47:A48))))</f>
        <v>AU3Sixty#NZ AU3Sixty BR Coach#Global</v>
      </c>
      <c r="B48" s="90">
        <f t="array" ref="B48">IF(ROWS(B$47:B48)&gt;$B$45,"",INDEX(ITRoleData!C$2:C$1017,SMALL(IF(ITRole[Business Role Name]=Schema!$B$5,ROW(ITRole[Business Role Name])-ROW(ITRoleData!$A$2)+1),ROWS(B$47:B48))))</f>
        <v>0</v>
      </c>
      <c r="C48" s="90">
        <f t="array" ref="C48">IF(ROWS(C$47:C48)&gt;$B$45,"",INDEX(ITRoleData!D$2:D$1017,SMALL(IF(ITRole[Business Role Name]=Schema!$B$5,ROW(ITRole[Business Role Name])-ROW(ITRoleData!$A$2)+1),ROWS(C$47:C48))))</f>
        <v>0</v>
      </c>
      <c r="D48" s="91">
        <f t="array" ref="D48">IF(ROWS(D$47:D48)&gt;$B$45,"",INDEX(ITRoleData!E$2:E$1017,SMALL(IF(ITRole[Business Role Name]=Schema!$B$5,ROW(ITRole[Business Role Name])-ROW(ITRoleData!$A$2)+1),ROWS(D$47:D48))))</f>
        <v>0</v>
      </c>
      <c r="E48" s="92" t="str">
        <f t="array" ref="E48">IF(ROWS(E$47:E48)&gt;$B$45,"",INDEX(ITRoleData!G$2:G$1017,SMALL(IF(ITRole[Business Role Name]=Schema!$B$5,ROW(ITRole[Business Role Name])-ROW(ITRoleData!$A$2)+1),ROWS(E$47:E48))))</f>
        <v>N</v>
      </c>
      <c r="F48" s="93" t="str">
        <f t="array" ref="F48">IF(ROWS(F$47:F48)&gt;$B$45,"",INDEX(ITRoleData!H$2:H$1017,SMALL(IF(ITRole[Business Role Name]=Schema!$B$5,ROW(ITRole[Business Role Name])-ROW(ITRoleData!$A$2)+1),ROWS(F$47:F48))))</f>
        <v>Y</v>
      </c>
      <c r="G48" s="93" t="str">
        <f t="array" ref="G48">IF(ROWS(G$47:G48)&gt;$B$45,"",INDEX(ITRoleData!I$2:I$1017,SMALL(IF(ITRole[Business Role Name]=Schema!$B$5,ROW(ITRole[Business Role Name])-ROW(ITRoleData!$A$2)+1),ROWS(G$47:G48))))</f>
        <v>Y</v>
      </c>
      <c r="H48" s="82" t="str">
        <f t="shared" si="0"/>
        <v/>
      </c>
    </row>
    <row r="49" spans="1:8" ht="18">
      <c r="A49" s="90" t="str">
        <f t="array" ref="A49">IF(ROWS(A$47:A49)&gt;$B$45,"",INDEX(ITRoleData!B$2:B$1017,SMALL(IF(ITRole[Business Role Name]=Schema!$B$5,ROW(ITRole[Business Role Name])-ROW(ITRoleData!$A$2)+1),ROWS(A$47:A49))))</f>
        <v>AEM Forms#AU WCOF User#Global</v>
      </c>
      <c r="B49" s="90">
        <f t="array" ref="B49">IF(ROWS(B$47:B49)&gt;$B$45,"",INDEX(ITRoleData!C$2:C$1017,SMALL(IF(ITRole[Business Role Name]=Schema!$B$5,ROW(ITRole[Business Role Name])-ROW(ITRoleData!$A$2)+1),ROWS(B$47:B49))))</f>
        <v>0</v>
      </c>
      <c r="C49" s="90">
        <f t="array" ref="C49">IF(ROWS(C$47:C49)&gt;$B$45,"",INDEX(ITRoleData!D$2:D$1017,SMALL(IF(ITRole[Business Role Name]=Schema!$B$5,ROW(ITRole[Business Role Name])-ROW(ITRoleData!$A$2)+1),ROWS(C$47:C49))))</f>
        <v>0</v>
      </c>
      <c r="D49" s="91">
        <f t="array" ref="D49">IF(ROWS(D$47:D49)&gt;$B$45,"",INDEX(ITRoleData!E$2:E$1017,SMALL(IF(ITRole[Business Role Name]=Schema!$B$5,ROW(ITRole[Business Role Name])-ROW(ITRoleData!$A$2)+1),ROWS(D$47:D49))))</f>
        <v>0</v>
      </c>
      <c r="E49" s="92" t="str">
        <f t="array" ref="E49">IF(ROWS(E$47:E49)&gt;$B$45,"",INDEX(ITRoleData!G$2:G$1017,SMALL(IF(ITRole[Business Role Name]=Schema!$B$5,ROW(ITRole[Business Role Name])-ROW(ITRoleData!$A$2)+1),ROWS(E$47:E49))))</f>
        <v>N</v>
      </c>
      <c r="F49" s="93" t="str">
        <f t="array" ref="F49">IF(ROWS(F$47:F49)&gt;$B$45,"",INDEX(ITRoleData!H$2:H$1017,SMALL(IF(ITRole[Business Role Name]=Schema!$B$5,ROW(ITRole[Business Role Name])-ROW(ITRoleData!$A$2)+1),ROWS(F$47:F49))))</f>
        <v>Y</v>
      </c>
      <c r="G49" s="93" t="str">
        <f t="array" ref="G49">IF(ROWS(G$47:G49)&gt;$B$45,"",INDEX(ITRoleData!I$2:I$1017,SMALL(IF(ITRole[Business Role Name]=Schema!$B$5,ROW(ITRole[Business Role Name])-ROW(ITRoleData!$A$2)+1),ROWS(G$47:G49))))</f>
        <v>Y</v>
      </c>
      <c r="H49" s="82" t="str">
        <f t="shared" si="0"/>
        <v/>
      </c>
    </row>
    <row r="50" spans="1:8" ht="28.5">
      <c r="A50" s="90" t="str">
        <f t="array" ref="A50">IF(ROWS(A$47:A50)&gt;$B$45,"",INDEX(ITRoleData!B$2:B$1017,SMALL(IF(ITRole[Business Role Name]=Schema!$B$5,ROW(ITRole[Business Role Name])-ROW(ITRoleData!$A$2)+1),ROWS(A$47:A50))))</f>
        <v>RBI Frontline Reports#AU RetailPerformanceInsights - Reporting Access#Global</v>
      </c>
      <c r="B50" s="90">
        <f t="array" ref="B50">IF(ROWS(B$47:B50)&gt;$B$45,"",INDEX(ITRoleData!C$2:C$1017,SMALL(IF(ITRole[Business Role Name]=Schema!$B$5,ROW(ITRole[Business Role Name])-ROW(ITRoleData!$A$2)+1),ROWS(B$47:B50))))</f>
        <v>0</v>
      </c>
      <c r="C50" s="90">
        <f t="array" ref="C50">IF(ROWS(C$47:C50)&gt;$B$45,"",INDEX(ITRoleData!D$2:D$1017,SMALL(IF(ITRole[Business Role Name]=Schema!$B$5,ROW(ITRole[Business Role Name])-ROW(ITRoleData!$A$2)+1),ROWS(C$47:C50))))</f>
        <v>0</v>
      </c>
      <c r="D50" s="91">
        <f t="array" ref="D50">IF(ROWS(D$47:D50)&gt;$B$45,"",INDEX(ITRoleData!E$2:E$1017,SMALL(IF(ITRole[Business Role Name]=Schema!$B$5,ROW(ITRole[Business Role Name])-ROW(ITRoleData!$A$2)+1),ROWS(D$47:D50))))</f>
        <v>0</v>
      </c>
      <c r="E50" s="92" t="str">
        <f t="array" ref="E50">IF(ROWS(E$47:E50)&gt;$B$45,"",INDEX(ITRoleData!G$2:G$1017,SMALL(IF(ITRole[Business Role Name]=Schema!$B$5,ROW(ITRole[Business Role Name])-ROW(ITRoleData!$A$2)+1),ROWS(E$47:E50))))</f>
        <v>N</v>
      </c>
      <c r="F50" s="93" t="str">
        <f t="array" ref="F50">IF(ROWS(F$47:F50)&gt;$B$45,"",INDEX(ITRoleData!H$2:H$1017,SMALL(IF(ITRole[Business Role Name]=Schema!$B$5,ROW(ITRole[Business Role Name])-ROW(ITRoleData!$A$2)+1),ROWS(F$47:F50))))</f>
        <v>Y</v>
      </c>
      <c r="G50" s="93" t="str">
        <f t="array" ref="G50">IF(ROWS(G$47:G50)&gt;$B$45,"",INDEX(ITRoleData!I$2:I$1017,SMALL(IF(ITRole[Business Role Name]=Schema!$B$5,ROW(ITRole[Business Role Name])-ROW(ITRoleData!$A$2)+1),ROWS(G$47:G50))))</f>
        <v>Y</v>
      </c>
      <c r="H50" s="82" t="str">
        <f t="shared" si="0"/>
        <v/>
      </c>
    </row>
    <row r="51" spans="1:8" ht="18">
      <c r="A51" s="90" t="str">
        <f t="array" ref="A51">IF(ROWS(A$47:A51)&gt;$B$45,"",INDEX(ITRoleData!B$2:B$1017,SMALL(IF(ITRole[Business Role Name]=Schema!$B$5,ROW(ITRole[Business Role Name])-ROW(ITRoleData!$A$2)+1),ROWS(A$47:A51))))</f>
        <v>QlikView#AU QlikView - Sales Dashboard#Global</v>
      </c>
      <c r="B51" s="90">
        <f t="array" ref="B51">IF(ROWS(B$47:B51)&gt;$B$45,"",INDEX(ITRoleData!C$2:C$1017,SMALL(IF(ITRole[Business Role Name]=Schema!$B$5,ROW(ITRole[Business Role Name])-ROW(ITRoleData!$A$2)+1),ROWS(B$47:B51))))</f>
        <v>0</v>
      </c>
      <c r="C51" s="90">
        <f t="array" ref="C51">IF(ROWS(C$47:C51)&gt;$B$45,"",INDEX(ITRoleData!D$2:D$1017,SMALL(IF(ITRole[Business Role Name]=Schema!$B$5,ROW(ITRole[Business Role Name])-ROW(ITRoleData!$A$2)+1),ROWS(C$47:C51))))</f>
        <v>0</v>
      </c>
      <c r="D51" s="91">
        <f t="array" ref="D51">IF(ROWS(D$47:D51)&gt;$B$45,"",INDEX(ITRoleData!E$2:E$1017,SMALL(IF(ITRole[Business Role Name]=Schema!$B$5,ROW(ITRole[Business Role Name])-ROW(ITRoleData!$A$2)+1),ROWS(D$47:D51))))</f>
        <v>0</v>
      </c>
      <c r="E51" s="92" t="str">
        <f t="array" ref="E51">IF(ROWS(E$47:E51)&gt;$B$45,"",INDEX(ITRoleData!G$2:G$1017,SMALL(IF(ITRole[Business Role Name]=Schema!$B$5,ROW(ITRole[Business Role Name])-ROW(ITRoleData!$A$2)+1),ROWS(E$47:E51))))</f>
        <v>N</v>
      </c>
      <c r="F51" s="93" t="str">
        <f t="array" ref="F51">IF(ROWS(F$47:F51)&gt;$B$45,"",INDEX(ITRoleData!H$2:H$1017,SMALL(IF(ITRole[Business Role Name]=Schema!$B$5,ROW(ITRole[Business Role Name])-ROW(ITRoleData!$A$2)+1),ROWS(F$47:F51))))</f>
        <v>Y</v>
      </c>
      <c r="G51" s="93" t="str">
        <f t="array" ref="G51">IF(ROWS(G$47:G51)&gt;$B$45,"",INDEX(ITRoleData!I$2:I$1017,SMALL(IF(ITRole[Business Role Name]=Schema!$B$5,ROW(ITRole[Business Role Name])-ROW(ITRoleData!$A$2)+1),ROWS(G$47:G51))))</f>
        <v>Y</v>
      </c>
      <c r="H51" s="82" t="str">
        <f t="shared" si="0"/>
        <v/>
      </c>
    </row>
    <row r="52" spans="1:8" ht="18">
      <c r="A52" s="90" t="str">
        <f t="array" ref="A52">IF(ROWS(A$47:A52)&gt;$B$45,"",INDEX(ITRoleData!B$2:B$1017,SMALL(IF(ITRole[Business Role Name]=Schema!$B$5,ROW(ITRole[Business Role Name])-ROW(ITRoleData!$A$2)+1),ROWS(A$47:A52))))</f>
        <v>QlikView#AU QlikView - Product Dashboard#Global</v>
      </c>
      <c r="B52" s="90">
        <f t="array" ref="B52">IF(ROWS(B$47:B52)&gt;$B$45,"",INDEX(ITRoleData!C$2:C$1017,SMALL(IF(ITRole[Business Role Name]=Schema!$B$5,ROW(ITRole[Business Role Name])-ROW(ITRoleData!$A$2)+1),ROWS(B$47:B52))))</f>
        <v>0</v>
      </c>
      <c r="C52" s="90">
        <f t="array" ref="C52">IF(ROWS(C$47:C52)&gt;$B$45,"",INDEX(ITRoleData!D$2:D$1017,SMALL(IF(ITRole[Business Role Name]=Schema!$B$5,ROW(ITRole[Business Role Name])-ROW(ITRoleData!$A$2)+1),ROWS(C$47:C52))))</f>
        <v>0</v>
      </c>
      <c r="D52" s="91">
        <f t="array" ref="D52">IF(ROWS(D$47:D52)&gt;$B$45,"",INDEX(ITRoleData!E$2:E$1017,SMALL(IF(ITRole[Business Role Name]=Schema!$B$5,ROW(ITRole[Business Role Name])-ROW(ITRoleData!$A$2)+1),ROWS(D$47:D52))))</f>
        <v>0</v>
      </c>
      <c r="E52" s="92" t="str">
        <f t="array" ref="E52">IF(ROWS(E$47:E52)&gt;$B$45,"",INDEX(ITRoleData!G$2:G$1017,SMALL(IF(ITRole[Business Role Name]=Schema!$B$5,ROW(ITRole[Business Role Name])-ROW(ITRoleData!$A$2)+1),ROWS(E$47:E52))))</f>
        <v>N</v>
      </c>
      <c r="F52" s="93" t="str">
        <f t="array" ref="F52">IF(ROWS(F$47:F52)&gt;$B$45,"",INDEX(ITRoleData!H$2:H$1017,SMALL(IF(ITRole[Business Role Name]=Schema!$B$5,ROW(ITRole[Business Role Name])-ROW(ITRoleData!$A$2)+1),ROWS(F$47:F52))))</f>
        <v>Y</v>
      </c>
      <c r="G52" s="93" t="str">
        <f t="array" ref="G52">IF(ROWS(G$47:G52)&gt;$B$45,"",INDEX(ITRoleData!I$2:I$1017,SMALL(IF(ITRole[Business Role Name]=Schema!$B$5,ROW(ITRole[Business Role Name])-ROW(ITRoleData!$A$2)+1),ROWS(G$47:G52))))</f>
        <v>Y</v>
      </c>
      <c r="H52" s="82" t="str">
        <f t="shared" si="0"/>
        <v/>
      </c>
    </row>
    <row r="53" spans="1:8" ht="18">
      <c r="A53" s="90" t="str">
        <f t="array" ref="A53">IF(ROWS(A$47:A53)&gt;$B$45,"",INDEX(ITRoleData!B$2:B$1017,SMALL(IF(ITRole[Business Role Name]=Schema!$B$5,ROW(ITRole[Business Role Name])-ROW(ITRoleData!$A$2)+1),ROWS(A$47:A53))))</f>
        <v>QlikView#AU QlikView - Leads &amp; Offers Dashboard#Global</v>
      </c>
      <c r="B53" s="90">
        <f t="array" ref="B53">IF(ROWS(B$47:B53)&gt;$B$45,"",INDEX(ITRoleData!C$2:C$1017,SMALL(IF(ITRole[Business Role Name]=Schema!$B$5,ROW(ITRole[Business Role Name])-ROW(ITRoleData!$A$2)+1),ROWS(B$47:B53))))</f>
        <v>0</v>
      </c>
      <c r="C53" s="90">
        <f t="array" ref="C53">IF(ROWS(C$47:C53)&gt;$B$45,"",INDEX(ITRoleData!D$2:D$1017,SMALL(IF(ITRole[Business Role Name]=Schema!$B$5,ROW(ITRole[Business Role Name])-ROW(ITRoleData!$A$2)+1),ROWS(C$47:C53))))</f>
        <v>0</v>
      </c>
      <c r="D53" s="91">
        <f t="array" ref="D53">IF(ROWS(D$47:D53)&gt;$B$45,"",INDEX(ITRoleData!E$2:E$1017,SMALL(IF(ITRole[Business Role Name]=Schema!$B$5,ROW(ITRole[Business Role Name])-ROW(ITRoleData!$A$2)+1),ROWS(D$47:D53))))</f>
        <v>0</v>
      </c>
      <c r="E53" s="92" t="str">
        <f t="array" ref="E53">IF(ROWS(E$47:E53)&gt;$B$45,"",INDEX(ITRoleData!G$2:G$1017,SMALL(IF(ITRole[Business Role Name]=Schema!$B$5,ROW(ITRole[Business Role Name])-ROW(ITRoleData!$A$2)+1),ROWS(E$47:E53))))</f>
        <v>N</v>
      </c>
      <c r="F53" s="93" t="str">
        <f t="array" ref="F53">IF(ROWS(F$47:F53)&gt;$B$45,"",INDEX(ITRoleData!H$2:H$1017,SMALL(IF(ITRole[Business Role Name]=Schema!$B$5,ROW(ITRole[Business Role Name])-ROW(ITRoleData!$A$2)+1),ROWS(F$47:F53))))</f>
        <v>Y</v>
      </c>
      <c r="G53" s="93" t="str">
        <f t="array" ref="G53">IF(ROWS(G$47:G53)&gt;$B$45,"",INDEX(ITRoleData!I$2:I$1017,SMALL(IF(ITRole[Business Role Name]=Schema!$B$5,ROW(ITRole[Business Role Name])-ROW(ITRoleData!$A$2)+1),ROWS(G$47:G53))))</f>
        <v>Y</v>
      </c>
      <c r="H53" s="82" t="str">
        <f t="shared" si="0"/>
        <v/>
      </c>
    </row>
    <row r="54" spans="1:8" ht="18">
      <c r="A54" s="90" t="str">
        <f t="array" ref="A54">IF(ROWS(A$47:A54)&gt;$B$45,"",INDEX(ITRoleData!B$2:B$1017,SMALL(IF(ITRole[Business Role Name]=Schema!$B$5,ROW(ITRole[Business Role Name])-ROW(ITRoleData!$A$2)+1),ROWS(A$47:A54))))</f>
        <v>QlikView#AU QlikView - ISM Dashboard (wg)#Global</v>
      </c>
      <c r="B54" s="90">
        <f t="array" ref="B54">IF(ROWS(B$47:B54)&gt;$B$45,"",INDEX(ITRoleData!C$2:C$1017,SMALL(IF(ITRole[Business Role Name]=Schema!$B$5,ROW(ITRole[Business Role Name])-ROW(ITRoleData!$A$2)+1),ROWS(B$47:B54))))</f>
        <v>0</v>
      </c>
      <c r="C54" s="90">
        <f t="array" ref="C54">IF(ROWS(C$47:C54)&gt;$B$45,"",INDEX(ITRoleData!D$2:D$1017,SMALL(IF(ITRole[Business Role Name]=Schema!$B$5,ROW(ITRole[Business Role Name])-ROW(ITRoleData!$A$2)+1),ROWS(C$47:C54))))</f>
        <v>0</v>
      </c>
      <c r="D54" s="91">
        <f t="array" ref="D54">IF(ROWS(D$47:D54)&gt;$B$45,"",INDEX(ITRoleData!E$2:E$1017,SMALL(IF(ITRole[Business Role Name]=Schema!$B$5,ROW(ITRole[Business Role Name])-ROW(ITRoleData!$A$2)+1),ROWS(D$47:D54))))</f>
        <v>0</v>
      </c>
      <c r="E54" s="92" t="str">
        <f t="array" ref="E54">IF(ROWS(E$47:E54)&gt;$B$45,"",INDEX(ITRoleData!G$2:G$1017,SMALL(IF(ITRole[Business Role Name]=Schema!$B$5,ROW(ITRole[Business Role Name])-ROW(ITRoleData!$A$2)+1),ROWS(E$47:E54))))</f>
        <v>N</v>
      </c>
      <c r="F54" s="93" t="str">
        <f t="array" ref="F54">IF(ROWS(F$47:F54)&gt;$B$45,"",INDEX(ITRoleData!H$2:H$1017,SMALL(IF(ITRole[Business Role Name]=Schema!$B$5,ROW(ITRole[Business Role Name])-ROW(ITRoleData!$A$2)+1),ROWS(F$47:F54))))</f>
        <v>Y</v>
      </c>
      <c r="G54" s="93" t="str">
        <f t="array" ref="G54">IF(ROWS(G$47:G54)&gt;$B$45,"",INDEX(ITRoleData!I$2:I$1017,SMALL(IF(ITRole[Business Role Name]=Schema!$B$5,ROW(ITRole[Business Role Name])-ROW(ITRoleData!$A$2)+1),ROWS(G$47:G54))))</f>
        <v>Y</v>
      </c>
      <c r="H54" s="82" t="str">
        <f t="shared" si="0"/>
        <v/>
      </c>
    </row>
    <row r="55" spans="1:8" ht="18">
      <c r="A55" s="90" t="str">
        <f t="array" ref="A55">IF(ROWS(A$47:A55)&gt;$B$45,"",INDEX(ITRoleData!B$2:B$1017,SMALL(IF(ITRole[Business Role Name]=Schema!$B$5,ROW(ITRole[Business Role Name])-ROW(ITRoleData!$A$2)+1),ROWS(A$47:A55))))</f>
        <v>QlikView#AU Qlikview - EW2B Dashboard#Global</v>
      </c>
      <c r="B55" s="90">
        <f t="array" ref="B55">IF(ROWS(B$47:B55)&gt;$B$45,"",INDEX(ITRoleData!C$2:C$1017,SMALL(IF(ITRole[Business Role Name]=Schema!$B$5,ROW(ITRole[Business Role Name])-ROW(ITRoleData!$A$2)+1),ROWS(B$47:B55))))</f>
        <v>0</v>
      </c>
      <c r="C55" s="90">
        <f t="array" ref="C55">IF(ROWS(C$47:C55)&gt;$B$45,"",INDEX(ITRoleData!D$2:D$1017,SMALL(IF(ITRole[Business Role Name]=Schema!$B$5,ROW(ITRole[Business Role Name])-ROW(ITRoleData!$A$2)+1),ROWS(C$47:C55))))</f>
        <v>0</v>
      </c>
      <c r="D55" s="91">
        <f t="array" ref="D55">IF(ROWS(D$47:D55)&gt;$B$45,"",INDEX(ITRoleData!E$2:E$1017,SMALL(IF(ITRole[Business Role Name]=Schema!$B$5,ROW(ITRole[Business Role Name])-ROW(ITRoleData!$A$2)+1),ROWS(D$47:D55))))</f>
        <v>0</v>
      </c>
      <c r="E55" s="92" t="str">
        <f t="array" ref="E55">IF(ROWS(E$47:E55)&gt;$B$45,"",INDEX(ITRoleData!G$2:G$1017,SMALL(IF(ITRole[Business Role Name]=Schema!$B$5,ROW(ITRole[Business Role Name])-ROW(ITRoleData!$A$2)+1),ROWS(E$47:E55))))</f>
        <v>N</v>
      </c>
      <c r="F55" s="93" t="str">
        <f t="array" ref="F55">IF(ROWS(F$47:F55)&gt;$B$45,"",INDEX(ITRoleData!H$2:H$1017,SMALL(IF(ITRole[Business Role Name]=Schema!$B$5,ROW(ITRole[Business Role Name])-ROW(ITRoleData!$A$2)+1),ROWS(F$47:F55))))</f>
        <v>Y</v>
      </c>
      <c r="G55" s="93" t="str">
        <f t="array" ref="G55">IF(ROWS(G$47:G55)&gt;$B$45,"",INDEX(ITRoleData!I$2:I$1017,SMALL(IF(ITRole[Business Role Name]=Schema!$B$5,ROW(ITRole[Business Role Name])-ROW(ITRoleData!$A$2)+1),ROWS(G$47:G55))))</f>
        <v>Y</v>
      </c>
      <c r="H55" s="82" t="str">
        <f t="shared" si="0"/>
        <v/>
      </c>
    </row>
    <row r="56" spans="1:8" ht="18">
      <c r="A56" s="90" t="str">
        <f t="array" ref="A56">IF(ROWS(A$47:A56)&gt;$B$45,"",INDEX(ITRoleData!B$2:B$1017,SMALL(IF(ITRole[Business Role Name]=Schema!$B$5,ROW(ITRole[Business Role Name])-ROW(ITRoleData!$A$2)+1),ROWS(A$47:A56))))</f>
        <v>QlikView#AU QlikView - AZ Review Dashboard#Global</v>
      </c>
      <c r="B56" s="90">
        <f t="array" ref="B56">IF(ROWS(B$47:B56)&gt;$B$45,"",INDEX(ITRoleData!C$2:C$1017,SMALL(IF(ITRole[Business Role Name]=Schema!$B$5,ROW(ITRole[Business Role Name])-ROW(ITRoleData!$A$2)+1),ROWS(B$47:B56))))</f>
        <v>0</v>
      </c>
      <c r="C56" s="90">
        <f t="array" ref="C56">IF(ROWS(C$47:C56)&gt;$B$45,"",INDEX(ITRoleData!D$2:D$1017,SMALL(IF(ITRole[Business Role Name]=Schema!$B$5,ROW(ITRole[Business Role Name])-ROW(ITRoleData!$A$2)+1),ROWS(C$47:C56))))</f>
        <v>0</v>
      </c>
      <c r="D56" s="91">
        <f t="array" ref="D56">IF(ROWS(D$47:D56)&gt;$B$45,"",INDEX(ITRoleData!E$2:E$1017,SMALL(IF(ITRole[Business Role Name]=Schema!$B$5,ROW(ITRole[Business Role Name])-ROW(ITRoleData!$A$2)+1),ROWS(D$47:D56))))</f>
        <v>0</v>
      </c>
      <c r="E56" s="92" t="str">
        <f t="array" ref="E56">IF(ROWS(E$47:E56)&gt;$B$45,"",INDEX(ITRoleData!G$2:G$1017,SMALL(IF(ITRole[Business Role Name]=Schema!$B$5,ROW(ITRole[Business Role Name])-ROW(ITRoleData!$A$2)+1),ROWS(E$47:E56))))</f>
        <v>N</v>
      </c>
      <c r="F56" s="93" t="str">
        <f t="array" ref="F56">IF(ROWS(F$47:F56)&gt;$B$45,"",INDEX(ITRoleData!H$2:H$1017,SMALL(IF(ITRole[Business Role Name]=Schema!$B$5,ROW(ITRole[Business Role Name])-ROW(ITRoleData!$A$2)+1),ROWS(F$47:F56))))</f>
        <v>Y</v>
      </c>
      <c r="G56" s="93" t="str">
        <f t="array" ref="G56">IF(ROWS(G$47:G56)&gt;$B$45,"",INDEX(ITRoleData!I$2:I$1017,SMALL(IF(ITRole[Business Role Name]=Schema!$B$5,ROW(ITRole[Business Role Name])-ROW(ITRoleData!$A$2)+1),ROWS(G$47:G56))))</f>
        <v>Y</v>
      </c>
      <c r="H56" s="82" t="str">
        <f t="shared" si="0"/>
        <v/>
      </c>
    </row>
    <row r="57" spans="1:8" ht="28.5">
      <c r="A57" s="90" t="str">
        <f t="array" ref="A57">IF(ROWS(A$47:A57)&gt;$B$45,"",INDEX(ITRoleData!B$2:B$1017,SMALL(IF(ITRole[Business Role Name]=Schema!$B$5,ROW(ITRole[Business Role Name])-ROW(ITRoleData!$A$2)+1),ROWS(A$47:A57))))</f>
        <v>Frontline Reports (Banker Dashboard)#AU PFSMB - CVA Frontline Users (Wg)#Global</v>
      </c>
      <c r="B57" s="90">
        <f t="array" ref="B57">IF(ROWS(B$47:B57)&gt;$B$45,"",INDEX(ITRoleData!C$2:C$1017,SMALL(IF(ITRole[Business Role Name]=Schema!$B$5,ROW(ITRole[Business Role Name])-ROW(ITRoleData!$A$2)+1),ROWS(B$47:B57))))</f>
        <v>0</v>
      </c>
      <c r="C57" s="90">
        <f t="array" ref="C57">IF(ROWS(C$47:C57)&gt;$B$45,"",INDEX(ITRoleData!D$2:D$1017,SMALL(IF(ITRole[Business Role Name]=Schema!$B$5,ROW(ITRole[Business Role Name])-ROW(ITRoleData!$A$2)+1),ROWS(C$47:C57))))</f>
        <v>0</v>
      </c>
      <c r="D57" s="91">
        <f t="array" ref="D57">IF(ROWS(D$47:D57)&gt;$B$45,"",INDEX(ITRoleData!E$2:E$1017,SMALL(IF(ITRole[Business Role Name]=Schema!$B$5,ROW(ITRole[Business Role Name])-ROW(ITRoleData!$A$2)+1),ROWS(D$47:D57))))</f>
        <v>0</v>
      </c>
      <c r="E57" s="92" t="str">
        <f t="array" ref="E57">IF(ROWS(E$47:E57)&gt;$B$45,"",INDEX(ITRoleData!G$2:G$1017,SMALL(IF(ITRole[Business Role Name]=Schema!$B$5,ROW(ITRole[Business Role Name])-ROW(ITRoleData!$A$2)+1),ROWS(E$47:E57))))</f>
        <v>N</v>
      </c>
      <c r="F57" s="93" t="str">
        <f t="array" ref="F57">IF(ROWS(F$47:F57)&gt;$B$45,"",INDEX(ITRoleData!H$2:H$1017,SMALL(IF(ITRole[Business Role Name]=Schema!$B$5,ROW(ITRole[Business Role Name])-ROW(ITRoleData!$A$2)+1),ROWS(F$47:F57))))</f>
        <v>Y</v>
      </c>
      <c r="G57" s="93" t="str">
        <f t="array" ref="G57">IF(ROWS(G$47:G57)&gt;$B$45,"",INDEX(ITRoleData!I$2:I$1017,SMALL(IF(ITRole[Business Role Name]=Schema!$B$5,ROW(ITRole[Business Role Name])-ROW(ITRoleData!$A$2)+1),ROWS(G$47:G57))))</f>
        <v>Y</v>
      </c>
      <c r="H57" s="82" t="str">
        <f t="shared" si="0"/>
        <v/>
      </c>
    </row>
    <row r="58" spans="1:8" ht="18">
      <c r="A58" s="90" t="str">
        <f t="array" ref="A58">IF(ROWS(A$47:A58)&gt;$B$45,"",INDEX(ITRoleData!B$2:B$1017,SMALL(IF(ITRole[Business Role Name]=Schema!$B$5,ROW(ITRole[Business Role Name])-ROW(ITRoleData!$A$2)+1),ROWS(A$47:A58))))</f>
        <v>Banker Desktop#AU Digital PLBD Write users#Global</v>
      </c>
      <c r="B58" s="90">
        <f t="array" ref="B58">IF(ROWS(B$47:B58)&gt;$B$45,"",INDEX(ITRoleData!C$2:C$1017,SMALL(IF(ITRole[Business Role Name]=Schema!$B$5,ROW(ITRole[Business Role Name])-ROW(ITRoleData!$A$2)+1),ROWS(B$47:B58))))</f>
        <v>0</v>
      </c>
      <c r="C58" s="90">
        <f t="array" ref="C58">IF(ROWS(C$47:C58)&gt;$B$45,"",INDEX(ITRoleData!D$2:D$1017,SMALL(IF(ITRole[Business Role Name]=Schema!$B$5,ROW(ITRole[Business Role Name])-ROW(ITRoleData!$A$2)+1),ROWS(C$47:C58))))</f>
        <v>0</v>
      </c>
      <c r="D58" s="91">
        <f t="array" ref="D58">IF(ROWS(D$47:D58)&gt;$B$45,"",INDEX(ITRoleData!E$2:E$1017,SMALL(IF(ITRole[Business Role Name]=Schema!$B$5,ROW(ITRole[Business Role Name])-ROW(ITRoleData!$A$2)+1),ROWS(D$47:D58))))</f>
        <v>0</v>
      </c>
      <c r="E58" s="92" t="str">
        <f t="array" ref="E58">IF(ROWS(E$47:E58)&gt;$B$45,"",INDEX(ITRoleData!G$2:G$1017,SMALL(IF(ITRole[Business Role Name]=Schema!$B$5,ROW(ITRole[Business Role Name])-ROW(ITRoleData!$A$2)+1),ROWS(E$47:E58))))</f>
        <v>N</v>
      </c>
      <c r="F58" s="93" t="str">
        <f t="array" ref="F58">IF(ROWS(F$47:F58)&gt;$B$45,"",INDEX(ITRoleData!H$2:H$1017,SMALL(IF(ITRole[Business Role Name]=Schema!$B$5,ROW(ITRole[Business Role Name])-ROW(ITRoleData!$A$2)+1),ROWS(F$47:F58))))</f>
        <v>Y</v>
      </c>
      <c r="G58" s="93" t="str">
        <f t="array" ref="G58">IF(ROWS(G$47:G58)&gt;$B$45,"",INDEX(ITRoleData!I$2:I$1017,SMALL(IF(ITRole[Business Role Name]=Schema!$B$5,ROW(ITRole[Business Role Name])-ROW(ITRoleData!$A$2)+1),ROWS(G$47:G58))))</f>
        <v>Y</v>
      </c>
      <c r="H58" s="82" t="str">
        <f t="shared" si="0"/>
        <v/>
      </c>
    </row>
    <row r="59" spans="1:8" ht="18">
      <c r="A59" s="90" t="str">
        <f t="array" ref="A59">IF(ROWS(A$47:A59)&gt;$B$45,"",INDEX(ITRoleData!B$2:B$1017,SMALL(IF(ITRole[Business Role Name]=Schema!$B$5,ROW(ITRole[Business Role Name])-ROW(ITRoleData!$A$2)+1),ROWS(A$47:A59))))</f>
        <v>Banker Desktop#AU Digital BD Write#Global</v>
      </c>
      <c r="B59" s="90">
        <f t="array" ref="B59">IF(ROWS(B$47:B59)&gt;$B$45,"",INDEX(ITRoleData!C$2:C$1017,SMALL(IF(ITRole[Business Role Name]=Schema!$B$5,ROW(ITRole[Business Role Name])-ROW(ITRoleData!$A$2)+1),ROWS(B$47:B59))))</f>
        <v>0</v>
      </c>
      <c r="C59" s="90">
        <f t="array" ref="C59">IF(ROWS(C$47:C59)&gt;$B$45,"",INDEX(ITRoleData!D$2:D$1017,SMALL(IF(ITRole[Business Role Name]=Schema!$B$5,ROW(ITRole[Business Role Name])-ROW(ITRoleData!$A$2)+1),ROWS(C$47:C59))))</f>
        <v>0</v>
      </c>
      <c r="D59" s="91">
        <f t="array" ref="D59">IF(ROWS(D$47:D59)&gt;$B$45,"",INDEX(ITRoleData!E$2:E$1017,SMALL(IF(ITRole[Business Role Name]=Schema!$B$5,ROW(ITRole[Business Role Name])-ROW(ITRoleData!$A$2)+1),ROWS(D$47:D59))))</f>
        <v>0</v>
      </c>
      <c r="E59" s="92" t="str">
        <f t="array" ref="E59">IF(ROWS(E$47:E59)&gt;$B$45,"",INDEX(ITRoleData!G$2:G$1017,SMALL(IF(ITRole[Business Role Name]=Schema!$B$5,ROW(ITRole[Business Role Name])-ROW(ITRoleData!$A$2)+1),ROWS(E$47:E59))))</f>
        <v>N</v>
      </c>
      <c r="F59" s="93" t="str">
        <f t="array" ref="F59">IF(ROWS(F$47:F59)&gt;$B$45,"",INDEX(ITRoleData!H$2:H$1017,SMALL(IF(ITRole[Business Role Name]=Schema!$B$5,ROW(ITRole[Business Role Name])-ROW(ITRoleData!$A$2)+1),ROWS(F$47:F59))))</f>
        <v>Y</v>
      </c>
      <c r="G59" s="93" t="str">
        <f t="array" ref="G59">IF(ROWS(G$47:G59)&gt;$B$45,"",INDEX(ITRoleData!I$2:I$1017,SMALL(IF(ITRole[Business Role Name]=Schema!$B$5,ROW(ITRole[Business Role Name])-ROW(ITRoleData!$A$2)+1),ROWS(G$47:G59))))</f>
        <v>Y</v>
      </c>
      <c r="H59" s="82" t="str">
        <f t="shared" si="0"/>
        <v/>
      </c>
    </row>
    <row r="60" spans="1:8" ht="18">
      <c r="A60" s="90" t="str">
        <f t="array" ref="A60">IF(ROWS(A$47:A60)&gt;$B$45,"",INDEX(ITRoleData!B$2:B$1017,SMALL(IF(ITRole[Business Role Name]=Schema!$B$5,ROW(ITRole[Business Role Name])-ROW(ITRoleData!$A$2)+1),ROWS(A$47:A60))))</f>
        <v>Banker Desktop#AU Digital BD Read#Global</v>
      </c>
      <c r="B60" s="90">
        <f t="array" ref="B60">IF(ROWS(B$47:B60)&gt;$B$45,"",INDEX(ITRoleData!C$2:C$1017,SMALL(IF(ITRole[Business Role Name]=Schema!$B$5,ROW(ITRole[Business Role Name])-ROW(ITRoleData!$A$2)+1),ROWS(B$47:B60))))</f>
        <v>0</v>
      </c>
      <c r="C60" s="90">
        <f t="array" ref="C60">IF(ROWS(C$47:C60)&gt;$B$45,"",INDEX(ITRoleData!D$2:D$1017,SMALL(IF(ITRole[Business Role Name]=Schema!$B$5,ROW(ITRole[Business Role Name])-ROW(ITRoleData!$A$2)+1),ROWS(C$47:C60))))</f>
        <v>0</v>
      </c>
      <c r="D60" s="91">
        <f t="array" ref="D60">IF(ROWS(D$47:D60)&gt;$B$45,"",INDEX(ITRoleData!E$2:E$1017,SMALL(IF(ITRole[Business Role Name]=Schema!$B$5,ROW(ITRole[Business Role Name])-ROW(ITRoleData!$A$2)+1),ROWS(D$47:D60))))</f>
        <v>0</v>
      </c>
      <c r="E60" s="92" t="str">
        <f t="array" ref="E60">IF(ROWS(E$47:E60)&gt;$B$45,"",INDEX(ITRoleData!G$2:G$1017,SMALL(IF(ITRole[Business Role Name]=Schema!$B$5,ROW(ITRole[Business Role Name])-ROW(ITRoleData!$A$2)+1),ROWS(E$47:E60))))</f>
        <v>N</v>
      </c>
      <c r="F60" s="93" t="str">
        <f t="array" ref="F60">IF(ROWS(F$47:F60)&gt;$B$45,"",INDEX(ITRoleData!H$2:H$1017,SMALL(IF(ITRole[Business Role Name]=Schema!$B$5,ROW(ITRole[Business Role Name])-ROW(ITRoleData!$A$2)+1),ROWS(F$47:F60))))</f>
        <v>Y</v>
      </c>
      <c r="G60" s="93" t="str">
        <f t="array" ref="G60">IF(ROWS(G$47:G60)&gt;$B$45,"",INDEX(ITRoleData!I$2:I$1017,SMALL(IF(ITRole[Business Role Name]=Schema!$B$5,ROW(ITRole[Business Role Name])-ROW(ITRoleData!$A$2)+1),ROWS(G$47:G60))))</f>
        <v>Y</v>
      </c>
      <c r="H60" s="82" t="str">
        <f t="shared" si="0"/>
        <v/>
      </c>
    </row>
    <row r="61" spans="1:8" ht="18">
      <c r="A61" s="90" t="str">
        <f t="array" ref="A61">IF(ROWS(A$47:A61)&gt;$B$45,"",INDEX(ITRoleData!B$2:B$1017,SMALL(IF(ITRole[Business Role Name]=Schema!$B$5,ROW(ITRole[Business Role Name])-ROW(ITRoleData!$A$2)+1),ROWS(A$47:A61))))</f>
        <v>Appointment Booking Tool#Appointment Booking Tool Access#Global</v>
      </c>
      <c r="B61" s="90">
        <f t="array" ref="B61">IF(ROWS(B$47:B61)&gt;$B$45,"",INDEX(ITRoleData!C$2:C$1017,SMALL(IF(ITRole[Business Role Name]=Schema!$B$5,ROW(ITRole[Business Role Name])-ROW(ITRoleData!$A$2)+1),ROWS(B$47:B61))))</f>
        <v>0</v>
      </c>
      <c r="C61" s="90">
        <f t="array" ref="C61">IF(ROWS(C$47:C61)&gt;$B$45,"",INDEX(ITRoleData!D$2:D$1017,SMALL(IF(ITRole[Business Role Name]=Schema!$B$5,ROW(ITRole[Business Role Name])-ROW(ITRoleData!$A$2)+1),ROWS(C$47:C61))))</f>
        <v>0</v>
      </c>
      <c r="D61" s="91">
        <f t="array" ref="D61">IF(ROWS(D$47:D61)&gt;$B$45,"",INDEX(ITRoleData!E$2:E$1017,SMALL(IF(ITRole[Business Role Name]=Schema!$B$5,ROW(ITRole[Business Role Name])-ROW(ITRoleData!$A$2)+1),ROWS(D$47:D61))))</f>
        <v>0</v>
      </c>
      <c r="E61" s="92" t="str">
        <f t="array" ref="E61">IF(ROWS(E$47:E61)&gt;$B$45,"",INDEX(ITRoleData!G$2:G$1017,SMALL(IF(ITRole[Business Role Name]=Schema!$B$5,ROW(ITRole[Business Role Name])-ROW(ITRoleData!$A$2)+1),ROWS(E$47:E61))))</f>
        <v>N</v>
      </c>
      <c r="F61" s="93" t="str">
        <f t="array" ref="F61">IF(ROWS(F$47:F61)&gt;$B$45,"",INDEX(ITRoleData!H$2:H$1017,SMALL(IF(ITRole[Business Role Name]=Schema!$B$5,ROW(ITRole[Business Role Name])-ROW(ITRoleData!$A$2)+1),ROWS(F$47:F61))))</f>
        <v>Y</v>
      </c>
      <c r="G61" s="93" t="str">
        <f t="array" ref="G61">IF(ROWS(G$47:G61)&gt;$B$45,"",INDEX(ITRoleData!I$2:I$1017,SMALL(IF(ITRole[Business Role Name]=Schema!$B$5,ROW(ITRole[Business Role Name])-ROW(ITRoleData!$A$2)+1),ROWS(G$47:G61))))</f>
        <v>Y</v>
      </c>
      <c r="H61" s="82" t="str">
        <f t="shared" si="0"/>
        <v/>
      </c>
    </row>
    <row r="62" spans="1:8" ht="18">
      <c r="A62" s="90" t="str">
        <f t="array" ref="A62">IF(ROWS(A$47:A62)&gt;$B$45,"",INDEX(ITRoleData!B$2:B$1017,SMALL(IF(ITRole[Business Role Name]=Schema!$B$5,ROW(ITRole[Business Role Name])-ROW(ITRoleData!$A$2)+1),ROWS(A$47:A62))))</f>
        <v>QlikView#AU QlikView - Sales Dashboard (wg)#Oceania</v>
      </c>
      <c r="B62" s="90">
        <f t="array" ref="B62">IF(ROWS(B$47:B62)&gt;$B$45,"",INDEX(ITRoleData!C$2:C$1017,SMALL(IF(ITRole[Business Role Name]=Schema!$B$5,ROW(ITRole[Business Role Name])-ROW(ITRoleData!$A$2)+1),ROWS(B$47:B62))))</f>
        <v>0</v>
      </c>
      <c r="C62" s="90">
        <f t="array" ref="C62">IF(ROWS(C$47:C62)&gt;$B$45,"",INDEX(ITRoleData!D$2:D$1017,SMALL(IF(ITRole[Business Role Name]=Schema!$B$5,ROW(ITRole[Business Role Name])-ROW(ITRoleData!$A$2)+1),ROWS(C$47:C62))))</f>
        <v>0</v>
      </c>
      <c r="D62" s="91">
        <f t="array" ref="D62">IF(ROWS(D$47:D62)&gt;$B$45,"",INDEX(ITRoleData!E$2:E$1017,SMALL(IF(ITRole[Business Role Name]=Schema!$B$5,ROW(ITRole[Business Role Name])-ROW(ITRoleData!$A$2)+1),ROWS(D$47:D62))))</f>
        <v>0</v>
      </c>
      <c r="E62" s="92" t="str">
        <f t="array" ref="E62">IF(ROWS(E$47:E62)&gt;$B$45,"",INDEX(ITRoleData!G$2:G$1017,SMALL(IF(ITRole[Business Role Name]=Schema!$B$5,ROW(ITRole[Business Role Name])-ROW(ITRoleData!$A$2)+1),ROWS(E$47:E62))))</f>
        <v>N</v>
      </c>
      <c r="F62" s="93" t="str">
        <f t="array" ref="F62">IF(ROWS(F$47:F62)&gt;$B$45,"",INDEX(ITRoleData!H$2:H$1017,SMALL(IF(ITRole[Business Role Name]=Schema!$B$5,ROW(ITRole[Business Role Name])-ROW(ITRoleData!$A$2)+1),ROWS(F$47:F62))))</f>
        <v>Y</v>
      </c>
      <c r="G62" s="93" t="str">
        <f t="array" ref="G62">IF(ROWS(G$47:G62)&gt;$B$45,"",INDEX(ITRoleData!I$2:I$1017,SMALL(IF(ITRole[Business Role Name]=Schema!$B$5,ROW(ITRole[Business Role Name])-ROW(ITRoleData!$A$2)+1),ROWS(G$47:G62))))</f>
        <v>Y</v>
      </c>
      <c r="H62" s="82" t="str">
        <f t="shared" si="0"/>
        <v/>
      </c>
    </row>
    <row r="63" spans="1:8" ht="18">
      <c r="A63" s="90" t="str">
        <f t="array" ref="A63">IF(ROWS(A$47:A63)&gt;$B$45,"",INDEX(ITRoleData!B$2:B$1017,SMALL(IF(ITRole[Business Role Name]=Schema!$B$5,ROW(ITRole[Business Role Name])-ROW(ITRoleData!$A$2)+1),ROWS(A$47:A63))))</f>
        <v>QlikView#AU QlikView - Product Dashboard (Wg)#Oceania</v>
      </c>
      <c r="B63" s="90">
        <f t="array" ref="B63">IF(ROWS(B$47:B63)&gt;$B$45,"",INDEX(ITRoleData!C$2:C$1017,SMALL(IF(ITRole[Business Role Name]=Schema!$B$5,ROW(ITRole[Business Role Name])-ROW(ITRoleData!$A$2)+1),ROWS(B$47:B63))))</f>
        <v>0</v>
      </c>
      <c r="C63" s="90">
        <f t="array" ref="C63">IF(ROWS(C$47:C63)&gt;$B$45,"",INDEX(ITRoleData!D$2:D$1017,SMALL(IF(ITRole[Business Role Name]=Schema!$B$5,ROW(ITRole[Business Role Name])-ROW(ITRoleData!$A$2)+1),ROWS(C$47:C63))))</f>
        <v>0</v>
      </c>
      <c r="D63" s="91">
        <f t="array" ref="D63">IF(ROWS(D$47:D63)&gt;$B$45,"",INDEX(ITRoleData!E$2:E$1017,SMALL(IF(ITRole[Business Role Name]=Schema!$B$5,ROW(ITRole[Business Role Name])-ROW(ITRoleData!$A$2)+1),ROWS(D$47:D63))))</f>
        <v>0</v>
      </c>
      <c r="E63" s="92" t="str">
        <f t="array" ref="E63">IF(ROWS(E$47:E63)&gt;$B$45,"",INDEX(ITRoleData!G$2:G$1017,SMALL(IF(ITRole[Business Role Name]=Schema!$B$5,ROW(ITRole[Business Role Name])-ROW(ITRoleData!$A$2)+1),ROWS(E$47:E63))))</f>
        <v>N</v>
      </c>
      <c r="F63" s="93" t="str">
        <f t="array" ref="F63">IF(ROWS(F$47:F63)&gt;$B$45,"",INDEX(ITRoleData!H$2:H$1017,SMALL(IF(ITRole[Business Role Name]=Schema!$B$5,ROW(ITRole[Business Role Name])-ROW(ITRoleData!$A$2)+1),ROWS(F$47:F63))))</f>
        <v>Y</v>
      </c>
      <c r="G63" s="93" t="str">
        <f t="array" ref="G63">IF(ROWS(G$47:G63)&gt;$B$45,"",INDEX(ITRoleData!I$2:I$1017,SMALL(IF(ITRole[Business Role Name]=Schema!$B$5,ROW(ITRole[Business Role Name])-ROW(ITRoleData!$A$2)+1),ROWS(G$47:G63))))</f>
        <v>Y</v>
      </c>
      <c r="H63" s="82" t="str">
        <f t="shared" si="0"/>
        <v/>
      </c>
    </row>
    <row r="64" spans="1:8" ht="18">
      <c r="A64" s="90" t="str">
        <f t="array" ref="A64">IF(ROWS(A$47:A64)&gt;$B$45,"",INDEX(ITRoleData!B$2:B$1017,SMALL(IF(ITRole[Business Role Name]=Schema!$B$5,ROW(ITRole[Business Role Name])-ROW(ITRoleData!$A$2)+1),ROWS(A$47:A64))))</f>
        <v>QlikView#AU QlikView - Leads &amp; Offers Dashboard (Wg)#Oceania</v>
      </c>
      <c r="B64" s="90">
        <f t="array" ref="B64">IF(ROWS(B$47:B64)&gt;$B$45,"",INDEX(ITRoleData!C$2:C$1017,SMALL(IF(ITRole[Business Role Name]=Schema!$B$5,ROW(ITRole[Business Role Name])-ROW(ITRoleData!$A$2)+1),ROWS(B$47:B64))))</f>
        <v>0</v>
      </c>
      <c r="C64" s="90">
        <f t="array" ref="C64">IF(ROWS(C$47:C64)&gt;$B$45,"",INDEX(ITRoleData!D$2:D$1017,SMALL(IF(ITRole[Business Role Name]=Schema!$B$5,ROW(ITRole[Business Role Name])-ROW(ITRoleData!$A$2)+1),ROWS(C$47:C64))))</f>
        <v>0</v>
      </c>
      <c r="D64" s="91">
        <f t="array" ref="D64">IF(ROWS(D$47:D64)&gt;$B$45,"",INDEX(ITRoleData!E$2:E$1017,SMALL(IF(ITRole[Business Role Name]=Schema!$B$5,ROW(ITRole[Business Role Name])-ROW(ITRoleData!$A$2)+1),ROWS(D$47:D64))))</f>
        <v>0</v>
      </c>
      <c r="E64" s="92" t="str">
        <f t="array" ref="E64">IF(ROWS(E$47:E64)&gt;$B$45,"",INDEX(ITRoleData!G$2:G$1017,SMALL(IF(ITRole[Business Role Name]=Schema!$B$5,ROW(ITRole[Business Role Name])-ROW(ITRoleData!$A$2)+1),ROWS(E$47:E64))))</f>
        <v>N</v>
      </c>
      <c r="F64" s="93" t="str">
        <f t="array" ref="F64">IF(ROWS(F$47:F64)&gt;$B$45,"",INDEX(ITRoleData!H$2:H$1017,SMALL(IF(ITRole[Business Role Name]=Schema!$B$5,ROW(ITRole[Business Role Name])-ROW(ITRoleData!$A$2)+1),ROWS(F$47:F64))))</f>
        <v>Y</v>
      </c>
      <c r="G64" s="93" t="str">
        <f t="array" ref="G64">IF(ROWS(G$47:G64)&gt;$B$45,"",INDEX(ITRoleData!I$2:I$1017,SMALL(IF(ITRole[Business Role Name]=Schema!$B$5,ROW(ITRole[Business Role Name])-ROW(ITRoleData!$A$2)+1),ROWS(G$47:G64))))</f>
        <v>Y</v>
      </c>
      <c r="H64" s="82" t="str">
        <f t="shared" si="0"/>
        <v/>
      </c>
    </row>
    <row r="65" spans="1:8" ht="18">
      <c r="A65" s="90" t="str">
        <f t="array" ref="A65">IF(ROWS(A$47:A65)&gt;$B$45,"",INDEX(ITRoleData!B$2:B$1017,SMALL(IF(ITRole[Business Role Name]=Schema!$B$5,ROW(ITRole[Business Role Name])-ROW(ITRoleData!$A$2)+1),ROWS(A$47:A65))))</f>
        <v>QlikView#AU QlikView - ISM Dashboard (wg)#Oceania</v>
      </c>
      <c r="B65" s="90">
        <f t="array" ref="B65">IF(ROWS(B$47:B65)&gt;$B$45,"",INDEX(ITRoleData!C$2:C$1017,SMALL(IF(ITRole[Business Role Name]=Schema!$B$5,ROW(ITRole[Business Role Name])-ROW(ITRoleData!$A$2)+1),ROWS(B$47:B65))))</f>
        <v>0</v>
      </c>
      <c r="C65" s="90">
        <f t="array" ref="C65">IF(ROWS(C$47:C65)&gt;$B$45,"",INDEX(ITRoleData!D$2:D$1017,SMALL(IF(ITRole[Business Role Name]=Schema!$B$5,ROW(ITRole[Business Role Name])-ROW(ITRoleData!$A$2)+1),ROWS(C$47:C65))))</f>
        <v>0</v>
      </c>
      <c r="D65" s="91">
        <f t="array" ref="D65">IF(ROWS(D$47:D65)&gt;$B$45,"",INDEX(ITRoleData!E$2:E$1017,SMALL(IF(ITRole[Business Role Name]=Schema!$B$5,ROW(ITRole[Business Role Name])-ROW(ITRoleData!$A$2)+1),ROWS(D$47:D65))))</f>
        <v>0</v>
      </c>
      <c r="E65" s="92" t="str">
        <f t="array" ref="E65">IF(ROWS(E$47:E65)&gt;$B$45,"",INDEX(ITRoleData!G$2:G$1017,SMALL(IF(ITRole[Business Role Name]=Schema!$B$5,ROW(ITRole[Business Role Name])-ROW(ITRoleData!$A$2)+1),ROWS(E$47:E65))))</f>
        <v>N</v>
      </c>
      <c r="F65" s="93" t="str">
        <f t="array" ref="F65">IF(ROWS(F$47:F65)&gt;$B$45,"",INDEX(ITRoleData!H$2:H$1017,SMALL(IF(ITRole[Business Role Name]=Schema!$B$5,ROW(ITRole[Business Role Name])-ROW(ITRoleData!$A$2)+1),ROWS(F$47:F65))))</f>
        <v>Y</v>
      </c>
      <c r="G65" s="93" t="str">
        <f t="array" ref="G65">IF(ROWS(G$47:G65)&gt;$B$45,"",INDEX(ITRoleData!I$2:I$1017,SMALL(IF(ITRole[Business Role Name]=Schema!$B$5,ROW(ITRole[Business Role Name])-ROW(ITRoleData!$A$2)+1),ROWS(G$47:G65))))</f>
        <v>Y</v>
      </c>
      <c r="H65" s="82" t="str">
        <f>IF(F65="N","NEW - NEEDS TO BE CREATED","")</f>
        <v/>
      </c>
    </row>
    <row r="66" spans="1:8" ht="18">
      <c r="A66" s="90" t="str">
        <f t="array" ref="A66">IF(ROWS(A$47:A66)&gt;$B$45,"",INDEX(ITRoleData!B$2:B$1017,SMALL(IF(ITRole[Business Role Name]=Schema!$B$5,ROW(ITRole[Business Role Name])-ROW(ITRoleData!$A$2)+1),ROWS(A$47:A66))))</f>
        <v>QlikView#AU Qlikview - EW2B Dashboard (wg)#Oceania</v>
      </c>
      <c r="B66" s="90">
        <f t="array" ref="B66">IF(ROWS(B$47:B66)&gt;$B$45,"",INDEX(ITRoleData!C$2:C$1017,SMALL(IF(ITRole[Business Role Name]=Schema!$B$5,ROW(ITRole[Business Role Name])-ROW(ITRoleData!$A$2)+1),ROWS(B$47:B66))))</f>
        <v>0</v>
      </c>
      <c r="C66" s="90">
        <f t="array" ref="C66">IF(ROWS(C$47:C66)&gt;$B$45,"",INDEX(ITRoleData!D$2:D$1017,SMALL(IF(ITRole[Business Role Name]=Schema!$B$5,ROW(ITRole[Business Role Name])-ROW(ITRoleData!$A$2)+1),ROWS(C$47:C66))))</f>
        <v>0</v>
      </c>
      <c r="D66" s="91">
        <f t="array" ref="D66">IF(ROWS(D$47:D66)&gt;$B$45,"",INDEX(ITRoleData!E$2:E$1017,SMALL(IF(ITRole[Business Role Name]=Schema!$B$5,ROW(ITRole[Business Role Name])-ROW(ITRoleData!$A$2)+1),ROWS(D$47:D66))))</f>
        <v>0</v>
      </c>
      <c r="E66" s="92" t="str">
        <f t="array" ref="E66">IF(ROWS(E$47:E66)&gt;$B$45,"",INDEX(ITRoleData!G$2:G$1017,SMALL(IF(ITRole[Business Role Name]=Schema!$B$5,ROW(ITRole[Business Role Name])-ROW(ITRoleData!$A$2)+1),ROWS(E$47:E66))))</f>
        <v>N</v>
      </c>
      <c r="F66" s="93" t="str">
        <f t="array" ref="F66">IF(ROWS(F$47:F66)&gt;$B$45,"",INDEX(ITRoleData!H$2:H$1017,SMALL(IF(ITRole[Business Role Name]=Schema!$B$5,ROW(ITRole[Business Role Name])-ROW(ITRoleData!$A$2)+1),ROWS(F$47:F66))))</f>
        <v>Y</v>
      </c>
      <c r="G66" s="93" t="str">
        <f t="array" ref="G66">IF(ROWS(G$47:G66)&gt;$B$45,"",INDEX(ITRoleData!I$2:I$1017,SMALL(IF(ITRole[Business Role Name]=Schema!$B$5,ROW(ITRole[Business Role Name])-ROW(ITRoleData!$A$2)+1),ROWS(G$47:G66))))</f>
        <v>Y</v>
      </c>
      <c r="H66" s="82" t="str">
        <f t="shared" si="0"/>
        <v/>
      </c>
    </row>
    <row r="67" spans="1:8" ht="18">
      <c r="A67" s="90" t="str">
        <f t="array" ref="A67">IF(ROWS(A$47:A67)&gt;$B$45,"",INDEX(ITRoleData!B$2:B$1017,SMALL(IF(ITRole[Business Role Name]=Schema!$B$5,ROW(ITRole[Business Role Name])-ROW(ITRoleData!$A$2)+1),ROWS(A$47:A67))))</f>
        <v>QlikView#AU QlikView - AZ Review Dashboard (wg)#Oceania</v>
      </c>
      <c r="B67" s="90">
        <f t="array" ref="B67">IF(ROWS(B$47:B67)&gt;$B$45,"",INDEX(ITRoleData!C$2:C$1017,SMALL(IF(ITRole[Business Role Name]=Schema!$B$5,ROW(ITRole[Business Role Name])-ROW(ITRoleData!$A$2)+1),ROWS(B$47:B67))))</f>
        <v>0</v>
      </c>
      <c r="C67" s="90">
        <f t="array" ref="C67">IF(ROWS(C$47:C67)&gt;$B$45,"",INDEX(ITRoleData!D$2:D$1017,SMALL(IF(ITRole[Business Role Name]=Schema!$B$5,ROW(ITRole[Business Role Name])-ROW(ITRoleData!$A$2)+1),ROWS(C$47:C67))))</f>
        <v>0</v>
      </c>
      <c r="D67" s="91">
        <f t="array" ref="D67">IF(ROWS(D$47:D67)&gt;$B$45,"",INDEX(ITRoleData!E$2:E$1017,SMALL(IF(ITRole[Business Role Name]=Schema!$B$5,ROW(ITRole[Business Role Name])-ROW(ITRoleData!$A$2)+1),ROWS(D$47:D67))))</f>
        <v>0</v>
      </c>
      <c r="E67" s="92" t="str">
        <f t="array" ref="E67">IF(ROWS(E$47:E67)&gt;$B$45,"",INDEX(ITRoleData!G$2:G$1017,SMALL(IF(ITRole[Business Role Name]=Schema!$B$5,ROW(ITRole[Business Role Name])-ROW(ITRoleData!$A$2)+1),ROWS(E$47:E67))))</f>
        <v>N</v>
      </c>
      <c r="F67" s="93" t="str">
        <f t="array" ref="F67">IF(ROWS(F$47:F67)&gt;$B$45,"",INDEX(ITRoleData!H$2:H$1017,SMALL(IF(ITRole[Business Role Name]=Schema!$B$5,ROW(ITRole[Business Role Name])-ROW(ITRoleData!$A$2)+1),ROWS(F$47:F67))))</f>
        <v>Y</v>
      </c>
      <c r="G67" s="93" t="str">
        <f t="array" ref="G67">IF(ROWS(G$47:G67)&gt;$B$45,"",INDEX(ITRoleData!I$2:I$1017,SMALL(IF(ITRole[Business Role Name]=Schema!$B$5,ROW(ITRole[Business Role Name])-ROW(ITRoleData!$A$2)+1),ROWS(G$47:G67))))</f>
        <v>Y</v>
      </c>
      <c r="H67" s="82" t="str">
        <f t="shared" si="0"/>
        <v/>
      </c>
    </row>
    <row r="68" spans="1:8" ht="28.5">
      <c r="A68" s="90" t="str">
        <f t="array" ref="A68">IF(ROWS(A$47:A68)&gt;$B$45,"",INDEX(ITRoleData!B$2:B$1017,SMALL(IF(ITRole[Business Role Name]=Schema!$B$5,ROW(ITRole[Business Role Name])-ROW(ITRoleData!$A$2)+1),ROWS(A$47:A68))))</f>
        <v>Frontline Reports (Banker Dashboard)#AU PFSMB - CVA Frontline Users (Wg)#Oceania</v>
      </c>
      <c r="B68" s="90">
        <f t="array" ref="B68">IF(ROWS(B$47:B68)&gt;$B$45,"",INDEX(ITRoleData!C$2:C$1017,SMALL(IF(ITRole[Business Role Name]=Schema!$B$5,ROW(ITRole[Business Role Name])-ROW(ITRoleData!$A$2)+1),ROWS(B$47:B68))))</f>
        <v>0</v>
      </c>
      <c r="C68" s="90">
        <f t="array" ref="C68">IF(ROWS(C$47:C68)&gt;$B$45,"",INDEX(ITRoleData!D$2:D$1017,SMALL(IF(ITRole[Business Role Name]=Schema!$B$5,ROW(ITRole[Business Role Name])-ROW(ITRoleData!$A$2)+1),ROWS(C$47:C68))))</f>
        <v>0</v>
      </c>
      <c r="D68" s="91">
        <f t="array" ref="D68">IF(ROWS(D$47:D68)&gt;$B$45,"",INDEX(ITRoleData!E$2:E$1017,SMALL(IF(ITRole[Business Role Name]=Schema!$B$5,ROW(ITRole[Business Role Name])-ROW(ITRoleData!$A$2)+1),ROWS(D$47:D68))))</f>
        <v>0</v>
      </c>
      <c r="E68" s="92" t="str">
        <f t="array" ref="E68">IF(ROWS(E$47:E68)&gt;$B$45,"",INDEX(ITRoleData!G$2:G$1017,SMALL(IF(ITRole[Business Role Name]=Schema!$B$5,ROW(ITRole[Business Role Name])-ROW(ITRoleData!$A$2)+1),ROWS(E$47:E68))))</f>
        <v>N</v>
      </c>
      <c r="F68" s="93" t="str">
        <f t="array" ref="F68">IF(ROWS(F$47:F68)&gt;$B$45,"",INDEX(ITRoleData!H$2:H$1017,SMALL(IF(ITRole[Business Role Name]=Schema!$B$5,ROW(ITRole[Business Role Name])-ROW(ITRoleData!$A$2)+1),ROWS(F$47:F68))))</f>
        <v>Y</v>
      </c>
      <c r="G68" s="93" t="str">
        <f t="array" ref="G68">IF(ROWS(G$47:G68)&gt;$B$45,"",INDEX(ITRoleData!I$2:I$1017,SMALL(IF(ITRole[Business Role Name]=Schema!$B$5,ROW(ITRole[Business Role Name])-ROW(ITRoleData!$A$2)+1),ROWS(G$47:G68))))</f>
        <v>Y</v>
      </c>
      <c r="H68" s="82" t="str">
        <f t="shared" si="0"/>
        <v/>
      </c>
    </row>
    <row r="69" spans="1:8" ht="18">
      <c r="A69" s="90" t="str">
        <f t="array" ref="A69">IF(ROWS(A$47:A69)&gt;$B$45,"",INDEX(ITRoleData!B$2:B$1017,SMALL(IF(ITRole[Business Role Name]=Schema!$B$5,ROW(ITRole[Business Role Name])-ROW(ITRoleData!$A$2)+1),ROWS(A$47:A69))))</f>
        <v>PLFC EDRM#AU FN52 PLFC Modify Users#Global</v>
      </c>
      <c r="B69" s="90">
        <f t="array" ref="B69">IF(ROWS(B$47:B69)&gt;$B$45,"",INDEX(ITRoleData!C$2:C$1017,SMALL(IF(ITRole[Business Role Name]=Schema!$B$5,ROW(ITRole[Business Role Name])-ROW(ITRoleData!$A$2)+1),ROWS(B$47:B69))))</f>
        <v>0</v>
      </c>
      <c r="C69" s="90">
        <f t="array" ref="C69">IF(ROWS(C$47:C69)&gt;$B$45,"",INDEX(ITRoleData!D$2:D$1017,SMALL(IF(ITRole[Business Role Name]=Schema!$B$5,ROW(ITRole[Business Role Name])-ROW(ITRoleData!$A$2)+1),ROWS(C$47:C69))))</f>
        <v>0</v>
      </c>
      <c r="D69" s="91">
        <f t="array" ref="D69">IF(ROWS(D$47:D69)&gt;$B$45,"",INDEX(ITRoleData!E$2:E$1017,SMALL(IF(ITRole[Business Role Name]=Schema!$B$5,ROW(ITRole[Business Role Name])-ROW(ITRoleData!$A$2)+1),ROWS(D$47:D69))))</f>
        <v>0</v>
      </c>
      <c r="E69" s="92" t="str">
        <f t="array" ref="E69">IF(ROWS(E$47:E69)&gt;$B$45,"",INDEX(ITRoleData!G$2:G$1017,SMALL(IF(ITRole[Business Role Name]=Schema!$B$5,ROW(ITRole[Business Role Name])-ROW(ITRoleData!$A$2)+1),ROWS(E$47:E69))))</f>
        <v>N</v>
      </c>
      <c r="F69" s="93" t="str">
        <f t="array" ref="F69">IF(ROWS(F$47:F69)&gt;$B$45,"",INDEX(ITRoleData!H$2:H$1017,SMALL(IF(ITRole[Business Role Name]=Schema!$B$5,ROW(ITRole[Business Role Name])-ROW(ITRoleData!$A$2)+1),ROWS(F$47:F69))))</f>
        <v>Y</v>
      </c>
      <c r="G69" s="93" t="str">
        <f t="array" ref="G69">IF(ROWS(G$47:G69)&gt;$B$45,"",INDEX(ITRoleData!I$2:I$1017,SMALL(IF(ITRole[Business Role Name]=Schema!$B$5,ROW(ITRole[Business Role Name])-ROW(ITRoleData!$A$2)+1),ROWS(G$47:G69))))</f>
        <v>Y</v>
      </c>
      <c r="H69" s="82" t="str">
        <f t="shared" si="0"/>
        <v/>
      </c>
    </row>
    <row r="70" spans="1:8" ht="18">
      <c r="A70" s="90" t="str">
        <f t="array" ref="A70">IF(ROWS(A$47:A70)&gt;$B$45,"",INDEX(ITRoleData!B$2:B$1017,SMALL(IF(ITRole[Business Role Name]=Schema!$B$5,ROW(ITRole[Business Role Name])-ROW(ITRoleData!$A$2)+1),ROWS(A$47:A70))))</f>
        <v/>
      </c>
      <c r="B70" s="90" t="str">
        <f t="array" ref="B70">IF(ROWS(B$47:B70)&gt;$B$45,"",INDEX(ITRoleData!C$2:C$1017,SMALL(IF(ITRole[Business Role Name]=Schema!$B$5,ROW(ITRole[Business Role Name])-ROW(ITRoleData!$A$2)+1),ROWS(B$47:B70))))</f>
        <v/>
      </c>
      <c r="C70" s="90" t="str">
        <f t="array" ref="C70">IF(ROWS(C$47:C70)&gt;$B$45,"",INDEX(ITRoleData!D$2:D$1017,SMALL(IF(ITRole[Business Role Name]=Schema!$B$5,ROW(ITRole[Business Role Name])-ROW(ITRoleData!$A$2)+1),ROWS(C$47:C70))))</f>
        <v/>
      </c>
      <c r="D70" s="91" t="str">
        <f t="array" ref="D70">IF(ROWS(D$47:D70)&gt;$B$45,"",INDEX(ITRoleData!E$2:E$1017,SMALL(IF(ITRole[Business Role Name]=Schema!$B$5,ROW(ITRole[Business Role Name])-ROW(ITRoleData!$A$2)+1),ROWS(D$47:D70))))</f>
        <v/>
      </c>
      <c r="E70" s="92" t="str">
        <f t="array" ref="E70">IF(ROWS(E$47:E70)&gt;$B$45,"",INDEX(ITRoleData!G$2:G$1017,SMALL(IF(ITRole[Business Role Name]=Schema!$B$5,ROW(ITRole[Business Role Name])-ROW(ITRoleData!$A$2)+1),ROWS(E$47:E70))))</f>
        <v/>
      </c>
      <c r="F70" s="93" t="str">
        <f t="array" ref="F70">IF(ROWS(F$47:F70)&gt;$B$45,"",INDEX(ITRoleData!H$2:H$1017,SMALL(IF(ITRole[Business Role Name]=Schema!$B$5,ROW(ITRole[Business Role Name])-ROW(ITRoleData!$A$2)+1),ROWS(F$47:F70))))</f>
        <v/>
      </c>
      <c r="G70" s="93" t="str">
        <f t="array" ref="G70">IF(ROWS(G$47:G70)&gt;$B$45,"",INDEX(ITRoleData!I$2:I$1017,SMALL(IF(ITRole[Business Role Name]=Schema!$B$5,ROW(ITRole[Business Role Name])-ROW(ITRoleData!$A$2)+1),ROWS(G$47:G70))))</f>
        <v/>
      </c>
      <c r="H70" s="82" t="str">
        <f t="shared" si="0"/>
        <v/>
      </c>
    </row>
    <row r="71" spans="1:8" ht="18">
      <c r="A71" s="90" t="str">
        <f t="array" ref="A71">IF(ROWS(A$47:A71)&gt;$B$45,"",INDEX(ITRoleData!B$2:B$1017,SMALL(IF(ITRole[Business Role Name]=Schema!$B$5,ROW(ITRole[Business Role Name])-ROW(ITRoleData!$A$2)+1),ROWS(A$47:A71))))</f>
        <v/>
      </c>
      <c r="B71" s="90" t="str">
        <f t="array" ref="B71">IF(ROWS(B$47:B71)&gt;$B$45,"",INDEX(ITRoleData!C$2:C$1017,SMALL(IF(ITRole[Business Role Name]=Schema!$B$5,ROW(ITRole[Business Role Name])-ROW(ITRoleData!$A$2)+1),ROWS(B$47:B71))))</f>
        <v/>
      </c>
      <c r="C71" s="90" t="str">
        <f t="array" ref="C71">IF(ROWS(C$47:C71)&gt;$B$45,"",INDEX(ITRoleData!D$2:D$1017,SMALL(IF(ITRole[Business Role Name]=Schema!$B$5,ROW(ITRole[Business Role Name])-ROW(ITRoleData!$A$2)+1),ROWS(C$47:C71))))</f>
        <v/>
      </c>
      <c r="D71" s="91" t="str">
        <f t="array" ref="D71">IF(ROWS(D$47:D71)&gt;$B$45,"",INDEX(ITRoleData!E$2:E$1017,SMALL(IF(ITRole[Business Role Name]=Schema!$B$5,ROW(ITRole[Business Role Name])-ROW(ITRoleData!$A$2)+1),ROWS(D$47:D71))))</f>
        <v/>
      </c>
      <c r="E71" s="92" t="str">
        <f t="array" ref="E71">IF(ROWS(E$47:E71)&gt;$B$45,"",INDEX(ITRoleData!G$2:G$1017,SMALL(IF(ITRole[Business Role Name]=Schema!$B$5,ROW(ITRole[Business Role Name])-ROW(ITRoleData!$A$2)+1),ROWS(E$47:E71))))</f>
        <v/>
      </c>
      <c r="F71" s="93" t="str">
        <f t="array" ref="F71">IF(ROWS(F$47:F71)&gt;$B$45,"",INDEX(ITRoleData!H$2:H$1017,SMALL(IF(ITRole[Business Role Name]=Schema!$B$5,ROW(ITRole[Business Role Name])-ROW(ITRoleData!$A$2)+1),ROWS(F$47:F71))))</f>
        <v/>
      </c>
      <c r="G71" s="93" t="str">
        <f t="array" ref="G71">IF(ROWS(G$47:G71)&gt;$B$45,"",INDEX(ITRoleData!I$2:I$1017,SMALL(IF(ITRole[Business Role Name]=Schema!$B$5,ROW(ITRole[Business Role Name])-ROW(ITRoleData!$A$2)+1),ROWS(G$47:G71))))</f>
        <v/>
      </c>
      <c r="H71" s="82" t="str">
        <f>IF(F71="N","NEW - NEEDS TO BE CREATED","")</f>
        <v/>
      </c>
    </row>
    <row r="72" spans="1:8" ht="18">
      <c r="A72" s="90" t="str">
        <f t="array" ref="A72">IF(ROWS(A$47:A72)&gt;$B$45,"",INDEX(ITRoleData!B$2:B$1017,SMALL(IF(ITRole[Business Role Name]=Schema!$B$5,ROW(ITRole[Business Role Name])-ROW(ITRoleData!$A$2)+1),ROWS(A$47:A72))))</f>
        <v/>
      </c>
      <c r="B72" s="90" t="str">
        <f t="array" ref="B72">IF(ROWS(B$47:B72)&gt;$B$45,"",INDEX(ITRoleData!C$2:C$1017,SMALL(IF(ITRole[Business Role Name]=Schema!$B$5,ROW(ITRole[Business Role Name])-ROW(ITRoleData!$A$2)+1),ROWS(B$47:B72))))</f>
        <v/>
      </c>
      <c r="C72" s="90" t="str">
        <f t="array" ref="C72">IF(ROWS(C$47:C72)&gt;$B$45,"",INDEX(ITRoleData!D$2:D$1017,SMALL(IF(ITRole[Business Role Name]=Schema!$B$5,ROW(ITRole[Business Role Name])-ROW(ITRoleData!$A$2)+1),ROWS(C$47:C72))))</f>
        <v/>
      </c>
      <c r="D72" s="91" t="str">
        <f t="array" ref="D72">IF(ROWS(D$47:D72)&gt;$B$45,"",INDEX(ITRoleData!E$2:E$1017,SMALL(IF(ITRole[Business Role Name]=Schema!$B$5,ROW(ITRole[Business Role Name])-ROW(ITRoleData!$A$2)+1),ROWS(D$47:D72))))</f>
        <v/>
      </c>
      <c r="E72" s="92" t="str">
        <f t="array" ref="E72">IF(ROWS(E$47:E72)&gt;$B$45,"",INDEX(ITRoleData!G$2:G$1017,SMALL(IF(ITRole[Business Role Name]=Schema!$B$5,ROW(ITRole[Business Role Name])-ROW(ITRoleData!$A$2)+1),ROWS(E$47:E72))))</f>
        <v/>
      </c>
      <c r="F72" s="93" t="str">
        <f t="array" ref="F72">IF(ROWS(F$47:F72)&gt;$B$45,"",INDEX(ITRoleData!H$2:H$1017,SMALL(IF(ITRole[Business Role Name]=Schema!$B$5,ROW(ITRole[Business Role Name])-ROW(ITRoleData!$A$2)+1),ROWS(F$47:F72))))</f>
        <v/>
      </c>
      <c r="G72" s="93" t="str">
        <f t="array" ref="G72">IF(ROWS(G$47:G72)&gt;$B$45,"",INDEX(ITRoleData!I$2:I$1017,SMALL(IF(ITRole[Business Role Name]=Schema!$B$5,ROW(ITRole[Business Role Name])-ROW(ITRoleData!$A$2)+1),ROWS(G$47:G72))))</f>
        <v/>
      </c>
      <c r="H72" s="82" t="str">
        <f t="shared" ref="H72:H78" si="1">IF(F72="N","NEW - NEEDS TO BE CREATED","")</f>
        <v/>
      </c>
    </row>
    <row r="73" spans="1:8" ht="18">
      <c r="A73" s="90" t="str">
        <f t="array" ref="A73">IF(ROWS(A$47:A73)&gt;$B$45,"",INDEX(ITRoleData!B$2:B$1017,SMALL(IF(ITRole[Business Role Name]=Schema!$B$5,ROW(ITRole[Business Role Name])-ROW(ITRoleData!$A$2)+1),ROWS(A$47:A73))))</f>
        <v/>
      </c>
      <c r="B73" s="90" t="str">
        <f t="array" ref="B73">IF(ROWS(B$47:B73)&gt;$B$45,"",INDEX(ITRoleData!C$2:C$1017,SMALL(IF(ITRole[Business Role Name]=Schema!$B$5,ROW(ITRole[Business Role Name])-ROW(ITRoleData!$A$2)+1),ROWS(B$47:B73))))</f>
        <v/>
      </c>
      <c r="C73" s="90" t="str">
        <f t="array" ref="C73">IF(ROWS(C$47:C73)&gt;$B$45,"",INDEX(ITRoleData!D$2:D$1017,SMALL(IF(ITRole[Business Role Name]=Schema!$B$5,ROW(ITRole[Business Role Name])-ROW(ITRoleData!$A$2)+1),ROWS(C$47:C73))))</f>
        <v/>
      </c>
      <c r="D73" s="91" t="str">
        <f t="array" ref="D73">IF(ROWS(D$47:D73)&gt;$B$45,"",INDEX(ITRoleData!E$2:E$1017,SMALL(IF(ITRole[Business Role Name]=Schema!$B$5,ROW(ITRole[Business Role Name])-ROW(ITRoleData!$A$2)+1),ROWS(D$47:D73))))</f>
        <v/>
      </c>
      <c r="E73" s="92" t="str">
        <f t="array" ref="E73">IF(ROWS(E$47:E73)&gt;$B$45,"",INDEX(ITRoleData!G$2:G$1017,SMALL(IF(ITRole[Business Role Name]=Schema!$B$5,ROW(ITRole[Business Role Name])-ROW(ITRoleData!$A$2)+1),ROWS(E$47:E73))))</f>
        <v/>
      </c>
      <c r="F73" s="93" t="str">
        <f t="array" ref="F73">IF(ROWS(F$47:F73)&gt;$B$45,"",INDEX(ITRoleData!H$2:H$1017,SMALL(IF(ITRole[Business Role Name]=Schema!$B$5,ROW(ITRole[Business Role Name])-ROW(ITRoleData!$A$2)+1),ROWS(F$47:F73))))</f>
        <v/>
      </c>
      <c r="G73" s="93" t="str">
        <f t="array" ref="G73">IF(ROWS(G$47:G73)&gt;$B$45,"",INDEX(ITRoleData!I$2:I$1017,SMALL(IF(ITRole[Business Role Name]=Schema!$B$5,ROW(ITRole[Business Role Name])-ROW(ITRoleData!$A$2)+1),ROWS(G$47:G73))))</f>
        <v/>
      </c>
      <c r="H73" s="82" t="str">
        <f t="shared" si="1"/>
        <v/>
      </c>
    </row>
    <row r="74" spans="1:8" ht="18">
      <c r="A74" s="90" t="str">
        <f t="array" ref="A74">IF(ROWS(A$47:A74)&gt;$B$45,"",INDEX(ITRoleData!B$2:B$1017,SMALL(IF(ITRole[Business Role Name]=Schema!$B$5,ROW(ITRole[Business Role Name])-ROW(ITRoleData!$A$2)+1),ROWS(A$47:A74))))</f>
        <v/>
      </c>
      <c r="B74" s="90" t="str">
        <f t="array" ref="B74">IF(ROWS(B$47:B74)&gt;$B$45,"",INDEX(ITRoleData!C$2:C$1017,SMALL(IF(ITRole[Business Role Name]=Schema!$B$5,ROW(ITRole[Business Role Name])-ROW(ITRoleData!$A$2)+1),ROWS(B$47:B74))))</f>
        <v/>
      </c>
      <c r="C74" s="90" t="str">
        <f t="array" ref="C74">IF(ROWS(C$47:C74)&gt;$B$45,"",INDEX(ITRoleData!D$2:D$1017,SMALL(IF(ITRole[Business Role Name]=Schema!$B$5,ROW(ITRole[Business Role Name])-ROW(ITRoleData!$A$2)+1),ROWS(C$47:C74))))</f>
        <v/>
      </c>
      <c r="D74" s="91" t="str">
        <f t="array" ref="D74">IF(ROWS(D$47:D74)&gt;$B$45,"",INDEX(ITRoleData!E$2:E$1017,SMALL(IF(ITRole[Business Role Name]=Schema!$B$5,ROW(ITRole[Business Role Name])-ROW(ITRoleData!$A$2)+1),ROWS(D$47:D74))))</f>
        <v/>
      </c>
      <c r="E74" s="92" t="str">
        <f t="array" ref="E74">IF(ROWS(E$47:E74)&gt;$B$45,"",INDEX(ITRoleData!G$2:G$1017,SMALL(IF(ITRole[Business Role Name]=Schema!$B$5,ROW(ITRole[Business Role Name])-ROW(ITRoleData!$A$2)+1),ROWS(E$47:E74))))</f>
        <v/>
      </c>
      <c r="F74" s="93" t="str">
        <f t="array" ref="F74">IF(ROWS(F$47:F74)&gt;$B$45,"",INDEX(ITRoleData!H$2:H$1017,SMALL(IF(ITRole[Business Role Name]=Schema!$B$5,ROW(ITRole[Business Role Name])-ROW(ITRoleData!$A$2)+1),ROWS(F$47:F74))))</f>
        <v/>
      </c>
      <c r="G74" s="93" t="str">
        <f t="array" ref="G74">IF(ROWS(G$47:G74)&gt;$B$45,"",INDEX(ITRoleData!I$2:I$1017,SMALL(IF(ITRole[Business Role Name]=Schema!$B$5,ROW(ITRole[Business Role Name])-ROW(ITRoleData!$A$2)+1),ROWS(G$47:G74))))</f>
        <v/>
      </c>
      <c r="H74" s="82" t="str">
        <f t="shared" si="1"/>
        <v/>
      </c>
    </row>
    <row r="75" spans="1:8" ht="18">
      <c r="A75" s="90" t="str">
        <f t="array" ref="A75">IF(ROWS(A$47:A75)&gt;$B$45,"",INDEX(ITRoleData!B$2:B$1017,SMALL(IF(ITRole[Business Role Name]=Schema!$B$5,ROW(ITRole[Business Role Name])-ROW(ITRoleData!$A$2)+1),ROWS(A$47:A75))))</f>
        <v/>
      </c>
      <c r="B75" s="90" t="str">
        <f t="array" ref="B75">IF(ROWS(B$47:B75)&gt;$B$45,"",INDEX(ITRoleData!C$2:C$1017,SMALL(IF(ITRole[Business Role Name]=Schema!$B$5,ROW(ITRole[Business Role Name])-ROW(ITRoleData!$A$2)+1),ROWS(B$47:B75))))</f>
        <v/>
      </c>
      <c r="C75" s="90" t="str">
        <f t="array" ref="C75">IF(ROWS(C$47:C75)&gt;$B$45,"",INDEX(ITRoleData!D$2:D$1017,SMALL(IF(ITRole[Business Role Name]=Schema!$B$5,ROW(ITRole[Business Role Name])-ROW(ITRoleData!$A$2)+1),ROWS(C$47:C75))))</f>
        <v/>
      </c>
      <c r="D75" s="91" t="str">
        <f t="array" ref="D75">IF(ROWS(D$47:D75)&gt;$B$45,"",INDEX(ITRoleData!E$2:E$1017,SMALL(IF(ITRole[Business Role Name]=Schema!$B$5,ROW(ITRole[Business Role Name])-ROW(ITRoleData!$A$2)+1),ROWS(D$47:D75))))</f>
        <v/>
      </c>
      <c r="E75" s="92" t="str">
        <f t="array" ref="E75">IF(ROWS(E$47:E75)&gt;$B$45,"",INDEX(ITRoleData!G$2:G$1017,SMALL(IF(ITRole[Business Role Name]=Schema!$B$5,ROW(ITRole[Business Role Name])-ROW(ITRoleData!$A$2)+1),ROWS(E$47:E75))))</f>
        <v/>
      </c>
      <c r="F75" s="93" t="str">
        <f t="array" ref="F75">IF(ROWS(F$47:F75)&gt;$B$45,"",INDEX(ITRoleData!H$2:H$1017,SMALL(IF(ITRole[Business Role Name]=Schema!$B$5,ROW(ITRole[Business Role Name])-ROW(ITRoleData!$A$2)+1),ROWS(F$47:F75))))</f>
        <v/>
      </c>
      <c r="G75" s="93" t="str">
        <f t="array" ref="G75">IF(ROWS(G$47:G75)&gt;$B$45,"",INDEX(ITRoleData!I$2:I$1017,SMALL(IF(ITRole[Business Role Name]=Schema!$B$5,ROW(ITRole[Business Role Name])-ROW(ITRoleData!$A$2)+1),ROWS(G$47:G75))))</f>
        <v/>
      </c>
      <c r="H75" s="82" t="str">
        <f t="shared" si="1"/>
        <v/>
      </c>
    </row>
    <row r="76" spans="1:8" ht="18">
      <c r="A76" s="90" t="str">
        <f t="array" ref="A76">IF(ROWS(A$47:A76)&gt;$B$45,"",INDEX(ITRoleData!B$2:B$1017,SMALL(IF(ITRole[Business Role Name]=Schema!$B$5,ROW(ITRole[Business Role Name])-ROW(ITRoleData!$A$2)+1),ROWS(A$47:A76))))</f>
        <v/>
      </c>
      <c r="B76" s="90" t="str">
        <f t="array" ref="B76">IF(ROWS(B$47:B76)&gt;$B$45,"",INDEX(ITRoleData!C$2:C$1017,SMALL(IF(ITRole[Business Role Name]=Schema!$B$5,ROW(ITRole[Business Role Name])-ROW(ITRoleData!$A$2)+1),ROWS(B$47:B76))))</f>
        <v/>
      </c>
      <c r="C76" s="90" t="str">
        <f t="array" ref="C76">IF(ROWS(C$47:C76)&gt;$B$45,"",INDEX(ITRoleData!D$2:D$1017,SMALL(IF(ITRole[Business Role Name]=Schema!$B$5,ROW(ITRole[Business Role Name])-ROW(ITRoleData!$A$2)+1),ROWS(C$47:C76))))</f>
        <v/>
      </c>
      <c r="D76" s="91" t="str">
        <f t="array" ref="D76">IF(ROWS(D$47:D76)&gt;$B$45,"",INDEX(ITRoleData!E$2:E$1017,SMALL(IF(ITRole[Business Role Name]=Schema!$B$5,ROW(ITRole[Business Role Name])-ROW(ITRoleData!$A$2)+1),ROWS(D$47:D76))))</f>
        <v/>
      </c>
      <c r="E76" s="92" t="str">
        <f t="array" ref="E76">IF(ROWS(E$47:E76)&gt;$B$45,"",INDEX(ITRoleData!G$2:G$1017,SMALL(IF(ITRole[Business Role Name]=Schema!$B$5,ROW(ITRole[Business Role Name])-ROW(ITRoleData!$A$2)+1),ROWS(E$47:E76))))</f>
        <v/>
      </c>
      <c r="F76" s="93" t="str">
        <f t="array" ref="F76">IF(ROWS(F$47:F76)&gt;$B$45,"",INDEX(ITRoleData!H$2:H$1017,SMALL(IF(ITRole[Business Role Name]=Schema!$B$5,ROW(ITRole[Business Role Name])-ROW(ITRoleData!$A$2)+1),ROWS(F$47:F76))))</f>
        <v/>
      </c>
      <c r="G76" s="93" t="str">
        <f t="array" ref="G76">IF(ROWS(G$47:G76)&gt;$B$45,"",INDEX(ITRoleData!I$2:I$1017,SMALL(IF(ITRole[Business Role Name]=Schema!$B$5,ROW(ITRole[Business Role Name])-ROW(ITRoleData!$A$2)+1),ROWS(G$47:G76))))</f>
        <v/>
      </c>
      <c r="H76" s="82" t="str">
        <f t="shared" si="1"/>
        <v/>
      </c>
    </row>
    <row r="77" spans="1:8" ht="18">
      <c r="A77" s="90" t="str">
        <f t="array" ref="A77">IF(ROWS(A$47:A77)&gt;$B$45,"",INDEX(ITRoleData!B$2:B$1017,SMALL(IF(ITRole[Business Role Name]=Schema!$B$5,ROW(ITRole[Business Role Name])-ROW(ITRoleData!$A$2)+1),ROWS(A$47:A77))))</f>
        <v/>
      </c>
      <c r="B77" s="90" t="str">
        <f t="array" ref="B77">IF(ROWS(B$47:B77)&gt;$B$45,"",INDEX(ITRoleData!C$2:C$1017,SMALL(IF(ITRole[Business Role Name]=Schema!$B$5,ROW(ITRole[Business Role Name])-ROW(ITRoleData!$A$2)+1),ROWS(B$47:B77))))</f>
        <v/>
      </c>
      <c r="C77" s="90" t="str">
        <f t="array" ref="C77">IF(ROWS(C$47:C77)&gt;$B$45,"",INDEX(ITRoleData!D$2:D$1017,SMALL(IF(ITRole[Business Role Name]=Schema!$B$5,ROW(ITRole[Business Role Name])-ROW(ITRoleData!$A$2)+1),ROWS(C$47:C77))))</f>
        <v/>
      </c>
      <c r="D77" s="91" t="str">
        <f t="array" ref="D77">IF(ROWS(D$47:D77)&gt;$B$45,"",INDEX(ITRoleData!E$2:E$1017,SMALL(IF(ITRole[Business Role Name]=Schema!$B$5,ROW(ITRole[Business Role Name])-ROW(ITRoleData!$A$2)+1),ROWS(D$47:D77))))</f>
        <v/>
      </c>
      <c r="E77" s="92" t="str">
        <f t="array" ref="E77">IF(ROWS(E$47:E77)&gt;$B$45,"",INDEX(ITRoleData!G$2:G$1017,SMALL(IF(ITRole[Business Role Name]=Schema!$B$5,ROW(ITRole[Business Role Name])-ROW(ITRoleData!$A$2)+1),ROWS(E$47:E77))))</f>
        <v/>
      </c>
      <c r="F77" s="93" t="str">
        <f t="array" ref="F77">IF(ROWS(F$47:F77)&gt;$B$45,"",INDEX(ITRoleData!H$2:H$1017,SMALL(IF(ITRole[Business Role Name]=Schema!$B$5,ROW(ITRole[Business Role Name])-ROW(ITRoleData!$A$2)+1),ROWS(F$47:F77))))</f>
        <v/>
      </c>
      <c r="G77" s="93" t="str">
        <f t="array" ref="G77">IF(ROWS(G$47:G77)&gt;$B$45,"",INDEX(ITRoleData!I$2:I$1017,SMALL(IF(ITRole[Business Role Name]=Schema!$B$5,ROW(ITRole[Business Role Name])-ROW(ITRoleData!$A$2)+1),ROWS(G$47:G77))))</f>
        <v/>
      </c>
      <c r="H77" s="82" t="str">
        <f t="shared" si="1"/>
        <v/>
      </c>
    </row>
    <row r="78" spans="1:8" ht="18">
      <c r="A78" s="90" t="str">
        <f t="array" ref="A78">IF(ROWS(A$47:A78)&gt;$B$45,"",INDEX(ITRoleData!B$2:B$1017,SMALL(IF(ITRole[Business Role Name]=Schema!$B$5,ROW(ITRole[Business Role Name])-ROW(ITRoleData!$A$2)+1),ROWS(A$47:A78))))</f>
        <v/>
      </c>
      <c r="B78" s="90" t="str">
        <f t="array" ref="B78">IF(ROWS(B$47:B78)&gt;$B$45,"",INDEX(ITRoleData!C$2:C$1017,SMALL(IF(ITRole[Business Role Name]=Schema!$B$5,ROW(ITRole[Business Role Name])-ROW(ITRoleData!$A$2)+1),ROWS(B$47:B78))))</f>
        <v/>
      </c>
      <c r="C78" s="90" t="str">
        <f t="array" ref="C78">IF(ROWS(C$47:C78)&gt;$B$45,"",INDEX(ITRoleData!D$2:D$1017,SMALL(IF(ITRole[Business Role Name]=Schema!$B$5,ROW(ITRole[Business Role Name])-ROW(ITRoleData!$A$2)+1),ROWS(C$47:C78))))</f>
        <v/>
      </c>
      <c r="D78" s="91" t="str">
        <f t="array" ref="D78">IF(ROWS(D$47:D78)&gt;$B$45,"",INDEX(ITRoleData!E$2:E$1017,SMALL(IF(ITRole[Business Role Name]=Schema!$B$5,ROW(ITRole[Business Role Name])-ROW(ITRoleData!$A$2)+1),ROWS(D$47:D78))))</f>
        <v/>
      </c>
      <c r="E78" s="92" t="str">
        <f t="array" ref="E78">IF(ROWS(E$47:E78)&gt;$B$45,"",INDEX(ITRoleData!G$2:G$1017,SMALL(IF(ITRole[Business Role Name]=Schema!$B$5,ROW(ITRole[Business Role Name])-ROW(ITRoleData!$A$2)+1),ROWS(E$47:E78))))</f>
        <v/>
      </c>
      <c r="F78" s="93" t="str">
        <f t="array" ref="F78">IF(ROWS(F$47:F78)&gt;$B$45,"",INDEX(ITRoleData!H$2:H$1017,SMALL(IF(ITRole[Business Role Name]=Schema!$B$5,ROW(ITRole[Business Role Name])-ROW(ITRoleData!$A$2)+1),ROWS(F$47:F78))))</f>
        <v/>
      </c>
      <c r="G78" s="93" t="str">
        <f t="array" ref="G78">IF(ROWS(G$47:G78)&gt;$B$45,"",INDEX(ITRoleData!I$2:I$1017,SMALL(IF(ITRole[Business Role Name]=Schema!$B$5,ROW(ITRole[Business Role Name])-ROW(ITRoleData!$A$2)+1),ROWS(G$47:G78))))</f>
        <v/>
      </c>
      <c r="H78" s="82" t="str">
        <f t="shared" si="1"/>
        <v/>
      </c>
    </row>
    <row r="79" spans="1:8" ht="18">
      <c r="A79" s="90" t="str">
        <f t="array" ref="A79">IF(ROWS(A$47:A79)&gt;$B$45,"",INDEX(ITRoleData!B$2:B$1017,SMALL(IF(ITRole[Business Role Name]=Schema!$B$5,ROW(ITRole[Business Role Name])-ROW(ITRoleData!$A$2)+1),ROWS(A$47:A79))))</f>
        <v/>
      </c>
      <c r="B79" s="90" t="str">
        <f t="array" ref="B79">IF(ROWS(B$47:B79)&gt;$B$45,"",INDEX(ITRoleData!C$2:C$1017,SMALL(IF(ITRole[Business Role Name]=Schema!$B$5,ROW(ITRole[Business Role Name])-ROW(ITRoleData!$A$2)+1),ROWS(B$47:B79))))</f>
        <v/>
      </c>
      <c r="C79" s="90" t="str">
        <f t="array" ref="C79">IF(ROWS(C$47:C79)&gt;$B$45,"",INDEX(ITRoleData!D$2:D$1017,SMALL(IF(ITRole[Business Role Name]=Schema!$B$5,ROW(ITRole[Business Role Name])-ROW(ITRoleData!$A$2)+1),ROWS(C$47:C79))))</f>
        <v/>
      </c>
      <c r="D79" s="91" t="str">
        <f t="array" ref="D79">IF(ROWS(D$47:D79)&gt;$B$45,"",INDEX(ITRoleData!E$2:E$1017,SMALL(IF(ITRole[Business Role Name]=Schema!$B$5,ROW(ITRole[Business Role Name])-ROW(ITRoleData!$A$2)+1),ROWS(D$47:D79))))</f>
        <v/>
      </c>
      <c r="E79" s="92" t="str">
        <f t="array" ref="E79">IF(ROWS(E$47:E79)&gt;$B$45,"",INDEX(ITRoleData!G$2:G$1017,SMALL(IF(ITRole[Business Role Name]=Schema!$B$5,ROW(ITRole[Business Role Name])-ROW(ITRoleData!$A$2)+1),ROWS(E$47:E79))))</f>
        <v/>
      </c>
      <c r="F79" s="93" t="str">
        <f t="array" ref="F79">IF(ROWS(F$47:F79)&gt;$B$45,"",INDEX(ITRoleData!H$2:H$1017,SMALL(IF(ITRole[Business Role Name]=Schema!$B$5,ROW(ITRole[Business Role Name])-ROW(ITRoleData!$A$2)+1),ROWS(F$47:F79))))</f>
        <v/>
      </c>
      <c r="G79" s="93" t="str">
        <f t="array" ref="G79">IF(ROWS(G$47:G79)&gt;$B$45,"",INDEX(ITRoleData!I$2:I$1017,SMALL(IF(ITRole[Business Role Name]=Schema!$B$5,ROW(ITRole[Business Role Name])-ROW(ITRoleData!$A$2)+1),ROWS(G$47:G79))))</f>
        <v/>
      </c>
      <c r="H79" s="82"/>
    </row>
    <row r="80" spans="1:8" ht="18">
      <c r="A80" s="90" t="str">
        <f t="array" ref="A80">IF(ROWS(A$47:A80)&gt;$B$45,"",INDEX(ITRoleData!B$2:B$1017,SMALL(IF(ITRole[Business Role Name]=Schema!$B$5,ROW(ITRole[Business Role Name])-ROW(ITRoleData!$A$2)+1),ROWS(A$47:A80))))</f>
        <v/>
      </c>
      <c r="B80" s="90" t="str">
        <f t="array" ref="B80">IF(ROWS(B$47:B80)&gt;$B$45,"",INDEX(ITRoleData!C$2:C$1017,SMALL(IF(ITRole[Business Role Name]=Schema!$B$5,ROW(ITRole[Business Role Name])-ROW(ITRoleData!$A$2)+1),ROWS(B$47:B80))))</f>
        <v/>
      </c>
      <c r="C80" s="90" t="str">
        <f t="array" ref="C80">IF(ROWS(C$47:C80)&gt;$B$45,"",INDEX(ITRoleData!D$2:D$1017,SMALL(IF(ITRole[Business Role Name]=Schema!$B$5,ROW(ITRole[Business Role Name])-ROW(ITRoleData!$A$2)+1),ROWS(C$47:C80))))</f>
        <v/>
      </c>
      <c r="D80" s="91" t="str">
        <f t="array" ref="D80">IF(ROWS(D$47:D80)&gt;$B$45,"",INDEX(ITRoleData!E$2:E$1017,SMALL(IF(ITRole[Business Role Name]=Schema!$B$5,ROW(ITRole[Business Role Name])-ROW(ITRoleData!$A$2)+1),ROWS(D$47:D80))))</f>
        <v/>
      </c>
      <c r="E80" s="92" t="str">
        <f t="array" ref="E80">IF(ROWS(E$47:E80)&gt;$B$45,"",INDEX(ITRoleData!G$2:G$1017,SMALL(IF(ITRole[Business Role Name]=Schema!$B$5,ROW(ITRole[Business Role Name])-ROW(ITRoleData!$A$2)+1),ROWS(E$47:E80))))</f>
        <v/>
      </c>
      <c r="F80" s="93" t="str">
        <f t="array" ref="F80">IF(ROWS(F$47:F80)&gt;$B$45,"",INDEX(ITRoleData!H$2:H$1017,SMALL(IF(ITRole[Business Role Name]=Schema!$B$5,ROW(ITRole[Business Role Name])-ROW(ITRoleData!$A$2)+1),ROWS(F$47:F80))))</f>
        <v/>
      </c>
      <c r="G80" s="93" t="str">
        <f t="array" ref="G80">IF(ROWS(G$47:G80)&gt;$B$45,"",INDEX(ITRoleData!I$2:I$1017,SMALL(IF(ITRole[Business Role Name]=Schema!$B$5,ROW(ITRole[Business Role Name])-ROW(ITRoleData!$A$2)+1),ROWS(G$47:G80))))</f>
        <v/>
      </c>
      <c r="H80" s="82"/>
    </row>
    <row r="81" spans="1:11" ht="18">
      <c r="A81" s="90" t="str">
        <f t="array" ref="A81">IF(ROWS(A$47:A81)&gt;$B$45,"",INDEX(ITRoleData!B$2:B$1017,SMALL(IF(ITRole[Business Role Name]=Schema!$B$5,ROW(ITRole[Business Role Name])-ROW(ITRoleData!$A$2)+1),ROWS(A$47:A81))))</f>
        <v/>
      </c>
      <c r="B81" s="90" t="str">
        <f t="array" ref="B81">IF(ROWS(B$47:B81)&gt;$B$45,"",INDEX(ITRoleData!C$2:C$1017,SMALL(IF(ITRole[Business Role Name]=Schema!$B$5,ROW(ITRole[Business Role Name])-ROW(ITRoleData!$A$2)+1),ROWS(B$47:B81))))</f>
        <v/>
      </c>
      <c r="C81" s="90" t="str">
        <f t="array" ref="C81">IF(ROWS(C$47:C81)&gt;$B$45,"",INDEX(ITRoleData!D$2:D$1017,SMALL(IF(ITRole[Business Role Name]=Schema!$B$5,ROW(ITRole[Business Role Name])-ROW(ITRoleData!$A$2)+1),ROWS(C$47:C81))))</f>
        <v/>
      </c>
      <c r="D81" s="91" t="str">
        <f t="array" ref="D81">IF(ROWS(D$47:D81)&gt;$B$45,"",INDEX(ITRoleData!E$2:E$1017,SMALL(IF(ITRole[Business Role Name]=Schema!$B$5,ROW(ITRole[Business Role Name])-ROW(ITRoleData!$A$2)+1),ROWS(D$47:D81))))</f>
        <v/>
      </c>
      <c r="E81" s="92" t="str">
        <f t="array" ref="E81">IF(ROWS(E$47:E81)&gt;$B$45,"",INDEX(ITRoleData!G$2:G$1017,SMALL(IF(ITRole[Business Role Name]=Schema!$B$5,ROW(ITRole[Business Role Name])-ROW(ITRoleData!$A$2)+1),ROWS(E$47:E81))))</f>
        <v/>
      </c>
      <c r="F81" s="93" t="str">
        <f t="array" ref="F81">IF(ROWS(F$47:F81)&gt;$B$45,"",INDEX(ITRoleData!H$2:H$1017,SMALL(IF(ITRole[Business Role Name]=Schema!$B$5,ROW(ITRole[Business Role Name])-ROW(ITRoleData!$A$2)+1),ROWS(F$47:F81))))</f>
        <v/>
      </c>
      <c r="G81" s="93" t="str">
        <f t="array" ref="G81">IF(ROWS(G$47:G81)&gt;$B$45,"",INDEX(ITRoleData!I$2:I$1017,SMALL(IF(ITRole[Business Role Name]=Schema!$B$5,ROW(ITRole[Business Role Name])-ROW(ITRoleData!$A$2)+1),ROWS(G$47:G81))))</f>
        <v/>
      </c>
      <c r="H81" s="82"/>
    </row>
    <row r="82" spans="1:11">
      <c r="A82" s="57"/>
      <c r="B82" s="58"/>
      <c r="C82" s="58"/>
      <c r="D82" s="58"/>
      <c r="E82" s="59"/>
      <c r="F82" s="58"/>
      <c r="G82" s="60"/>
    </row>
    <row r="84" spans="1:11" ht="15">
      <c r="A84" s="63" t="s">
        <v>44</v>
      </c>
    </row>
    <row r="85" spans="1:11" ht="45">
      <c r="A85" s="81" t="s">
        <v>5676</v>
      </c>
      <c r="B85" s="9">
        <f>COUNTIF(ProvisioningData[Business Role Name],$B$5)</f>
        <v>8</v>
      </c>
      <c r="C85" s="61"/>
      <c r="D85" s="62"/>
      <c r="H85" s="79"/>
      <c r="I85" s="79"/>
      <c r="J85" s="80"/>
    </row>
    <row r="86" spans="1:11" ht="28.5">
      <c r="A86" s="15" t="s">
        <v>75</v>
      </c>
      <c r="B86" s="15" t="s">
        <v>27</v>
      </c>
      <c r="C86" s="15" t="s">
        <v>23</v>
      </c>
      <c r="D86" s="15" t="s">
        <v>24</v>
      </c>
      <c r="E86" s="15" t="s">
        <v>25</v>
      </c>
      <c r="F86" s="15" t="s">
        <v>26</v>
      </c>
      <c r="G86" s="15" t="s">
        <v>269</v>
      </c>
      <c r="H86" s="15" t="s">
        <v>10045</v>
      </c>
      <c r="I86" s="15" t="s">
        <v>5674</v>
      </c>
      <c r="J86" s="15" t="s">
        <v>1188</v>
      </c>
      <c r="K86" s="15" t="s">
        <v>5745</v>
      </c>
    </row>
    <row r="87" spans="1:11">
      <c r="A87" s="90" t="str">
        <f t="array" ref="A87">IF(ROWS(B$87:B87)&gt;$B$85,"",INDEX(IIQProvisioningData!B$2:B$436,SMALL(IF(ProvisioningData[Business Role Name]=Schema!$B$5,ROW(ProvisioningData[Business Role Name])-ROW(IIQProvisioningData!$A$2)+1),ROWS(B$87:B87))))</f>
        <v>ABN AU Sales &amp; Governance Manager Lending Fundamentals</v>
      </c>
      <c r="B87" s="93" t="str">
        <f t="array" ref="B87">IF(ROWS(B$87:B87)&gt;$B$85,"",INDEX(IIQProvisioningData!C$2:C$436,SMALL(IF(ProvisioningData[Business Role Name]=Schema!$B$5,ROW(ProvisioningData[Business Role Name])-ROW(IIQProvisioningData!$A$2)+1),ROWS(B$87:B87))))</f>
        <v>AND</v>
      </c>
      <c r="C87" s="90" t="str">
        <f t="array" ref="C87">IF(ROWS(C$87:C87)&gt;$B$85,"",INDEX(IIQProvisioningData!D$2:D$436,SMALL(IF(ProvisioningData[Business Role Name]=Schema!$B$5,ROW(ProvisioningData[Business Role Name])-ROW(IIQProvisioningData!$A$2)+1),ROWS(C$87:C87))))</f>
        <v>CAP (AU)</v>
      </c>
      <c r="D87" s="90" t="str">
        <f t="array" ref="D87">IF(ROWS(D$87:D87)&gt;$B$85,"",INDEX(IIQProvisioningData!E$2:E$436,SMALL(IF(ProvisioningData[Business Role Name]=Schema!$B$5,ROW(ProvisioningData[Business Role Name])-ROW(IIQProvisioningData!$A$2)+1),ROWS(D$87:D87))))</f>
        <v>CAP Profile</v>
      </c>
      <c r="E87" s="90">
        <f t="array" ref="E87">IF(ROWS(E$87:E87)&gt;$B$85,"",INDEX(IIQProvisioningData!F$2:F$436,SMALL(IF(ProvisioningData[Business Role Name]=Schema!$B$5,ROW(ProvisioningData[Business Role Name])-ROW(IIQProvisioningData!$A$2)+1),ROWS(E$87:E87))))</f>
        <v>3</v>
      </c>
      <c r="F87" s="90">
        <f t="array" ref="F87">IF(ROWS(F$87:F87)&gt;$B$85,"",INDEX(IIQProvisioningData!G$2:G$436,SMALL(IF(ProvisioningData[Business Role Name]=Schema!$B$5,ROW(ProvisioningData[Business Role Name])-ROW(IIQProvisioningData!$A$2)+1),ROWS(F$87:F87))))</f>
        <v>3</v>
      </c>
      <c r="G87" s="90" t="str">
        <f t="array" ref="G87">IF(ROWS(G$87:G87)&gt;$B$85,"",INDEX(IIQProvisioningData!H$2:H$436,SMALL(IF(ProvisioningData[Business Role Name]=Schema!$B$5,ROW(ProvisioningData[Business Role Name])-ROW(IIQProvisioningData!$A$2)+1),ROWS(G$87:G87))))</f>
        <v>N</v>
      </c>
      <c r="H87" s="90">
        <f t="array" ref="H87">IF(ROWS(H$87:H87)&gt;$B$85,"",INDEX(IIQProvisioningData!I$2:I$436,SMALL(IF(ProvisioningData[Business Role Name]=Schema!$B$5,ROW(ProvisioningData[Business Role Name])-ROW(IIQProvisioningData!$A$2)+1),ROWS(H$87:H87))))</f>
        <v>0</v>
      </c>
      <c r="I87" s="91">
        <f>IFERROR(IF($H87="Unmanaged Application",(VLOOKUP($C87,Application[#All],3,FALSE)),(VLOOKUP($H87,Application[#All],3,FALSE))),"")</f>
        <v>0</v>
      </c>
      <c r="J87" s="91">
        <f>IFERROR(IF($H87="Unmanaged Application",(VLOOKUP($C87,Application[#All],4,FALSE)),(VLOOKUP($H87,Application[#All],4,FALSE))),"")</f>
        <v>0</v>
      </c>
      <c r="K87" s="91">
        <f>IFERROR(IF($H87="Unmanaged Application",(VLOOKUP($C87,Application[#All],6,FALSE)),(VLOOKUP($H87,Application[#All],6,FALSE))),"")</f>
        <v>0</v>
      </c>
    </row>
    <row r="88" spans="1:11">
      <c r="A88" s="90" t="str">
        <f t="array" ref="A88">IF(ROWS(B$87:B88)&gt;$B$85,"",INDEX(IIQProvisioningData!B$2:B$436,SMALL(IF(ProvisioningData[Business Role Name]=Schema!$B$5,ROW(ProvisioningData[Business Role Name])-ROW(IIQProvisioningData!$A$2)+1),ROWS(B$87:B88))))</f>
        <v>ABN AU Sales &amp; Governance Manager Lending Fundamentals</v>
      </c>
      <c r="B88" s="93" t="str">
        <f t="array" ref="B88">IF(ROWS(B$87:B88)&gt;$B$85,"",INDEX(IIQProvisioningData!C$2:C$436,SMALL(IF(ProvisioningData[Business Role Name]=Schema!$B$5,ROW(ProvisioningData[Business Role Name])-ROW(IIQProvisioningData!$A$2)+1),ROWS(B$87:B88))))</f>
        <v>AND</v>
      </c>
      <c r="C88" s="90" t="str">
        <f t="array" ref="C88">IF(ROWS(C$87:C88)&gt;$B$85,"",INDEX(IIQProvisioningData!D$2:D$436,SMALL(IF(ProvisioningData[Business Role Name]=Schema!$B$5,ROW(ProvisioningData[Business Role Name])-ROW(IIQProvisioningData!$A$2)+1),ROWS(C$87:C88))))</f>
        <v>CTM (AU)</v>
      </c>
      <c r="D88" s="90" t="str">
        <f t="array" ref="D88">IF(ROWS(D$87:D88)&gt;$B$85,"",INDEX(IIQProvisioningData!E$2:E$436,SMALL(IF(ProvisioningData[Business Role Name]=Schema!$B$5,ROW(ProvisioningData[Business Role Name])-ROW(IIQProvisioningData!$A$2)+1),ROWS(D$87:D88))))</f>
        <v>CTM Profile</v>
      </c>
      <c r="E88" s="90" t="str">
        <f t="array" ref="E88">IF(ROWS(E$87:E88)&gt;$B$85,"",INDEX(IIQProvisioningData!F$2:F$436,SMALL(IF(ProvisioningData[Business Role Name]=Schema!$B$5,ROW(ProvisioningData[Business Role Name])-ROW(IIQProvisioningData!$A$2)+1),ROWS(E$87:E88))))</f>
        <v>K</v>
      </c>
      <c r="F88" s="90" t="str">
        <f t="array" ref="F88">IF(ROWS(F$87:F88)&gt;$B$85,"",INDEX(IIQProvisioningData!G$2:G$436,SMALL(IF(ProvisioningData[Business Role Name]=Schema!$B$5,ROW(ProvisioningData[Business Role Name])-ROW(IIQProvisioningData!$A$2)+1),ROWS(F$87:F88))))</f>
        <v>K</v>
      </c>
      <c r="G88" s="90" t="str">
        <f t="array" ref="G88">IF(ROWS(G$87:G88)&gt;$B$85,"",INDEX(IIQProvisioningData!H$2:H$436,SMALL(IF(ProvisioningData[Business Role Name]=Schema!$B$5,ROW(ProvisioningData[Business Role Name])-ROW(IIQProvisioningData!$A$2)+1),ROWS(G$87:G88))))</f>
        <v>N</v>
      </c>
      <c r="H88" s="90">
        <f t="array" ref="H88">IF(ROWS(H$87:H88)&gt;$B$85,"",INDEX(IIQProvisioningData!I$2:I$436,SMALL(IF(ProvisioningData[Business Role Name]=Schema!$B$5,ROW(ProvisioningData[Business Role Name])-ROW(IIQProvisioningData!$A$2)+1),ROWS(H$87:H88))))</f>
        <v>0</v>
      </c>
      <c r="I88" s="91">
        <f>IFERROR(IF($H88="Unmanaged Application",(VLOOKUP($C88,Application[#All],3,FALSE)),(VLOOKUP($H88,Application[#All],3,FALSE))),"")</f>
        <v>0</v>
      </c>
      <c r="J88" s="91">
        <f>IFERROR(IF($H88="Unmanaged Application",(VLOOKUP($C88,Application[#All],4,FALSE)),(VLOOKUP($H88,Application[#All],4,FALSE))),"")</f>
        <v>0</v>
      </c>
      <c r="K88" s="91">
        <f>IFERROR(IF($H88="Unmanaged Application",(VLOOKUP($C88,Application[#All],6,FALSE)),(VLOOKUP($H88,Application[#All],6,FALSE))),"")</f>
        <v>0</v>
      </c>
    </row>
    <row r="89" spans="1:11">
      <c r="A89" s="90" t="str">
        <f t="array" ref="A89">IF(ROWS(B$87:B89)&gt;$B$85,"",INDEX(IIQProvisioningData!B$2:B$436,SMALL(IF(ProvisioningData[Business Role Name]=Schema!$B$5,ROW(ProvisioningData[Business Role Name])-ROW(IIQProvisioningData!$A$2)+1),ROWS(B$87:B89))))</f>
        <v>ABN AU Sales &amp; Governance Manager Lending Fundamentals</v>
      </c>
      <c r="B89" s="93" t="str">
        <f t="array" ref="B89">IF(ROWS(B$87:B89)&gt;$B$85,"",INDEX(IIQProvisioningData!C$2:C$436,SMALL(IF(ProvisioningData[Business Role Name]=Schema!$B$5,ROW(ProvisioningData[Business Role Name])-ROW(IIQProvisioningData!$A$2)+1),ROWS(B$87:B89))))</f>
        <v>AND</v>
      </c>
      <c r="C89" s="90" t="str">
        <f t="array" ref="C89">IF(ROWS(C$87:C89)&gt;$B$85,"",INDEX(IIQProvisioningData!D$2:D$436,SMALL(IF(ProvisioningData[Business Role Name]=Schema!$B$5,ROW(ProvisioningData[Business Role Name])-ROW(IIQProvisioningData!$A$2)+1),ROWS(C$87:C89))))</f>
        <v>iKnow Branch</v>
      </c>
      <c r="D89" s="90" t="str">
        <f t="array" ref="D89">IF(ROWS(D$87:D89)&gt;$B$85,"",INDEX(IIQProvisioningData!E$2:E$436,SMALL(IF(ProvisioningData[Business Role Name]=Schema!$B$5,ROW(ProvisioningData[Business Role Name])-ROW(IIQProvisioningData!$A$2)+1),ROWS(D$87:D89))))</f>
        <v>Job Title</v>
      </c>
      <c r="E89" s="90" t="str">
        <f t="array" ref="E89">IF(ROWS(E$87:E89)&gt;$B$85,"",INDEX(IIQProvisioningData!F$2:F$436,SMALL(IF(ProvisioningData[Business Role Name]=Schema!$B$5,ROW(ProvisioningData[Business Role Name])-ROW(IIQProvisioningData!$A$2)+1),ROWS(E$87:E89))))</f>
        <v>FRTADV</v>
      </c>
      <c r="F89" s="90" t="str">
        <f t="array" ref="F89">IF(ROWS(F$87:F89)&gt;$B$85,"",INDEX(IIQProvisioningData!G$2:G$436,SMALL(IF(ProvisioningData[Business Role Name]=Schema!$B$5,ROW(ProvisioningData[Business Role Name])-ROW(IIQProvisioningData!$A$2)+1),ROWS(F$87:F89))))</f>
        <v>Sales</v>
      </c>
      <c r="G89" s="90" t="str">
        <f t="array" ref="G89">IF(ROWS(G$87:G89)&gt;$B$85,"",INDEX(IIQProvisioningData!H$2:H$436,SMALL(IF(ProvisioningData[Business Role Name]=Schema!$B$5,ROW(ProvisioningData[Business Role Name])-ROW(IIQProvisioningData!$A$2)+1),ROWS(G$87:G89))))</f>
        <v>N</v>
      </c>
      <c r="H89" s="90">
        <f t="array" ref="H89">IF(ROWS(H$87:H89)&gt;$B$85,"",INDEX(IIQProvisioningData!I$2:I$436,SMALL(IF(ProvisioningData[Business Role Name]=Schema!$B$5,ROW(ProvisioningData[Business Role Name])-ROW(IIQProvisioningData!$A$2)+1),ROWS(H$87:H89))))</f>
        <v>0</v>
      </c>
      <c r="I89" s="91">
        <f>IFERROR(IF($H89="Unmanaged Application",(VLOOKUP($C89,Application[#All],3,FALSE)),(VLOOKUP($H89,Application[#All],3,FALSE))),"")</f>
        <v>0</v>
      </c>
      <c r="J89" s="91">
        <f>IFERROR(IF($H89="Unmanaged Application",(VLOOKUP($C89,Application[#All],4,FALSE)),(VLOOKUP($H89,Application[#All],4,FALSE))),"")</f>
        <v>0</v>
      </c>
      <c r="K89" s="91">
        <f>IFERROR(IF($H89="Unmanaged Application",(VLOOKUP($C89,Application[#All],6,FALSE)),(VLOOKUP($H89,Application[#All],6,FALSE))),"")</f>
        <v>0</v>
      </c>
    </row>
    <row r="90" spans="1:11">
      <c r="A90" s="90" t="str">
        <f t="array" ref="A90">IF(ROWS(B$87:B90)&gt;$B$85,"",INDEX(IIQProvisioningData!B$2:B$436,SMALL(IF(ProvisioningData[Business Role Name]=Schema!$B$5,ROW(ProvisioningData[Business Role Name])-ROW(IIQProvisioningData!$A$2)+1),ROWS(B$87:B90))))</f>
        <v>ABN AU Sales &amp; Governance Manager Lending Fundamentals</v>
      </c>
      <c r="B90" s="93" t="str">
        <f t="array" ref="B90">IF(ROWS(B$87:B90)&gt;$B$85,"",INDEX(IIQProvisioningData!C$2:C$436,SMALL(IF(ProvisioningData[Business Role Name]=Schema!$B$5,ROW(ProvisioningData[Business Role Name])-ROW(IIQProvisioningData!$A$2)+1),ROWS(B$87:B90))))</f>
        <v>AND</v>
      </c>
      <c r="C90" s="90" t="str">
        <f t="array" ref="C90">IF(ROWS(C$87:C90)&gt;$B$85,"",INDEX(IIQProvisioningData!D$2:D$436,SMALL(IF(ProvisioningData[Business Role Name]=Schema!$B$5,ROW(ProvisioningData[Business Role Name])-ROW(IIQProvisioningData!$A$2)+1),ROWS(C$87:C90))))</f>
        <v>KnowHow</v>
      </c>
      <c r="D90" s="90" t="str">
        <f t="array" ref="D90">IF(ROWS(D$87:D90)&gt;$B$85,"",INDEX(IIQProvisioningData!E$2:E$436,SMALL(IF(ProvisioningData[Business Role Name]=Schema!$B$5,ROW(ProvisioningData[Business Role Name])-ROW(IIQProvisioningData!$A$2)+1),ROWS(D$87:D90))))</f>
        <v>Access Profile</v>
      </c>
      <c r="E90" s="90" t="str">
        <f t="array" ref="E90">IF(ROWS(E$87:E90)&gt;$B$85,"",INDEX(IIQProvisioningData!F$2:F$436,SMALL(IF(ProvisioningData[Business Role Name]=Schema!$B$5,ROW(ProvisioningData[Business Role Name])-ROW(IIQProvisioningData!$A$2)+1),ROWS(E$87:E90))))</f>
        <v>Operators</v>
      </c>
      <c r="F90" s="90" t="str">
        <f t="array" ref="F90">IF(ROWS(F$87:F90)&gt;$B$85,"",INDEX(IIQProvisioningData!G$2:G$436,SMALL(IF(ProvisioningData[Business Role Name]=Schema!$B$5,ROW(ProvisioningData[Business Role Name])-ROW(IIQProvisioningData!$A$2)+1),ROWS(F$87:F90))))</f>
        <v>Operators</v>
      </c>
      <c r="G90" s="90" t="str">
        <f t="array" ref="G90">IF(ROWS(G$87:G90)&gt;$B$85,"",INDEX(IIQProvisioningData!H$2:H$436,SMALL(IF(ProvisioningData[Business Role Name]=Schema!$B$5,ROW(ProvisioningData[Business Role Name])-ROW(IIQProvisioningData!$A$2)+1),ROWS(G$87:G90))))</f>
        <v>Y</v>
      </c>
      <c r="H90" s="90">
        <f t="array" ref="H90">IF(ROWS(H$87:H90)&gt;$B$85,"",INDEX(IIQProvisioningData!I$2:I$436,SMALL(IF(ProvisioningData[Business Role Name]=Schema!$B$5,ROW(ProvisioningData[Business Role Name])-ROW(IIQProvisioningData!$A$2)+1),ROWS(H$87:H90))))</f>
        <v>0</v>
      </c>
      <c r="I90" s="91">
        <f>IFERROR(IF($H90="Unmanaged Application",(VLOOKUP($C90,Application[#All],3,FALSE)),(VLOOKUP($H90,Application[#All],3,FALSE))),"")</f>
        <v>0</v>
      </c>
      <c r="J90" s="91">
        <f>IFERROR(IF($H90="Unmanaged Application",(VLOOKUP($C90,Application[#All],4,FALSE)),(VLOOKUP($H90,Application[#All],4,FALSE))),"")</f>
        <v>0</v>
      </c>
      <c r="K90" s="91">
        <f>IFERROR(IF($H90="Unmanaged Application",(VLOOKUP($C90,Application[#All],6,FALSE)),(VLOOKUP($H90,Application[#All],6,FALSE))),"")</f>
        <v>0</v>
      </c>
    </row>
    <row r="91" spans="1:11">
      <c r="A91" s="90" t="str">
        <f t="array" ref="A91">IF(ROWS(B$87:B91)&gt;$B$85,"",INDEX(IIQProvisioningData!B$2:B$436,SMALL(IF(ProvisioningData[Business Role Name]=Schema!$B$5,ROW(ProvisioningData[Business Role Name])-ROW(IIQProvisioningData!$A$2)+1),ROWS(B$87:B91))))</f>
        <v>ABN AU Sales &amp; Governance Manager Lending Fundamentals</v>
      </c>
      <c r="B91" s="93" t="str">
        <f t="array" ref="B91">IF(ROWS(B$87:B91)&gt;$B$85,"",INDEX(IIQProvisioningData!C$2:C$436,SMALL(IF(ProvisioningData[Business Role Name]=Schema!$B$5,ROW(ProvisioningData[Business Role Name])-ROW(IIQProvisioningData!$A$2)+1),ROWS(B$87:B91))))</f>
        <v>AND</v>
      </c>
      <c r="C91" s="90" t="str">
        <f t="array" ref="C91">IF(ROWS(C$87:C91)&gt;$B$85,"",INDEX(IIQProvisioningData!D$2:D$436,SMALL(IF(ProvisioningData[Business Role Name]=Schema!$B$5,ROW(ProvisioningData[Business Role Name])-ROW(IIQProvisioningData!$A$2)+1),ROWS(C$87:C91))))</f>
        <v>RLS (iKnow Borrow)</v>
      </c>
      <c r="D91" s="90" t="str">
        <f t="array" ref="D91">IF(ROWS(D$87:D91)&gt;$B$85,"",INDEX(IIQProvisioningData!E$2:E$436,SMALL(IF(ProvisioningData[Business Role Name]=Schema!$B$5,ROW(ProvisioningData[Business Role Name])-ROW(IIQProvisioningData!$A$2)+1),ROWS(D$87:D91))))</f>
        <v>rolegroup</v>
      </c>
      <c r="E91" s="90" t="str">
        <f t="array" ref="E91">IF(ROWS(E$87:E91)&gt;$B$85,"",INDEX(IIQProvisioningData!F$2:F$436,SMALL(IF(ProvisioningData[Business Role Name]=Schema!$B$5,ROW(ProvisioningData[Business Role Name])-ROW(IIQProvisioningData!$A$2)+1),ROWS(E$87:E91))))</f>
        <v>Mortgage Sales Support</v>
      </c>
      <c r="F91" s="90" t="str">
        <f t="array" ref="F91">IF(ROWS(F$87:F91)&gt;$B$85,"",INDEX(IIQProvisioningData!G$2:G$436,SMALL(IF(ProvisioningData[Business Role Name]=Schema!$B$5,ROW(ProvisioningData[Business Role Name])-ROW(IIQProvisioningData!$A$2)+1),ROWS(F$87:F91))))</f>
        <v>Mortgage Sales Support</v>
      </c>
      <c r="G91" s="90" t="str">
        <f t="array" ref="G91">IF(ROWS(G$87:G91)&gt;$B$85,"",INDEX(IIQProvisioningData!H$2:H$436,SMALL(IF(ProvisioningData[Business Role Name]=Schema!$B$5,ROW(ProvisioningData[Business Role Name])-ROW(IIQProvisioningData!$A$2)+1),ROWS(G$87:G91))))</f>
        <v>Y</v>
      </c>
      <c r="H91" s="90">
        <f t="array" ref="H91">IF(ROWS(H$87:H91)&gt;$B$85,"",INDEX(IIQProvisioningData!I$2:I$436,SMALL(IF(ProvisioningData[Business Role Name]=Schema!$B$5,ROW(ProvisioningData[Business Role Name])-ROW(IIQProvisioningData!$A$2)+1),ROWS(H$87:H91))))</f>
        <v>0</v>
      </c>
      <c r="I91" s="91">
        <f>IFERROR(IF($H91="Unmanaged Application",(VLOOKUP($C91,Application[#All],3,FALSE)),(VLOOKUP($H91,Application[#All],3,FALSE))),"")</f>
        <v>0</v>
      </c>
      <c r="J91" s="91">
        <f>IFERROR(IF($H91="Unmanaged Application",(VLOOKUP($C91,Application[#All],4,FALSE)),(VLOOKUP($H91,Application[#All],4,FALSE))),"")</f>
        <v>0</v>
      </c>
      <c r="K91" s="91">
        <f>IFERROR(IF($H91="Unmanaged Application",(VLOOKUP($C91,Application[#All],6,FALSE)),(VLOOKUP($H91,Application[#All],6,FALSE))),"")</f>
        <v>0</v>
      </c>
    </row>
    <row r="92" spans="1:11">
      <c r="A92" s="90" t="str">
        <f t="array" ref="A92">IF(ROWS(B$87:B92)&gt;$B$85,"",INDEX(IIQProvisioningData!B$2:B$436,SMALL(IF(ProvisioningData[Business Role Name]=Schema!$B$5,ROW(ProvisioningData[Business Role Name])-ROW(IIQProvisioningData!$A$2)+1),ROWS(B$87:B92))))</f>
        <v>ABN AU Sales &amp; Governance Manager Lending Fundamentals</v>
      </c>
      <c r="B92" s="93" t="str">
        <f t="array" ref="B92">IF(ROWS(B$87:B92)&gt;$B$85,"",INDEX(IIQProvisioningData!C$2:C$436,SMALL(IF(ProvisioningData[Business Role Name]=Schema!$B$5,ROW(ProvisioningData[Business Role Name])-ROW(IIQProvisioningData!$A$2)+1),ROWS(B$87:B92))))</f>
        <v>AND</v>
      </c>
      <c r="C92" s="90" t="str">
        <f t="array" ref="C92">IF(ROWS(C$87:C92)&gt;$B$85,"",INDEX(IIQProvisioningData!D$2:D$436,SMALL(IF(ProvisioningData[Business Role Name]=Schema!$B$5,ROW(ProvisioningData[Business Role Name])-ROW(IIQProvisioningData!$A$2)+1),ROWS(C$87:C92))))</f>
        <v>3XR</v>
      </c>
      <c r="D92" s="90" t="str">
        <f t="array" ref="D92">IF(ROWS(D$87:D92)&gt;$B$85,"",INDEX(IIQProvisioningData!E$2:E$436,SMALL(IF(ProvisioningData[Business Role Name]=Schema!$B$5,ROW(ProvisioningData[Business Role Name])-ROW(IIQProvisioningData!$A$2)+1),ROWS(D$87:D92))))</f>
        <v>Access Level</v>
      </c>
      <c r="E92" s="90" t="str">
        <f t="array" ref="E92">IF(ROWS(E$87:E92)&gt;$B$85,"",INDEX(IIQProvisioningData!F$2:F$436,SMALL(IF(ProvisioningData[Business Role Name]=Schema!$B$5,ROW(ProvisioningData[Business Role Name])-ROW(IIQProvisioningData!$A$2)+1),ROWS(E$87:E92))))</f>
        <v>Enquiry Access Only / Team Leader</v>
      </c>
      <c r="F92" s="90" t="str">
        <f t="array" ref="F92">IF(ROWS(F$87:F92)&gt;$B$85,"",INDEX(IIQProvisioningData!G$2:G$436,SMALL(IF(ProvisioningData[Business Role Name]=Schema!$B$5,ROW(ProvisioningData[Business Role Name])-ROW(IIQProvisioningData!$A$2)+1),ROWS(F$87:F92))))</f>
        <v>Enquiry Access Only / Team Leader</v>
      </c>
      <c r="G92" s="90" t="str">
        <f t="array" ref="G92">IF(ROWS(G$87:G92)&gt;$B$85,"",INDEX(IIQProvisioningData!H$2:H$436,SMALL(IF(ProvisioningData[Business Role Name]=Schema!$B$5,ROW(ProvisioningData[Business Role Name])-ROW(IIQProvisioningData!$A$2)+1),ROWS(G$87:G92))))</f>
        <v>Y</v>
      </c>
      <c r="H92" s="90" t="str">
        <f t="array" ref="H92">IF(ROWS(H$87:H92)&gt;$B$85,"",INDEX(IIQProvisioningData!I$2:I$436,SMALL(IF(ProvisioningData[Business Role Name]=Schema!$B$5,ROW(ProvisioningData[Business Role Name])-ROW(IIQProvisioningData!$A$2)+1),ROWS(H$87:H92))))</f>
        <v>Unmanaged Application</v>
      </c>
      <c r="I92" s="91" t="str">
        <f>IFERROR(IF($H92="Unmanaged Application",(VLOOKUP($C92,Application[#All],3,FALSE)),(VLOOKUP($H92,Application[#All],3,FALSE))),"")</f>
        <v>Tech Connect</v>
      </c>
      <c r="J92" s="91" t="str">
        <f>IFERROR(IF($H92="Unmanaged Application",(VLOOKUP($C92,Application[#All],4,FALSE)),(VLOOKUP($H92,Application[#All],4,FALSE))),"")</f>
        <v>3XR Access Provisioning</v>
      </c>
      <c r="K92" s="91" t="str">
        <f>IFERROR(IF($H92="Unmanaged Application",(VLOOKUP($C92,Application[#All],6,FALSE)),(VLOOKUP($H92,Application[#All],6,FALSE))),"")</f>
        <v>EnterpriseRoleOperations@anz.com</v>
      </c>
    </row>
    <row r="93" spans="1:11">
      <c r="A93" s="90" t="str">
        <f t="array" ref="A93">IF(ROWS(B$87:B93)&gt;$B$85,"",INDEX(IIQProvisioningData!B$2:B$436,SMALL(IF(ProvisioningData[Business Role Name]=Schema!$B$5,ROW(ProvisioningData[Business Role Name])-ROW(IIQProvisioningData!$A$2)+1),ROWS(B$87:B93))))</f>
        <v>ABN AU Sales &amp; Governance Manager Lending Fundamentals</v>
      </c>
      <c r="B93" s="93" t="str">
        <f t="array" ref="B93">IF(ROWS(B$87:B93)&gt;$B$85,"",INDEX(IIQProvisioningData!C$2:C$436,SMALL(IF(ProvisioningData[Business Role Name]=Schema!$B$5,ROW(ProvisioningData[Business Role Name])-ROW(IIQProvisioningData!$A$2)+1),ROWS(B$87:B93))))</f>
        <v>AND</v>
      </c>
      <c r="C93" s="90" t="str">
        <f t="array" ref="C93">IF(ROWS(C$87:C93)&gt;$B$85,"",INDEX(IIQProvisioningData!D$2:D$436,SMALL(IF(ProvisioningData[Business Role Name]=Schema!$B$5,ROW(ProvisioningData[Business Role Name])-ROW(IIQProvisioningData!$A$2)+1),ROWS(C$87:C93))))</f>
        <v>Appointment Booking Tool</v>
      </c>
      <c r="D93" s="90" t="str">
        <f t="array" ref="D93">IF(ROWS(D$87:D93)&gt;$B$85,"",INDEX(IIQProvisioningData!E$2:E$436,SMALL(IF(ProvisioningData[Business Role Name]=Schema!$B$5,ROW(ProvisioningData[Business Role Name])-ROW(IIQProvisioningData!$A$2)+1),ROWS(D$87:D93))))</f>
        <v>Access Level</v>
      </c>
      <c r="E93" s="90" t="str">
        <f t="array" ref="E93">IF(ROWS(E$87:E93)&gt;$B$85,"",INDEX(IIQProvisioningData!F$2:F$436,SMALL(IF(ProvisioningData[Business Role Name]=Schema!$B$5,ROW(ProvisioningData[Business Role Name])-ROW(IIQProvisioningData!$A$2)+1),ROWS(E$87:E93))))</f>
        <v>All Branch Administrator</v>
      </c>
      <c r="F93" s="90" t="str">
        <f t="array" ref="F93">IF(ROWS(F$87:F93)&gt;$B$85,"",INDEX(IIQProvisioningData!G$2:G$436,SMALL(IF(ProvisioningData[Business Role Name]=Schema!$B$5,ROW(ProvisioningData[Business Role Name])-ROW(IIQProvisioningData!$A$2)+1),ROWS(F$87:F93))))</f>
        <v>All Branch Administrator</v>
      </c>
      <c r="G93" s="90" t="str">
        <f t="array" ref="G93">IF(ROWS(G$87:G93)&gt;$B$85,"",INDEX(IIQProvisioningData!H$2:H$436,SMALL(IF(ProvisioningData[Business Role Name]=Schema!$B$5,ROW(ProvisioningData[Business Role Name])-ROW(IIQProvisioningData!$A$2)+1),ROWS(G$87:G93))))</f>
        <v>Y</v>
      </c>
      <c r="H93" s="90" t="str">
        <f t="array" ref="H93">IF(ROWS(H$87:H93)&gt;$B$85,"",INDEX(IIQProvisioningData!I$2:I$436,SMALL(IF(ProvisioningData[Business Role Name]=Schema!$B$5,ROW(ProvisioningData[Business Role Name])-ROW(IIQProvisioningData!$A$2)+1),ROWS(H$87:H93))))</f>
        <v>Unmanaged Application</v>
      </c>
      <c r="I93" s="91" t="str">
        <f>IFERROR(IF($H93="Unmanaged Application",(VLOOKUP($C93,Application[#All],3,FALSE)),(VLOOKUP($H93,Application[#All],3,FALSE))),"")</f>
        <v>Tech Connect</v>
      </c>
      <c r="J93" s="91" t="str">
        <f>IFERROR(IF($H93="Unmanaged Application",(VLOOKUP($C93,Application[#All],4,FALSE)),(VLOOKUP($H93,Application[#All],4,FALSE))),"")</f>
        <v>Service Fulfilment-WinApps</v>
      </c>
      <c r="K93" s="91">
        <f>IFERROR(IF($H93="Unmanaged Application",(VLOOKUP($C93,Application[#All],6,FALSE)),(VLOOKUP($H93,Application[#All],6,FALSE))),"")</f>
        <v>0</v>
      </c>
    </row>
    <row r="94" spans="1:11">
      <c r="A94" s="90" t="str">
        <f t="array" ref="A94">IF(ROWS(B$87:B94)&gt;$B$85,"",INDEX(IIQProvisioningData!B$2:B$436,SMALL(IF(ProvisioningData[Business Role Name]=Schema!$B$5,ROW(ProvisioningData[Business Role Name])-ROW(IIQProvisioningData!$A$2)+1),ROWS(B$87:B94))))</f>
        <v>ABN AU Sales &amp; Governance Manager Lending Fundamentals</v>
      </c>
      <c r="B94" s="93" t="str">
        <f t="array" ref="B94">IF(ROWS(B$87:B94)&gt;$B$85,"",INDEX(IIQProvisioningData!C$2:C$436,SMALL(IF(ProvisioningData[Business Role Name]=Schema!$B$5,ROW(ProvisioningData[Business Role Name])-ROW(IIQProvisioningData!$A$2)+1),ROWS(B$87:B94))))</f>
        <v>AND</v>
      </c>
      <c r="C94" s="90" t="str">
        <f t="array" ref="C94">IF(ROWS(C$87:C94)&gt;$B$85,"",INDEX(IIQProvisioningData!D$2:D$436,SMALL(IF(ProvisioningData[Business Role Name]=Schema!$B$5,ROW(ProvisioningData[Business Role Name])-ROW(IIQProvisioningData!$A$2)+1),ROWS(C$87:C94))))</f>
        <v>Voice of Customer</v>
      </c>
      <c r="D94" s="90" t="str">
        <f t="array" ref="D94">IF(ROWS(D$87:D94)&gt;$B$85,"",INDEX(IIQProvisioningData!E$2:E$436,SMALL(IF(ProvisioningData[Business Role Name]=Schema!$B$5,ROW(ProvisioningData[Business Role Name])-ROW(IIQProvisioningData!$A$2)+1),ROWS(D$87:D94))))</f>
        <v>Access Level</v>
      </c>
      <c r="E94" s="90" t="str">
        <f t="array" ref="E94">IF(ROWS(E$87:E94)&gt;$B$85,"",INDEX(IIQProvisioningData!F$2:F$436,SMALL(IF(ProvisioningData[Business Role Name]=Schema!$B$5,ROW(ProvisioningData[Business Role Name])-ROW(IIQProvisioningData!$A$2)+1),ROWS(E$87:E94))))</f>
        <v>Level 3</v>
      </c>
      <c r="F94" s="90" t="str">
        <f t="array" ref="F94">IF(ROWS(F$87:F94)&gt;$B$85,"",INDEX(IIQProvisioningData!G$2:G$436,SMALL(IF(ProvisioningData[Business Role Name]=Schema!$B$5,ROW(ProvisioningData[Business Role Name])-ROW(IIQProvisioningData!$A$2)+1),ROWS(F$87:F94))))</f>
        <v>Level 3</v>
      </c>
      <c r="G94" s="90" t="str">
        <f t="array" ref="G94">IF(ROWS(G$87:G94)&gt;$B$85,"",INDEX(IIQProvisioningData!H$2:H$436,SMALL(IF(ProvisioningData[Business Role Name]=Schema!$B$5,ROW(ProvisioningData[Business Role Name])-ROW(IIQProvisioningData!$A$2)+1),ROWS(G$87:G94))))</f>
        <v>Y</v>
      </c>
      <c r="H94" s="90" t="str">
        <f t="array" ref="H94">IF(ROWS(H$87:H94)&gt;$B$85,"",INDEX(IIQProvisioningData!I$2:I$436,SMALL(IF(ProvisioningData[Business Role Name]=Schema!$B$5,ROW(ProvisioningData[Business Role Name])-ROW(IIQProvisioningData!$A$2)+1),ROWS(H$87:H94))))</f>
        <v>Unmanaged Application</v>
      </c>
      <c r="I94" s="91" t="str">
        <f>IFERROR(IF($H94="Unmanaged Application",(VLOOKUP($C94,Application[#All],3,FALSE)),(VLOOKUP($H94,Application[#All],3,FALSE))),"")</f>
        <v>Email</v>
      </c>
      <c r="J94" s="91" t="str">
        <f>IFERROR(IF($H94="Unmanaged Application",(VLOOKUP($C94,Application[#All],4,FALSE)),(VLOOKUP($H94,Application[#All],4,FALSE))),"")</f>
        <v>ANZCustomerFeedback@anz.com</v>
      </c>
      <c r="K94" s="91" t="str">
        <f>IFERROR(IF($H94="Unmanaged Application",(VLOOKUP($C94,Application[#All],6,FALSE)),(VLOOKUP($H94,Application[#All],6,FALSE))),"")</f>
        <v>EnterpriseRoleOperations@anz.com</v>
      </c>
    </row>
    <row r="95" spans="1:11">
      <c r="A95" s="90" t="str">
        <f t="array" ref="A95">IF(ROWS(B$87:B95)&gt;$B$85,"",INDEX(IIQProvisioningData!B$2:B$436,SMALL(IF(ProvisioningData[Business Role Name]=Schema!$B$5,ROW(ProvisioningData[Business Role Name])-ROW(IIQProvisioningData!$A$2)+1),ROWS(B$87:B95))))</f>
        <v/>
      </c>
      <c r="B95" s="93" t="str">
        <f t="array" ref="B95">IF(ROWS(B$87:B95)&gt;$B$85,"",INDEX(IIQProvisioningData!C$2:C$436,SMALL(IF(ProvisioningData[Business Role Name]=Schema!$B$5,ROW(ProvisioningData[Business Role Name])-ROW(IIQProvisioningData!$A$2)+1),ROWS(B$87:B95))))</f>
        <v/>
      </c>
      <c r="C95" s="90" t="str">
        <f t="array" ref="C95">IF(ROWS(C$87:C95)&gt;$B$85,"",INDEX(IIQProvisioningData!D$2:D$436,SMALL(IF(ProvisioningData[Business Role Name]=Schema!$B$5,ROW(ProvisioningData[Business Role Name])-ROW(IIQProvisioningData!$A$2)+1),ROWS(C$87:C95))))</f>
        <v/>
      </c>
      <c r="D95" s="90" t="str">
        <f t="array" ref="D95">IF(ROWS(D$87:D95)&gt;$B$85,"",INDEX(IIQProvisioningData!E$2:E$436,SMALL(IF(ProvisioningData[Business Role Name]=Schema!$B$5,ROW(ProvisioningData[Business Role Name])-ROW(IIQProvisioningData!$A$2)+1),ROWS(D$87:D95))))</f>
        <v/>
      </c>
      <c r="E95" s="90" t="str">
        <f t="array" ref="E95">IF(ROWS(E$87:E95)&gt;$B$85,"",INDEX(IIQProvisioningData!F$2:F$436,SMALL(IF(ProvisioningData[Business Role Name]=Schema!$B$5,ROW(ProvisioningData[Business Role Name])-ROW(IIQProvisioningData!$A$2)+1),ROWS(E$87:E95))))</f>
        <v/>
      </c>
      <c r="F95" s="90" t="str">
        <f t="array" ref="F95">IF(ROWS(F$87:F95)&gt;$B$85,"",INDEX(IIQProvisioningData!G$2:G$436,SMALL(IF(ProvisioningData[Business Role Name]=Schema!$B$5,ROW(ProvisioningData[Business Role Name])-ROW(IIQProvisioningData!$A$2)+1),ROWS(F$87:F95))))</f>
        <v/>
      </c>
      <c r="G95" s="90" t="str">
        <f t="array" ref="G95">IF(ROWS(G$87:G95)&gt;$B$85,"",INDEX(IIQProvisioningData!H$2:H$436,SMALL(IF(ProvisioningData[Business Role Name]=Schema!$B$5,ROW(ProvisioningData[Business Role Name])-ROW(IIQProvisioningData!$A$2)+1),ROWS(G$87:G95))))</f>
        <v/>
      </c>
      <c r="H95" s="90" t="str">
        <f t="array" ref="H95">IF(ROWS(H$87:H95)&gt;$B$85,"",INDEX(IIQProvisioningData!I$2:I$436,SMALL(IF(ProvisioningData[Business Role Name]=Schema!$B$5,ROW(ProvisioningData[Business Role Name])-ROW(IIQProvisioningData!$A$2)+1),ROWS(H$87:H95))))</f>
        <v/>
      </c>
      <c r="I95" s="91" t="str">
        <f>IFERROR(IF($H95="Unmanaged Application",(VLOOKUP($C95,Application[#All],3,FALSE)),(VLOOKUP($H95,Application[#All],3,FALSE))),"")</f>
        <v/>
      </c>
      <c r="J95" s="91" t="str">
        <f>IFERROR(IF($H95="Unmanaged Application",(VLOOKUP($C95,Application[#All],4,FALSE)),(VLOOKUP($H95,Application[#All],4,FALSE))),"")</f>
        <v/>
      </c>
      <c r="K95" s="91" t="str">
        <f>IFERROR(IF($H95="Unmanaged Application",(VLOOKUP($C95,Application[#All],6,FALSE)),(VLOOKUP($H95,Application[#All],6,FALSE))),"")</f>
        <v/>
      </c>
    </row>
    <row r="96" spans="1:11">
      <c r="A96" s="90" t="str">
        <f t="array" ref="A96">IF(ROWS(B$87:B96)&gt;$B$85,"",INDEX(IIQProvisioningData!B$2:B$436,SMALL(IF(ProvisioningData[Business Role Name]=Schema!$B$5,ROW(ProvisioningData[Business Role Name])-ROW(IIQProvisioningData!$A$2)+1),ROWS(B$87:B96))))</f>
        <v/>
      </c>
      <c r="B96" s="93" t="str">
        <f t="array" ref="B96">IF(ROWS(B$87:B96)&gt;$B$85,"",INDEX(IIQProvisioningData!C$2:C$436,SMALL(IF(ProvisioningData[Business Role Name]=Schema!$B$5,ROW(ProvisioningData[Business Role Name])-ROW(IIQProvisioningData!$A$2)+1),ROWS(B$87:B96))))</f>
        <v/>
      </c>
      <c r="C96" s="90" t="str">
        <f t="array" ref="C96">IF(ROWS(C$87:C96)&gt;$B$85,"",INDEX(IIQProvisioningData!D$2:D$436,SMALL(IF(ProvisioningData[Business Role Name]=Schema!$B$5,ROW(ProvisioningData[Business Role Name])-ROW(IIQProvisioningData!$A$2)+1),ROWS(C$87:C96))))</f>
        <v/>
      </c>
      <c r="D96" s="90" t="str">
        <f t="array" ref="D96">IF(ROWS(D$87:D96)&gt;$B$85,"",INDEX(IIQProvisioningData!E$2:E$436,SMALL(IF(ProvisioningData[Business Role Name]=Schema!$B$5,ROW(ProvisioningData[Business Role Name])-ROW(IIQProvisioningData!$A$2)+1),ROWS(D$87:D96))))</f>
        <v/>
      </c>
      <c r="E96" s="90" t="str">
        <f t="array" ref="E96">IF(ROWS(E$87:E96)&gt;$B$85,"",INDEX(IIQProvisioningData!F$2:F$436,SMALL(IF(ProvisioningData[Business Role Name]=Schema!$B$5,ROW(ProvisioningData[Business Role Name])-ROW(IIQProvisioningData!$A$2)+1),ROWS(E$87:E96))))</f>
        <v/>
      </c>
      <c r="F96" s="90" t="str">
        <f t="array" ref="F96">IF(ROWS(F$87:F96)&gt;$B$85,"",INDEX(IIQProvisioningData!G$2:G$436,SMALL(IF(ProvisioningData[Business Role Name]=Schema!$B$5,ROW(ProvisioningData[Business Role Name])-ROW(IIQProvisioningData!$A$2)+1),ROWS(F$87:F96))))</f>
        <v/>
      </c>
      <c r="G96" s="90" t="str">
        <f t="array" ref="G96">IF(ROWS(G$87:G96)&gt;$B$85,"",INDEX(IIQProvisioningData!H$2:H$436,SMALL(IF(ProvisioningData[Business Role Name]=Schema!$B$5,ROW(ProvisioningData[Business Role Name])-ROW(IIQProvisioningData!$A$2)+1),ROWS(G$87:G96))))</f>
        <v/>
      </c>
      <c r="H96" s="90" t="str">
        <f t="array" ref="H96">IF(ROWS(H$87:H96)&gt;$B$85,"",INDEX(IIQProvisioningData!I$2:I$436,SMALL(IF(ProvisioningData[Business Role Name]=Schema!$B$5,ROW(ProvisioningData[Business Role Name])-ROW(IIQProvisioningData!$A$2)+1),ROWS(H$87:H96))))</f>
        <v/>
      </c>
      <c r="I96" s="91" t="str">
        <f>IFERROR(IF($H96="Unmanaged Application",(VLOOKUP($C96,Application[#All],3,FALSE)),(VLOOKUP($H96,Application[#All],3,FALSE))),"")</f>
        <v/>
      </c>
      <c r="J96" s="91" t="str">
        <f>IFERROR(IF($H96="Unmanaged Application",(VLOOKUP($C96,Application[#All],4,FALSE)),(VLOOKUP($H96,Application[#All],4,FALSE))),"")</f>
        <v/>
      </c>
      <c r="K96" s="91" t="str">
        <f>IFERROR(IF($H96="Unmanaged Application",(VLOOKUP($C96,Application[#All],6,FALSE)),(VLOOKUP($H96,Application[#All],6,FALSE))),"")</f>
        <v/>
      </c>
    </row>
    <row r="97" spans="1:11">
      <c r="A97" s="90" t="str">
        <f t="array" ref="A97">IF(ROWS(B$87:B97)&gt;$B$85,"",INDEX(IIQProvisioningData!B$2:B$436,SMALL(IF(ProvisioningData[Business Role Name]=Schema!$B$5,ROW(ProvisioningData[Business Role Name])-ROW(IIQProvisioningData!$A$2)+1),ROWS(B$87:B97))))</f>
        <v/>
      </c>
      <c r="B97" s="93" t="str">
        <f t="array" ref="B97">IF(ROWS(B$87:B97)&gt;$B$85,"",INDEX(IIQProvisioningData!C$2:C$436,SMALL(IF(ProvisioningData[Business Role Name]=Schema!$B$5,ROW(ProvisioningData[Business Role Name])-ROW(IIQProvisioningData!$A$2)+1),ROWS(B$87:B97))))</f>
        <v/>
      </c>
      <c r="C97" s="90" t="str">
        <f t="array" ref="C97">IF(ROWS(C$87:C97)&gt;$B$85,"",INDEX(IIQProvisioningData!D$2:D$436,SMALL(IF(ProvisioningData[Business Role Name]=Schema!$B$5,ROW(ProvisioningData[Business Role Name])-ROW(IIQProvisioningData!$A$2)+1),ROWS(C$87:C97))))</f>
        <v/>
      </c>
      <c r="D97" s="90" t="str">
        <f t="array" ref="D97">IF(ROWS(D$87:D97)&gt;$B$85,"",INDEX(IIQProvisioningData!E$2:E$436,SMALL(IF(ProvisioningData[Business Role Name]=Schema!$B$5,ROW(ProvisioningData[Business Role Name])-ROW(IIQProvisioningData!$A$2)+1),ROWS(D$87:D97))))</f>
        <v/>
      </c>
      <c r="E97" s="90" t="str">
        <f t="array" ref="E97">IF(ROWS(E$87:E97)&gt;$B$85,"",INDEX(IIQProvisioningData!F$2:F$436,SMALL(IF(ProvisioningData[Business Role Name]=Schema!$B$5,ROW(ProvisioningData[Business Role Name])-ROW(IIQProvisioningData!$A$2)+1),ROWS(E$87:E97))))</f>
        <v/>
      </c>
      <c r="F97" s="90" t="str">
        <f t="array" ref="F97">IF(ROWS(F$87:F97)&gt;$B$85,"",INDEX(IIQProvisioningData!G$2:G$436,SMALL(IF(ProvisioningData[Business Role Name]=Schema!$B$5,ROW(ProvisioningData[Business Role Name])-ROW(IIQProvisioningData!$A$2)+1),ROWS(F$87:F97))))</f>
        <v/>
      </c>
      <c r="G97" s="90" t="str">
        <f t="array" ref="G97">IF(ROWS(G$87:G97)&gt;$B$85,"",INDEX(IIQProvisioningData!H$2:H$436,SMALL(IF(ProvisioningData[Business Role Name]=Schema!$B$5,ROW(ProvisioningData[Business Role Name])-ROW(IIQProvisioningData!$A$2)+1),ROWS(G$87:G97))))</f>
        <v/>
      </c>
      <c r="H97" s="90" t="str">
        <f t="array" ref="H97">IF(ROWS(H$87:H97)&gt;$B$85,"",INDEX(IIQProvisioningData!I$2:I$436,SMALL(IF(ProvisioningData[Business Role Name]=Schema!$B$5,ROW(ProvisioningData[Business Role Name])-ROW(IIQProvisioningData!$A$2)+1),ROWS(H$87:H97))))</f>
        <v/>
      </c>
      <c r="I97" s="91" t="str">
        <f>IFERROR(IF($H97="Unmanaged Application",(VLOOKUP($C97,Application[#All],3,FALSE)),(VLOOKUP($H97,Application[#All],3,FALSE))),"")</f>
        <v/>
      </c>
      <c r="J97" s="91" t="str">
        <f>IFERROR(IF($H97="Unmanaged Application",(VLOOKUP($C97,Application[#All],4,FALSE)),(VLOOKUP($H97,Application[#All],4,FALSE))),"")</f>
        <v/>
      </c>
      <c r="K97" s="91" t="str">
        <f>IFERROR(IF($H97="Unmanaged Application",(VLOOKUP($C97,Application[#All],6,FALSE)),(VLOOKUP($H97,Application[#All],6,FALSE))),"")</f>
        <v/>
      </c>
    </row>
    <row r="98" spans="1:11">
      <c r="A98" s="90" t="str">
        <f t="array" ref="A98">IF(ROWS(B$87:B98)&gt;$B$85,"",INDEX(IIQProvisioningData!B$2:B$436,SMALL(IF(ProvisioningData[Business Role Name]=Schema!$B$5,ROW(ProvisioningData[Business Role Name])-ROW(IIQProvisioningData!$A$2)+1),ROWS(B$87:B98))))</f>
        <v/>
      </c>
      <c r="B98" s="93" t="str">
        <f t="array" ref="B98">IF(ROWS(B$87:B98)&gt;$B$85,"",INDEX(IIQProvisioningData!C$2:C$436,SMALL(IF(ProvisioningData[Business Role Name]=Schema!$B$5,ROW(ProvisioningData[Business Role Name])-ROW(IIQProvisioningData!$A$2)+1),ROWS(B$87:B98))))</f>
        <v/>
      </c>
      <c r="C98" s="90" t="str">
        <f t="array" ref="C98">IF(ROWS(C$87:C98)&gt;$B$85,"",INDEX(IIQProvisioningData!D$2:D$436,SMALL(IF(ProvisioningData[Business Role Name]=Schema!$B$5,ROW(ProvisioningData[Business Role Name])-ROW(IIQProvisioningData!$A$2)+1),ROWS(C$87:C98))))</f>
        <v/>
      </c>
      <c r="D98" s="90" t="str">
        <f t="array" ref="D98">IF(ROWS(D$87:D98)&gt;$B$85,"",INDEX(IIQProvisioningData!E$2:E$436,SMALL(IF(ProvisioningData[Business Role Name]=Schema!$B$5,ROW(ProvisioningData[Business Role Name])-ROW(IIQProvisioningData!$A$2)+1),ROWS(D$87:D98))))</f>
        <v/>
      </c>
      <c r="E98" s="90" t="str">
        <f t="array" ref="E98">IF(ROWS(E$87:E98)&gt;$B$85,"",INDEX(IIQProvisioningData!F$2:F$436,SMALL(IF(ProvisioningData[Business Role Name]=Schema!$B$5,ROW(ProvisioningData[Business Role Name])-ROW(IIQProvisioningData!$A$2)+1),ROWS(E$87:E98))))</f>
        <v/>
      </c>
      <c r="F98" s="90" t="str">
        <f t="array" ref="F98">IF(ROWS(F$87:F98)&gt;$B$85,"",INDEX(IIQProvisioningData!G$2:G$436,SMALL(IF(ProvisioningData[Business Role Name]=Schema!$B$5,ROW(ProvisioningData[Business Role Name])-ROW(IIQProvisioningData!$A$2)+1),ROWS(F$87:F98))))</f>
        <v/>
      </c>
      <c r="G98" s="90" t="str">
        <f t="array" ref="G98">IF(ROWS(G$87:G98)&gt;$B$85,"",INDEX(IIQProvisioningData!H$2:H$436,SMALL(IF(ProvisioningData[Business Role Name]=Schema!$B$5,ROW(ProvisioningData[Business Role Name])-ROW(IIQProvisioningData!$A$2)+1),ROWS(G$87:G98))))</f>
        <v/>
      </c>
      <c r="H98" s="90" t="str">
        <f t="array" ref="H98">IF(ROWS(H$87:H98)&gt;$B$85,"",INDEX(IIQProvisioningData!I$2:I$436,SMALL(IF(ProvisioningData[Business Role Name]=Schema!$B$5,ROW(ProvisioningData[Business Role Name])-ROW(IIQProvisioningData!$A$2)+1),ROWS(H$87:H98))))</f>
        <v/>
      </c>
      <c r="I98" s="91" t="str">
        <f>IFERROR(IF($H98="Unmanaged Application",(VLOOKUP($C98,Application[#All],3,FALSE)),(VLOOKUP($H98,Application[#All],3,FALSE))),"")</f>
        <v/>
      </c>
      <c r="J98" s="91" t="str">
        <f>IFERROR(IF($H98="Unmanaged Application",(VLOOKUP($C98,Application[#All],4,FALSE)),(VLOOKUP($H98,Application[#All],4,FALSE))),"")</f>
        <v/>
      </c>
      <c r="K98" s="91" t="str">
        <f>IFERROR(IF($H98="Unmanaged Application",(VLOOKUP($C98,Application[#All],6,FALSE)),(VLOOKUP($H98,Application[#All],6,FALSE))),"")</f>
        <v/>
      </c>
    </row>
    <row r="99" spans="1:11">
      <c r="A99" s="90" t="str">
        <f t="array" ref="A99">IF(ROWS(B$87:B99)&gt;$B$85,"",INDEX(IIQProvisioningData!B$2:B$436,SMALL(IF(ProvisioningData[Business Role Name]=Schema!$B$5,ROW(ProvisioningData[Business Role Name])-ROW(IIQProvisioningData!$A$2)+1),ROWS(B$87:B99))))</f>
        <v/>
      </c>
      <c r="B99" s="93" t="str">
        <f t="array" ref="B99">IF(ROWS(B$87:B99)&gt;$B$85,"",INDEX(IIQProvisioningData!C$2:C$436,SMALL(IF(ProvisioningData[Business Role Name]=Schema!$B$5,ROW(ProvisioningData[Business Role Name])-ROW(IIQProvisioningData!$A$2)+1),ROWS(B$87:B99))))</f>
        <v/>
      </c>
      <c r="C99" s="90" t="str">
        <f t="array" ref="C99">IF(ROWS(C$87:C99)&gt;$B$85,"",INDEX(IIQProvisioningData!D$2:D$436,SMALL(IF(ProvisioningData[Business Role Name]=Schema!$B$5,ROW(ProvisioningData[Business Role Name])-ROW(IIQProvisioningData!$A$2)+1),ROWS(C$87:C99))))</f>
        <v/>
      </c>
      <c r="D99" s="90" t="str">
        <f t="array" ref="D99">IF(ROWS(D$87:D99)&gt;$B$85,"",INDEX(IIQProvisioningData!E$2:E$436,SMALL(IF(ProvisioningData[Business Role Name]=Schema!$B$5,ROW(ProvisioningData[Business Role Name])-ROW(IIQProvisioningData!$A$2)+1),ROWS(D$87:D99))))</f>
        <v/>
      </c>
      <c r="E99" s="90" t="str">
        <f t="array" ref="E99">IF(ROWS(E$87:E99)&gt;$B$85,"",INDEX(IIQProvisioningData!F$2:F$436,SMALL(IF(ProvisioningData[Business Role Name]=Schema!$B$5,ROW(ProvisioningData[Business Role Name])-ROW(IIQProvisioningData!$A$2)+1),ROWS(E$87:E99))))</f>
        <v/>
      </c>
      <c r="F99" s="90" t="str">
        <f t="array" ref="F99">IF(ROWS(F$87:F99)&gt;$B$85,"",INDEX(IIQProvisioningData!G$2:G$436,SMALL(IF(ProvisioningData[Business Role Name]=Schema!$B$5,ROW(ProvisioningData[Business Role Name])-ROW(IIQProvisioningData!$A$2)+1),ROWS(F$87:F99))))</f>
        <v/>
      </c>
      <c r="G99" s="90" t="str">
        <f t="array" ref="G99">IF(ROWS(G$87:G99)&gt;$B$85,"",INDEX(IIQProvisioningData!H$2:H$436,SMALL(IF(ProvisioningData[Business Role Name]=Schema!$B$5,ROW(ProvisioningData[Business Role Name])-ROW(IIQProvisioningData!$A$2)+1),ROWS(G$87:G99))))</f>
        <v/>
      </c>
      <c r="H99" s="90" t="str">
        <f t="array" ref="H99">IF(ROWS(H$87:H99)&gt;$B$85,"",INDEX(IIQProvisioningData!I$2:I$436,SMALL(IF(ProvisioningData[Business Role Name]=Schema!$B$5,ROW(ProvisioningData[Business Role Name])-ROW(IIQProvisioningData!$A$2)+1),ROWS(H$87:H99))))</f>
        <v/>
      </c>
      <c r="I99" s="91" t="str">
        <f>IFERROR(IF($H99="Unmanaged Application",(VLOOKUP($C99,Application[#All],3,FALSE)),(VLOOKUP($H99,Application[#All],3,FALSE))),"")</f>
        <v/>
      </c>
      <c r="J99" s="91" t="str">
        <f>IFERROR(IF($H99="Unmanaged Application",(VLOOKUP($C99,Application[#All],4,FALSE)),(VLOOKUP($H99,Application[#All],4,FALSE))),"")</f>
        <v/>
      </c>
      <c r="K99" s="91" t="str">
        <f>IFERROR(IF($H99="Unmanaged Application",(VLOOKUP($C99,Application[#All],6,FALSE)),(VLOOKUP($H99,Application[#All],6,FALSE))),"")</f>
        <v/>
      </c>
    </row>
    <row r="100" spans="1:11">
      <c r="A100" s="90" t="str">
        <f t="array" ref="A100">IF(ROWS(B$87:B100)&gt;$B$85,"",INDEX(IIQProvisioningData!B$2:B$436,SMALL(IF(ProvisioningData[Business Role Name]=Schema!$B$5,ROW(ProvisioningData[Business Role Name])-ROW(IIQProvisioningData!$A$2)+1),ROWS(B$87:B100))))</f>
        <v/>
      </c>
      <c r="B100" s="93" t="str">
        <f t="array" ref="B100">IF(ROWS(B$87:B100)&gt;$B$85,"",INDEX(IIQProvisioningData!C$2:C$436,SMALL(IF(ProvisioningData[Business Role Name]=Schema!$B$5,ROW(ProvisioningData[Business Role Name])-ROW(IIQProvisioningData!$A$2)+1),ROWS(B$87:B100))))</f>
        <v/>
      </c>
      <c r="C100" s="90" t="str">
        <f t="array" ref="C100">IF(ROWS(C$87:C100)&gt;$B$85,"",INDEX(IIQProvisioningData!D$2:D$436,SMALL(IF(ProvisioningData[Business Role Name]=Schema!$B$5,ROW(ProvisioningData[Business Role Name])-ROW(IIQProvisioningData!$A$2)+1),ROWS(C$87:C100))))</f>
        <v/>
      </c>
      <c r="D100" s="90" t="str">
        <f t="array" ref="D100">IF(ROWS(D$87:D100)&gt;$B$85,"",INDEX(IIQProvisioningData!E$2:E$436,SMALL(IF(ProvisioningData[Business Role Name]=Schema!$B$5,ROW(ProvisioningData[Business Role Name])-ROW(IIQProvisioningData!$A$2)+1),ROWS(D$87:D100))))</f>
        <v/>
      </c>
      <c r="E100" s="90" t="str">
        <f t="array" ref="E100">IF(ROWS(E$87:E100)&gt;$B$85,"",INDEX(IIQProvisioningData!F$2:F$436,SMALL(IF(ProvisioningData[Business Role Name]=Schema!$B$5,ROW(ProvisioningData[Business Role Name])-ROW(IIQProvisioningData!$A$2)+1),ROWS(E$87:E100))))</f>
        <v/>
      </c>
      <c r="F100" s="90" t="str">
        <f t="array" ref="F100">IF(ROWS(F$87:F100)&gt;$B$85,"",INDEX(IIQProvisioningData!G$2:G$436,SMALL(IF(ProvisioningData[Business Role Name]=Schema!$B$5,ROW(ProvisioningData[Business Role Name])-ROW(IIQProvisioningData!$A$2)+1),ROWS(F$87:F100))))</f>
        <v/>
      </c>
      <c r="G100" s="90" t="str">
        <f t="array" ref="G100">IF(ROWS(G$87:G100)&gt;$B$85,"",INDEX(IIQProvisioningData!H$2:H$436,SMALL(IF(ProvisioningData[Business Role Name]=Schema!$B$5,ROW(ProvisioningData[Business Role Name])-ROW(IIQProvisioningData!$A$2)+1),ROWS(G$87:G100))))</f>
        <v/>
      </c>
      <c r="H100" s="90" t="str">
        <f t="array" ref="H100">IF(ROWS(H$87:H100)&gt;$B$85,"",INDEX(IIQProvisioningData!I$2:I$436,SMALL(IF(ProvisioningData[Business Role Name]=Schema!$B$5,ROW(ProvisioningData[Business Role Name])-ROW(IIQProvisioningData!$A$2)+1),ROWS(H$87:H100))))</f>
        <v/>
      </c>
      <c r="I100" s="91" t="str">
        <f>IFERROR(IF($H100="Unmanaged Application",(VLOOKUP($C100,Application[#All],3,FALSE)),(VLOOKUP($H100,Application[#All],3,FALSE))),"")</f>
        <v/>
      </c>
      <c r="J100" s="91" t="str">
        <f>IFERROR(IF($H100="Unmanaged Application",(VLOOKUP($C100,Application[#All],4,FALSE)),(VLOOKUP($H100,Application[#All],4,FALSE))),"")</f>
        <v/>
      </c>
      <c r="K100" s="91" t="str">
        <f>IFERROR(IF($H100="Unmanaged Application",(VLOOKUP($C100,Application[#All],6,FALSE)),(VLOOKUP($H100,Application[#All],6,FALSE))),"")</f>
        <v/>
      </c>
    </row>
    <row r="101" spans="1:11">
      <c r="A101" s="90" t="str">
        <f t="array" ref="A101">IF(ROWS(B$87:B101)&gt;$B$85,"",INDEX(IIQProvisioningData!B$2:B$436,SMALL(IF(ProvisioningData[Business Role Name]=Schema!$B$5,ROW(ProvisioningData[Business Role Name])-ROW(IIQProvisioningData!$A$2)+1),ROWS(B$87:B101))))</f>
        <v/>
      </c>
      <c r="B101" s="93" t="str">
        <f t="array" ref="B101">IF(ROWS(B$87:B101)&gt;$B$85,"",INDEX(IIQProvisioningData!C$2:C$436,SMALL(IF(ProvisioningData[Business Role Name]=Schema!$B$5,ROW(ProvisioningData[Business Role Name])-ROW(IIQProvisioningData!$A$2)+1),ROWS(B$87:B101))))</f>
        <v/>
      </c>
      <c r="C101" s="90" t="str">
        <f t="array" ref="C101">IF(ROWS(C$87:C101)&gt;$B$85,"",INDEX(IIQProvisioningData!D$2:D$436,SMALL(IF(ProvisioningData[Business Role Name]=Schema!$B$5,ROW(ProvisioningData[Business Role Name])-ROW(IIQProvisioningData!$A$2)+1),ROWS(C$87:C101))))</f>
        <v/>
      </c>
      <c r="D101" s="90" t="str">
        <f t="array" ref="D101">IF(ROWS(D$87:D101)&gt;$B$85,"",INDEX(IIQProvisioningData!E$2:E$436,SMALL(IF(ProvisioningData[Business Role Name]=Schema!$B$5,ROW(ProvisioningData[Business Role Name])-ROW(IIQProvisioningData!$A$2)+1),ROWS(D$87:D101))))</f>
        <v/>
      </c>
      <c r="E101" s="90" t="str">
        <f t="array" ref="E101">IF(ROWS(E$87:E101)&gt;$B$85,"",INDEX(IIQProvisioningData!F$2:F$436,SMALL(IF(ProvisioningData[Business Role Name]=Schema!$B$5,ROW(ProvisioningData[Business Role Name])-ROW(IIQProvisioningData!$A$2)+1),ROWS(E$87:E101))))</f>
        <v/>
      </c>
      <c r="F101" s="90" t="str">
        <f t="array" ref="F101">IF(ROWS(F$87:F101)&gt;$B$85,"",INDEX(IIQProvisioningData!G$2:G$436,SMALL(IF(ProvisioningData[Business Role Name]=Schema!$B$5,ROW(ProvisioningData[Business Role Name])-ROW(IIQProvisioningData!$A$2)+1),ROWS(F$87:F101))))</f>
        <v/>
      </c>
      <c r="G101" s="90" t="str">
        <f t="array" ref="G101">IF(ROWS(G$87:G101)&gt;$B$85,"",INDEX(IIQProvisioningData!H$2:H$436,SMALL(IF(ProvisioningData[Business Role Name]=Schema!$B$5,ROW(ProvisioningData[Business Role Name])-ROW(IIQProvisioningData!$A$2)+1),ROWS(G$87:G101))))</f>
        <v/>
      </c>
      <c r="H101" s="90" t="str">
        <f t="array" ref="H101">IF(ROWS(H$87:H101)&gt;$B$85,"",INDEX(IIQProvisioningData!I$2:I$436,SMALL(IF(ProvisioningData[Business Role Name]=Schema!$B$5,ROW(ProvisioningData[Business Role Name])-ROW(IIQProvisioningData!$A$2)+1),ROWS(H$87:H101))))</f>
        <v/>
      </c>
      <c r="I101" s="91" t="str">
        <f>IFERROR(IF($H101="Unmanaged Application",(VLOOKUP($C101,Application[#All],3,FALSE)),(VLOOKUP($H101,Application[#All],3,FALSE))),"")</f>
        <v/>
      </c>
      <c r="J101" s="91" t="str">
        <f>IFERROR(IF($H101="Unmanaged Application",(VLOOKUP($C101,Application[#All],4,FALSE)),(VLOOKUP($H101,Application[#All],4,FALSE))),"")</f>
        <v/>
      </c>
      <c r="K101" s="91" t="str">
        <f>IFERROR(IF($H101="Unmanaged Application",(VLOOKUP($C101,Application[#All],6,FALSE)),(VLOOKUP($H101,Application[#All],6,FALSE))),"")</f>
        <v/>
      </c>
    </row>
    <row r="102" spans="1:11">
      <c r="A102" s="90" t="str">
        <f t="array" ref="A102">IF(ROWS(B$87:B102)&gt;$B$85,"",INDEX(IIQProvisioningData!B$2:B$436,SMALL(IF(ProvisioningData[Business Role Name]=Schema!$B$5,ROW(ProvisioningData[Business Role Name])-ROW(IIQProvisioningData!$A$2)+1),ROWS(B$87:B102))))</f>
        <v/>
      </c>
      <c r="B102" s="93" t="str">
        <f t="array" ref="B102">IF(ROWS(B$87:B102)&gt;$B$85,"",INDEX(IIQProvisioningData!C$2:C$436,SMALL(IF(ProvisioningData[Business Role Name]=Schema!$B$5,ROW(ProvisioningData[Business Role Name])-ROW(IIQProvisioningData!$A$2)+1),ROWS(B$87:B102))))</f>
        <v/>
      </c>
      <c r="C102" s="90" t="str">
        <f t="array" ref="C102">IF(ROWS(C$87:C102)&gt;$B$85,"",INDEX(IIQProvisioningData!D$2:D$436,SMALL(IF(ProvisioningData[Business Role Name]=Schema!$B$5,ROW(ProvisioningData[Business Role Name])-ROW(IIQProvisioningData!$A$2)+1),ROWS(C$87:C102))))</f>
        <v/>
      </c>
      <c r="D102" s="90" t="str">
        <f t="array" ref="D102">IF(ROWS(D$87:D102)&gt;$B$85,"",INDEX(IIQProvisioningData!E$2:E$436,SMALL(IF(ProvisioningData[Business Role Name]=Schema!$B$5,ROW(ProvisioningData[Business Role Name])-ROW(IIQProvisioningData!$A$2)+1),ROWS(D$87:D102))))</f>
        <v/>
      </c>
      <c r="E102" s="90" t="str">
        <f t="array" ref="E102">IF(ROWS(E$87:E102)&gt;$B$85,"",INDEX(IIQProvisioningData!F$2:F$436,SMALL(IF(ProvisioningData[Business Role Name]=Schema!$B$5,ROW(ProvisioningData[Business Role Name])-ROW(IIQProvisioningData!$A$2)+1),ROWS(E$87:E102))))</f>
        <v/>
      </c>
      <c r="F102" s="90" t="str">
        <f t="array" ref="F102">IF(ROWS(F$87:F102)&gt;$B$85,"",INDEX(IIQProvisioningData!G$2:G$436,SMALL(IF(ProvisioningData[Business Role Name]=Schema!$B$5,ROW(ProvisioningData[Business Role Name])-ROW(IIQProvisioningData!$A$2)+1),ROWS(F$87:F102))))</f>
        <v/>
      </c>
      <c r="G102" s="90" t="str">
        <f t="array" ref="G102">IF(ROWS(G$87:G102)&gt;$B$85,"",INDEX(IIQProvisioningData!H$2:H$436,SMALL(IF(ProvisioningData[Business Role Name]=Schema!$B$5,ROW(ProvisioningData[Business Role Name])-ROW(IIQProvisioningData!$A$2)+1),ROWS(G$87:G102))))</f>
        <v/>
      </c>
      <c r="H102" s="90" t="str">
        <f t="array" ref="H102">IF(ROWS(H$87:H102)&gt;$B$85,"",INDEX(IIQProvisioningData!I$2:I$436,SMALL(IF(ProvisioningData[Business Role Name]=Schema!$B$5,ROW(ProvisioningData[Business Role Name])-ROW(IIQProvisioningData!$A$2)+1),ROWS(H$87:H102))))</f>
        <v/>
      </c>
      <c r="I102" s="91" t="str">
        <f>IFERROR(IF($H102="Unmanaged Application",(VLOOKUP($C102,Application[#All],3,FALSE)),(VLOOKUP($H102,Application[#All],3,FALSE))),"")</f>
        <v/>
      </c>
      <c r="J102" s="91" t="str">
        <f>IFERROR(IF($H102="Unmanaged Application",(VLOOKUP($C102,Application[#All],4,FALSE)),(VLOOKUP($H102,Application[#All],4,FALSE))),"")</f>
        <v/>
      </c>
      <c r="K102" s="91" t="str">
        <f>IFERROR(IF($H102="Unmanaged Application",(VLOOKUP($C102,Application[#All],6,FALSE)),(VLOOKUP($H102,Application[#All],6,FALSE))),"")</f>
        <v/>
      </c>
    </row>
    <row r="103" spans="1:11">
      <c r="A103" s="90" t="str">
        <f t="array" ref="A103">IF(ROWS(B$87:B103)&gt;$B$85,"",INDEX(IIQProvisioningData!B$2:B$436,SMALL(IF(ProvisioningData[Business Role Name]=Schema!$B$5,ROW(ProvisioningData[Business Role Name])-ROW(IIQProvisioningData!$A$2)+1),ROWS(B$87:B103))))</f>
        <v/>
      </c>
      <c r="B103" s="93" t="str">
        <f t="array" ref="B103">IF(ROWS(B$87:B103)&gt;$B$85,"",INDEX(IIQProvisioningData!C$2:C$436,SMALL(IF(ProvisioningData[Business Role Name]=Schema!$B$5,ROW(ProvisioningData[Business Role Name])-ROW(IIQProvisioningData!$A$2)+1),ROWS(B$87:B103))))</f>
        <v/>
      </c>
      <c r="C103" s="90" t="str">
        <f t="array" ref="C103">IF(ROWS(C$87:C103)&gt;$B$85,"",INDEX(IIQProvisioningData!D$2:D$436,SMALL(IF(ProvisioningData[Business Role Name]=Schema!$B$5,ROW(ProvisioningData[Business Role Name])-ROW(IIQProvisioningData!$A$2)+1),ROWS(C$87:C103))))</f>
        <v/>
      </c>
      <c r="D103" s="90" t="str">
        <f t="array" ref="D103">IF(ROWS(D$87:D103)&gt;$B$85,"",INDEX(IIQProvisioningData!E$2:E$436,SMALL(IF(ProvisioningData[Business Role Name]=Schema!$B$5,ROW(ProvisioningData[Business Role Name])-ROW(IIQProvisioningData!$A$2)+1),ROWS(D$87:D103))))</f>
        <v/>
      </c>
      <c r="E103" s="90" t="str">
        <f t="array" ref="E103">IF(ROWS(E$87:E103)&gt;$B$85,"",INDEX(IIQProvisioningData!F$2:F$436,SMALL(IF(ProvisioningData[Business Role Name]=Schema!$B$5,ROW(ProvisioningData[Business Role Name])-ROW(IIQProvisioningData!$A$2)+1),ROWS(E$87:E103))))</f>
        <v/>
      </c>
      <c r="F103" s="90" t="str">
        <f t="array" ref="F103">IF(ROWS(F$87:F103)&gt;$B$85,"",INDEX(IIQProvisioningData!G$2:G$436,SMALL(IF(ProvisioningData[Business Role Name]=Schema!$B$5,ROW(ProvisioningData[Business Role Name])-ROW(IIQProvisioningData!$A$2)+1),ROWS(F$87:F103))))</f>
        <v/>
      </c>
      <c r="G103" s="90" t="str">
        <f t="array" ref="G103">IF(ROWS(G$87:G103)&gt;$B$85,"",INDEX(IIQProvisioningData!H$2:H$436,SMALL(IF(ProvisioningData[Business Role Name]=Schema!$B$5,ROW(ProvisioningData[Business Role Name])-ROW(IIQProvisioningData!$A$2)+1),ROWS(G$87:G103))))</f>
        <v/>
      </c>
      <c r="H103" s="90" t="str">
        <f t="array" ref="H103">IF(ROWS(H$87:H103)&gt;$B$85,"",INDEX(IIQProvisioningData!I$2:I$436,SMALL(IF(ProvisioningData[Business Role Name]=Schema!$B$5,ROW(ProvisioningData[Business Role Name])-ROW(IIQProvisioningData!$A$2)+1),ROWS(H$87:H103))))</f>
        <v/>
      </c>
      <c r="I103" s="91" t="str">
        <f>IFERROR(IF($H103="Unmanaged Application",(VLOOKUP($C103,Application[#All],3,FALSE)),(VLOOKUP($H103,Application[#All],3,FALSE))),"")</f>
        <v/>
      </c>
      <c r="J103" s="91" t="str">
        <f>IFERROR(IF($H103="Unmanaged Application",(VLOOKUP($C103,Application[#All],4,FALSE)),(VLOOKUP($H103,Application[#All],4,FALSE))),"")</f>
        <v/>
      </c>
      <c r="K103" s="91" t="str">
        <f>IFERROR(IF($H103="Unmanaged Application",(VLOOKUP($C103,Application[#All],6,FALSE)),(VLOOKUP($H103,Application[#All],6,FALSE))),"")</f>
        <v/>
      </c>
    </row>
    <row r="104" spans="1:11">
      <c r="A104" s="90" t="str">
        <f t="array" ref="A104">IF(ROWS(B$87:B104)&gt;$B$85,"",INDEX(IIQProvisioningData!B$2:B$436,SMALL(IF(ProvisioningData[Business Role Name]=Schema!$B$5,ROW(ProvisioningData[Business Role Name])-ROW(IIQProvisioningData!$A$2)+1),ROWS(B$87:B104))))</f>
        <v/>
      </c>
      <c r="B104" s="93" t="str">
        <f t="array" ref="B104">IF(ROWS(B$87:B104)&gt;$B$85,"",INDEX(IIQProvisioningData!C$2:C$436,SMALL(IF(ProvisioningData[Business Role Name]=Schema!$B$5,ROW(ProvisioningData[Business Role Name])-ROW(IIQProvisioningData!$A$2)+1),ROWS(B$87:B104))))</f>
        <v/>
      </c>
      <c r="C104" s="90" t="str">
        <f t="array" ref="C104">IF(ROWS(C$87:C104)&gt;$B$85,"",INDEX(IIQProvisioningData!D$2:D$436,SMALL(IF(ProvisioningData[Business Role Name]=Schema!$B$5,ROW(ProvisioningData[Business Role Name])-ROW(IIQProvisioningData!$A$2)+1),ROWS(C$87:C104))))</f>
        <v/>
      </c>
      <c r="D104" s="90" t="str">
        <f t="array" ref="D104">IF(ROWS(D$87:D104)&gt;$B$85,"",INDEX(IIQProvisioningData!E$2:E$436,SMALL(IF(ProvisioningData[Business Role Name]=Schema!$B$5,ROW(ProvisioningData[Business Role Name])-ROW(IIQProvisioningData!$A$2)+1),ROWS(D$87:D104))))</f>
        <v/>
      </c>
      <c r="E104" s="90" t="str">
        <f t="array" ref="E104">IF(ROWS(E$87:E104)&gt;$B$85,"",INDEX(IIQProvisioningData!F$2:F$436,SMALL(IF(ProvisioningData[Business Role Name]=Schema!$B$5,ROW(ProvisioningData[Business Role Name])-ROW(IIQProvisioningData!$A$2)+1),ROWS(E$87:E104))))</f>
        <v/>
      </c>
      <c r="F104" s="90" t="str">
        <f t="array" ref="F104">IF(ROWS(F$87:F104)&gt;$B$85,"",INDEX(IIQProvisioningData!G$2:G$436,SMALL(IF(ProvisioningData[Business Role Name]=Schema!$B$5,ROW(ProvisioningData[Business Role Name])-ROW(IIQProvisioningData!$A$2)+1),ROWS(F$87:F104))))</f>
        <v/>
      </c>
      <c r="G104" s="90" t="str">
        <f t="array" ref="G104">IF(ROWS(G$87:G104)&gt;$B$85,"",INDEX(IIQProvisioningData!H$2:H$436,SMALL(IF(ProvisioningData[Business Role Name]=Schema!$B$5,ROW(ProvisioningData[Business Role Name])-ROW(IIQProvisioningData!$A$2)+1),ROWS(G$87:G104))))</f>
        <v/>
      </c>
      <c r="H104" s="90" t="str">
        <f t="array" ref="H104">IF(ROWS(H$87:H104)&gt;$B$85,"",INDEX(IIQProvisioningData!I$2:I$436,SMALL(IF(ProvisioningData[Business Role Name]=Schema!$B$5,ROW(ProvisioningData[Business Role Name])-ROW(IIQProvisioningData!$A$2)+1),ROWS(H$87:H104))))</f>
        <v/>
      </c>
      <c r="I104" s="91" t="str">
        <f>IFERROR(IF($H104="Unmanaged Application",(VLOOKUP($C104,Application[#All],3,FALSE)),(VLOOKUP($H104,Application[#All],3,FALSE))),"")</f>
        <v/>
      </c>
      <c r="J104" s="91" t="str">
        <f>IFERROR(IF($H104="Unmanaged Application",(VLOOKUP($C104,Application[#All],4,FALSE)),(VLOOKUP($H104,Application[#All],4,FALSE))),"")</f>
        <v/>
      </c>
      <c r="K104" s="91" t="str">
        <f>IFERROR(IF($H104="Unmanaged Application",(VLOOKUP($C104,Application[#All],6,FALSE)),(VLOOKUP($H104,Application[#All],6,FALSE))),"")</f>
        <v/>
      </c>
    </row>
    <row r="105" spans="1:11">
      <c r="A105" s="90" t="str">
        <f t="array" ref="A105">IF(ROWS(B$87:B105)&gt;$B$85,"",INDEX(IIQProvisioningData!B$2:B$436,SMALL(IF(ProvisioningData[Business Role Name]=Schema!$B$5,ROW(ProvisioningData[Business Role Name])-ROW(IIQProvisioningData!$A$2)+1),ROWS(B$87:B105))))</f>
        <v/>
      </c>
      <c r="B105" s="93" t="str">
        <f t="array" ref="B105">IF(ROWS(B$87:B105)&gt;$B$85,"",INDEX(IIQProvisioningData!C$2:C$436,SMALL(IF(ProvisioningData[Business Role Name]=Schema!$B$5,ROW(ProvisioningData[Business Role Name])-ROW(IIQProvisioningData!$A$2)+1),ROWS(B$87:B105))))</f>
        <v/>
      </c>
      <c r="C105" s="90" t="str">
        <f t="array" ref="C105">IF(ROWS(C$87:C105)&gt;$B$85,"",INDEX(IIQProvisioningData!D$2:D$436,SMALL(IF(ProvisioningData[Business Role Name]=Schema!$B$5,ROW(ProvisioningData[Business Role Name])-ROW(IIQProvisioningData!$A$2)+1),ROWS(C$87:C105))))</f>
        <v/>
      </c>
      <c r="D105" s="90" t="str">
        <f t="array" ref="D105">IF(ROWS(D$87:D105)&gt;$B$85,"",INDEX(IIQProvisioningData!E$2:E$436,SMALL(IF(ProvisioningData[Business Role Name]=Schema!$B$5,ROW(ProvisioningData[Business Role Name])-ROW(IIQProvisioningData!$A$2)+1),ROWS(D$87:D105))))</f>
        <v/>
      </c>
      <c r="E105" s="90" t="str">
        <f t="array" ref="E105">IF(ROWS(E$87:E105)&gt;$B$85,"",INDEX(IIQProvisioningData!F$2:F$436,SMALL(IF(ProvisioningData[Business Role Name]=Schema!$B$5,ROW(ProvisioningData[Business Role Name])-ROW(IIQProvisioningData!$A$2)+1),ROWS(E$87:E105))))</f>
        <v/>
      </c>
      <c r="F105" s="90" t="str">
        <f t="array" ref="F105">IF(ROWS(F$87:F105)&gt;$B$85,"",INDEX(IIQProvisioningData!G$2:G$436,SMALL(IF(ProvisioningData[Business Role Name]=Schema!$B$5,ROW(ProvisioningData[Business Role Name])-ROW(IIQProvisioningData!$A$2)+1),ROWS(F$87:F105))))</f>
        <v/>
      </c>
      <c r="G105" s="90" t="str">
        <f t="array" ref="G105">IF(ROWS(G$87:G105)&gt;$B$85,"",INDEX(IIQProvisioningData!H$2:H$436,SMALL(IF(ProvisioningData[Business Role Name]=Schema!$B$5,ROW(ProvisioningData[Business Role Name])-ROW(IIQProvisioningData!$A$2)+1),ROWS(G$87:G105))))</f>
        <v/>
      </c>
      <c r="H105" s="90" t="str">
        <f t="array" ref="H105">IF(ROWS(H$87:H105)&gt;$B$85,"",INDEX(IIQProvisioningData!I$2:I$436,SMALL(IF(ProvisioningData[Business Role Name]=Schema!$B$5,ROW(ProvisioningData[Business Role Name])-ROW(IIQProvisioningData!$A$2)+1),ROWS(H$87:H105))))</f>
        <v/>
      </c>
      <c r="I105" s="91" t="str">
        <f>IFERROR(IF($H105="Unmanaged Application",(VLOOKUP($C105,Application[#All],3,FALSE)),(VLOOKUP($H105,Application[#All],3,FALSE))),"")</f>
        <v/>
      </c>
      <c r="J105" s="91" t="str">
        <f>IFERROR(IF($H105="Unmanaged Application",(VLOOKUP($C105,Application[#All],4,FALSE)),(VLOOKUP($H105,Application[#All],4,FALSE))),"")</f>
        <v/>
      </c>
      <c r="K105" s="91" t="str">
        <f>IFERROR(IF($H105="Unmanaged Application",(VLOOKUP($C105,Application[#All],6,FALSE)),(VLOOKUP($H105,Application[#All],6,FALSE))),"")</f>
        <v/>
      </c>
    </row>
    <row r="106" spans="1:11">
      <c r="A106" s="90" t="str">
        <f t="array" ref="A106">IF(ROWS(B$87:B106)&gt;$B$85,"",INDEX(IIQProvisioningData!B$2:B$436,SMALL(IF(ProvisioningData[Business Role Name]=Schema!$B$5,ROW(ProvisioningData[Business Role Name])-ROW(IIQProvisioningData!$A$2)+1),ROWS(B$87:B106))))</f>
        <v/>
      </c>
      <c r="B106" s="93" t="str">
        <f t="array" ref="B106">IF(ROWS(B$87:B106)&gt;$B$85,"",INDEX(IIQProvisioningData!C$2:C$436,SMALL(IF(ProvisioningData[Business Role Name]=Schema!$B$5,ROW(ProvisioningData[Business Role Name])-ROW(IIQProvisioningData!$A$2)+1),ROWS(B$87:B106))))</f>
        <v/>
      </c>
      <c r="C106" s="90" t="str">
        <f t="array" ref="C106">IF(ROWS(C$87:C106)&gt;$B$85,"",INDEX(IIQProvisioningData!D$2:D$436,SMALL(IF(ProvisioningData[Business Role Name]=Schema!$B$5,ROW(ProvisioningData[Business Role Name])-ROW(IIQProvisioningData!$A$2)+1),ROWS(C$87:C106))))</f>
        <v/>
      </c>
      <c r="D106" s="90" t="str">
        <f t="array" ref="D106">IF(ROWS(D$87:D106)&gt;$B$85,"",INDEX(IIQProvisioningData!E$2:E$436,SMALL(IF(ProvisioningData[Business Role Name]=Schema!$B$5,ROW(ProvisioningData[Business Role Name])-ROW(IIQProvisioningData!$A$2)+1),ROWS(D$87:D106))))</f>
        <v/>
      </c>
      <c r="E106" s="90" t="str">
        <f t="array" ref="E106">IF(ROWS(E$87:E106)&gt;$B$85,"",INDEX(IIQProvisioningData!F$2:F$436,SMALL(IF(ProvisioningData[Business Role Name]=Schema!$B$5,ROW(ProvisioningData[Business Role Name])-ROW(IIQProvisioningData!$A$2)+1),ROWS(E$87:E106))))</f>
        <v/>
      </c>
      <c r="F106" s="90" t="str">
        <f t="array" ref="F106">IF(ROWS(F$87:F106)&gt;$B$85,"",INDEX(IIQProvisioningData!G$2:G$436,SMALL(IF(ProvisioningData[Business Role Name]=Schema!$B$5,ROW(ProvisioningData[Business Role Name])-ROW(IIQProvisioningData!$A$2)+1),ROWS(F$87:F106))))</f>
        <v/>
      </c>
      <c r="G106" s="90" t="str">
        <f t="array" ref="G106">IF(ROWS(G$87:G106)&gt;$B$85,"",INDEX(IIQProvisioningData!H$2:H$436,SMALL(IF(ProvisioningData[Business Role Name]=Schema!$B$5,ROW(ProvisioningData[Business Role Name])-ROW(IIQProvisioningData!$A$2)+1),ROWS(G$87:G106))))</f>
        <v/>
      </c>
      <c r="H106" s="90" t="str">
        <f t="array" ref="H106">IF(ROWS(H$87:H106)&gt;$B$85,"",INDEX(IIQProvisioningData!I$2:I$436,SMALL(IF(ProvisioningData[Business Role Name]=Schema!$B$5,ROW(ProvisioningData[Business Role Name])-ROW(IIQProvisioningData!$A$2)+1),ROWS(H$87:H106))))</f>
        <v/>
      </c>
      <c r="I106" s="91" t="str">
        <f>IFERROR(IF($H106="Unmanaged Application",(VLOOKUP($C106,Application[#All],3,FALSE)),(VLOOKUP($H106,Application[#All],3,FALSE))),"")</f>
        <v/>
      </c>
      <c r="J106" s="91" t="str">
        <f>IFERROR(IF($H106="Unmanaged Application",(VLOOKUP($C106,Application[#All],4,FALSE)),(VLOOKUP($H106,Application[#All],4,FALSE))),"")</f>
        <v/>
      </c>
      <c r="K106" s="91" t="str">
        <f>IFERROR(IF($H106="Unmanaged Application",(VLOOKUP($C106,Application[#All],6,FALSE)),(VLOOKUP($H106,Application[#All],6,FALSE))),"")</f>
        <v/>
      </c>
    </row>
    <row r="107" spans="1:11">
      <c r="A107" s="90" t="str">
        <f t="array" ref="A107">IF(ROWS(B$87:B107)&gt;$B$85,"",INDEX(IIQProvisioningData!B$2:B$436,SMALL(IF(ProvisioningData[Business Role Name]=Schema!$B$5,ROW(ProvisioningData[Business Role Name])-ROW(IIQProvisioningData!$A$2)+1),ROWS(B$87:B107))))</f>
        <v/>
      </c>
      <c r="B107" s="93" t="str">
        <f t="array" ref="B107">IF(ROWS(B$87:B107)&gt;$B$85,"",INDEX(IIQProvisioningData!C$2:C$436,SMALL(IF(ProvisioningData[Business Role Name]=Schema!$B$5,ROW(ProvisioningData[Business Role Name])-ROW(IIQProvisioningData!$A$2)+1),ROWS(B$87:B107))))</f>
        <v/>
      </c>
      <c r="C107" s="90" t="str">
        <f t="array" ref="C107">IF(ROWS(C$87:C107)&gt;$B$85,"",INDEX(IIQProvisioningData!D$2:D$436,SMALL(IF(ProvisioningData[Business Role Name]=Schema!$B$5,ROW(ProvisioningData[Business Role Name])-ROW(IIQProvisioningData!$A$2)+1),ROWS(C$87:C107))))</f>
        <v/>
      </c>
      <c r="D107" s="90" t="str">
        <f t="array" ref="D107">IF(ROWS(D$87:D107)&gt;$B$85,"",INDEX(IIQProvisioningData!E$2:E$436,SMALL(IF(ProvisioningData[Business Role Name]=Schema!$B$5,ROW(ProvisioningData[Business Role Name])-ROW(IIQProvisioningData!$A$2)+1),ROWS(D$87:D107))))</f>
        <v/>
      </c>
      <c r="E107" s="90" t="str">
        <f t="array" ref="E107">IF(ROWS(E$87:E107)&gt;$B$85,"",INDEX(IIQProvisioningData!F$2:F$436,SMALL(IF(ProvisioningData[Business Role Name]=Schema!$B$5,ROW(ProvisioningData[Business Role Name])-ROW(IIQProvisioningData!$A$2)+1),ROWS(E$87:E107))))</f>
        <v/>
      </c>
      <c r="F107" s="90" t="str">
        <f t="array" ref="F107">IF(ROWS(F$87:F107)&gt;$B$85,"",INDEX(IIQProvisioningData!G$2:G$436,SMALL(IF(ProvisioningData[Business Role Name]=Schema!$B$5,ROW(ProvisioningData[Business Role Name])-ROW(IIQProvisioningData!$A$2)+1),ROWS(F$87:F107))))</f>
        <v/>
      </c>
      <c r="G107" s="90" t="str">
        <f t="array" ref="G107">IF(ROWS(G$87:G107)&gt;$B$85,"",INDEX(IIQProvisioningData!H$2:H$436,SMALL(IF(ProvisioningData[Business Role Name]=Schema!$B$5,ROW(ProvisioningData[Business Role Name])-ROW(IIQProvisioningData!$A$2)+1),ROWS(G$87:G107))))</f>
        <v/>
      </c>
      <c r="H107" s="90" t="str">
        <f t="array" ref="H107">IF(ROWS(H$87:H107)&gt;$B$85,"",INDEX(IIQProvisioningData!I$2:I$436,SMALL(IF(ProvisioningData[Business Role Name]=Schema!$B$5,ROW(ProvisioningData[Business Role Name])-ROW(IIQProvisioningData!$A$2)+1),ROWS(H$87:H107))))</f>
        <v/>
      </c>
      <c r="I107" s="91" t="str">
        <f>IFERROR(IF($H107="Unmanaged Application",(VLOOKUP($C107,Application[#All],3,FALSE)),(VLOOKUP($H107,Application[#All],3,FALSE))),"")</f>
        <v/>
      </c>
      <c r="J107" s="91" t="str">
        <f>IFERROR(IF($H107="Unmanaged Application",(VLOOKUP($C107,Application[#All],4,FALSE)),(VLOOKUP($H107,Application[#All],4,FALSE))),"")</f>
        <v/>
      </c>
      <c r="K107" s="91" t="str">
        <f>IFERROR(IF($H107="Unmanaged Application",(VLOOKUP($C107,Application[#All],6,FALSE)),(VLOOKUP($H107,Application[#All],6,FALSE))),"")</f>
        <v/>
      </c>
    </row>
    <row r="108" spans="1:11">
      <c r="A108" s="90" t="str">
        <f t="array" ref="A108">IF(ROWS(B$87:B108)&gt;$B$85,"",INDEX(IIQProvisioningData!B$2:B$436,SMALL(IF(ProvisioningData[Business Role Name]=Schema!$B$5,ROW(ProvisioningData[Business Role Name])-ROW(IIQProvisioningData!$A$2)+1),ROWS(B$87:B108))))</f>
        <v/>
      </c>
      <c r="B108" s="93" t="str">
        <f t="array" ref="B108">IF(ROWS(B$87:B108)&gt;$B$85,"",INDEX(IIQProvisioningData!C$2:C$436,SMALL(IF(ProvisioningData[Business Role Name]=Schema!$B$5,ROW(ProvisioningData[Business Role Name])-ROW(IIQProvisioningData!$A$2)+1),ROWS(B$87:B108))))</f>
        <v/>
      </c>
      <c r="C108" s="90" t="str">
        <f t="array" ref="C108">IF(ROWS(C$87:C108)&gt;$B$85,"",INDEX(IIQProvisioningData!D$2:D$436,SMALL(IF(ProvisioningData[Business Role Name]=Schema!$B$5,ROW(ProvisioningData[Business Role Name])-ROW(IIQProvisioningData!$A$2)+1),ROWS(C$87:C108))))</f>
        <v/>
      </c>
      <c r="D108" s="90" t="str">
        <f t="array" ref="D108">IF(ROWS(D$87:D108)&gt;$B$85,"",INDEX(IIQProvisioningData!E$2:E$436,SMALL(IF(ProvisioningData[Business Role Name]=Schema!$B$5,ROW(ProvisioningData[Business Role Name])-ROW(IIQProvisioningData!$A$2)+1),ROWS(D$87:D108))))</f>
        <v/>
      </c>
      <c r="E108" s="90" t="str">
        <f t="array" ref="E108">IF(ROWS(E$87:E108)&gt;$B$85,"",INDEX(IIQProvisioningData!F$2:F$436,SMALL(IF(ProvisioningData[Business Role Name]=Schema!$B$5,ROW(ProvisioningData[Business Role Name])-ROW(IIQProvisioningData!$A$2)+1),ROWS(E$87:E108))))</f>
        <v/>
      </c>
      <c r="F108" s="90" t="str">
        <f t="array" ref="F108">IF(ROWS(F$87:F108)&gt;$B$85,"",INDEX(IIQProvisioningData!G$2:G$436,SMALL(IF(ProvisioningData[Business Role Name]=Schema!$B$5,ROW(ProvisioningData[Business Role Name])-ROW(IIQProvisioningData!$A$2)+1),ROWS(F$87:F108))))</f>
        <v/>
      </c>
      <c r="G108" s="90" t="str">
        <f t="array" ref="G108">IF(ROWS(G$87:G108)&gt;$B$85,"",INDEX(IIQProvisioningData!H$2:H$436,SMALL(IF(ProvisioningData[Business Role Name]=Schema!$B$5,ROW(ProvisioningData[Business Role Name])-ROW(IIQProvisioningData!$A$2)+1),ROWS(G$87:G108))))</f>
        <v/>
      </c>
      <c r="H108" s="90" t="str">
        <f t="array" ref="H108">IF(ROWS(H$87:H108)&gt;$B$85,"",INDEX(IIQProvisioningData!I$2:I$436,SMALL(IF(ProvisioningData[Business Role Name]=Schema!$B$5,ROW(ProvisioningData[Business Role Name])-ROW(IIQProvisioningData!$A$2)+1),ROWS(H$87:H108))))</f>
        <v/>
      </c>
      <c r="I108" s="91" t="str">
        <f>IFERROR(IF($H108="Unmanaged Application",(VLOOKUP($C108,Application[#All],3,FALSE)),(VLOOKUP($H108,Application[#All],3,FALSE))),"")</f>
        <v/>
      </c>
      <c r="J108" s="91" t="str">
        <f>IFERROR(IF($H108="Unmanaged Application",(VLOOKUP($C108,Application[#All],4,FALSE)),(VLOOKUP($H108,Application[#All],4,FALSE))),"")</f>
        <v/>
      </c>
      <c r="K108" s="91" t="str">
        <f>IFERROR(IF($H108="Unmanaged Application",(VLOOKUP($C108,Application[#All],6,FALSE)),(VLOOKUP($H108,Application[#All],6,FALSE))),"")</f>
        <v/>
      </c>
    </row>
    <row r="109" spans="1:11">
      <c r="A109" s="90" t="str">
        <f t="array" ref="A109">IF(ROWS(B$87:B109)&gt;$B$85,"",INDEX(IIQProvisioningData!B$2:B$436,SMALL(IF(ProvisioningData[Business Role Name]=Schema!$B$5,ROW(ProvisioningData[Business Role Name])-ROW(IIQProvisioningData!$A$2)+1),ROWS(B$87:B109))))</f>
        <v/>
      </c>
      <c r="B109" s="93" t="str">
        <f t="array" ref="B109">IF(ROWS(B$87:B109)&gt;$B$85,"",INDEX(IIQProvisioningData!C$2:C$436,SMALL(IF(ProvisioningData[Business Role Name]=Schema!$B$5,ROW(ProvisioningData[Business Role Name])-ROW(IIQProvisioningData!$A$2)+1),ROWS(B$87:B109))))</f>
        <v/>
      </c>
      <c r="C109" s="90" t="str">
        <f t="array" ref="C109">IF(ROWS(C$87:C109)&gt;$B$85,"",INDEX(IIQProvisioningData!D$2:D$436,SMALL(IF(ProvisioningData[Business Role Name]=Schema!$B$5,ROW(ProvisioningData[Business Role Name])-ROW(IIQProvisioningData!$A$2)+1),ROWS(C$87:C109))))</f>
        <v/>
      </c>
      <c r="D109" s="90" t="str">
        <f t="array" ref="D109">IF(ROWS(D$87:D109)&gt;$B$85,"",INDEX(IIQProvisioningData!E$2:E$436,SMALL(IF(ProvisioningData[Business Role Name]=Schema!$B$5,ROW(ProvisioningData[Business Role Name])-ROW(IIQProvisioningData!$A$2)+1),ROWS(D$87:D109))))</f>
        <v/>
      </c>
      <c r="E109" s="90" t="str">
        <f t="array" ref="E109">IF(ROWS(E$87:E109)&gt;$B$85,"",INDEX(IIQProvisioningData!F$2:F$436,SMALL(IF(ProvisioningData[Business Role Name]=Schema!$B$5,ROW(ProvisioningData[Business Role Name])-ROW(IIQProvisioningData!$A$2)+1),ROWS(E$87:E109))))</f>
        <v/>
      </c>
      <c r="F109" s="90" t="str">
        <f t="array" ref="F109">IF(ROWS(F$87:F109)&gt;$B$85,"",INDEX(IIQProvisioningData!G$2:G$436,SMALL(IF(ProvisioningData[Business Role Name]=Schema!$B$5,ROW(ProvisioningData[Business Role Name])-ROW(IIQProvisioningData!$A$2)+1),ROWS(F$87:F109))))</f>
        <v/>
      </c>
      <c r="G109" s="90" t="str">
        <f t="array" ref="G109">IF(ROWS(G$87:G109)&gt;$B$85,"",INDEX(IIQProvisioningData!H$2:H$436,SMALL(IF(ProvisioningData[Business Role Name]=Schema!$B$5,ROW(ProvisioningData[Business Role Name])-ROW(IIQProvisioningData!$A$2)+1),ROWS(G$87:G109))))</f>
        <v/>
      </c>
      <c r="H109" s="90" t="str">
        <f t="array" ref="H109">IF(ROWS(H$87:H109)&gt;$B$85,"",INDEX(IIQProvisioningData!I$2:I$436,SMALL(IF(ProvisioningData[Business Role Name]=Schema!$B$5,ROW(ProvisioningData[Business Role Name])-ROW(IIQProvisioningData!$A$2)+1),ROWS(H$87:H109))))</f>
        <v/>
      </c>
      <c r="I109" s="91" t="str">
        <f>IFERROR(IF($H109="Unmanaged Application",(VLOOKUP($C109,Application[#All],3,FALSE)),(VLOOKUP($H109,Application[#All],3,FALSE))),"")</f>
        <v/>
      </c>
      <c r="J109" s="91" t="str">
        <f>IFERROR(IF($H109="Unmanaged Application",(VLOOKUP($C109,Application[#All],4,FALSE)),(VLOOKUP($H109,Application[#All],4,FALSE))),"")</f>
        <v/>
      </c>
      <c r="K109" s="91" t="str">
        <f>IFERROR(IF($H109="Unmanaged Application",(VLOOKUP($C109,Application[#All],6,FALSE)),(VLOOKUP($H109,Application[#All],6,FALSE))),"")</f>
        <v/>
      </c>
    </row>
    <row r="110" spans="1:11">
      <c r="A110" s="90" t="str">
        <f t="array" ref="A110">IF(ROWS(B$87:B110)&gt;$B$85,"",INDEX(IIQProvisioningData!B$2:B$436,SMALL(IF(ProvisioningData[Business Role Name]=Schema!$B$5,ROW(ProvisioningData[Business Role Name])-ROW(IIQProvisioningData!$A$2)+1),ROWS(B$87:B110))))</f>
        <v/>
      </c>
      <c r="B110" s="93" t="str">
        <f t="array" ref="B110">IF(ROWS(B$87:B110)&gt;$B$85,"",INDEX(IIQProvisioningData!C$2:C$436,SMALL(IF(ProvisioningData[Business Role Name]=Schema!$B$5,ROW(ProvisioningData[Business Role Name])-ROW(IIQProvisioningData!$A$2)+1),ROWS(B$87:B110))))</f>
        <v/>
      </c>
      <c r="C110" s="90" t="str">
        <f t="array" ref="C110">IF(ROWS(C$87:C110)&gt;$B$85,"",INDEX(IIQProvisioningData!D$2:D$436,SMALL(IF(ProvisioningData[Business Role Name]=Schema!$B$5,ROW(ProvisioningData[Business Role Name])-ROW(IIQProvisioningData!$A$2)+1),ROWS(C$87:C110))))</f>
        <v/>
      </c>
      <c r="D110" s="90" t="str">
        <f t="array" ref="D110">IF(ROWS(D$87:D110)&gt;$B$85,"",INDEX(IIQProvisioningData!E$2:E$436,SMALL(IF(ProvisioningData[Business Role Name]=Schema!$B$5,ROW(ProvisioningData[Business Role Name])-ROW(IIQProvisioningData!$A$2)+1),ROWS(D$87:D110))))</f>
        <v/>
      </c>
      <c r="E110" s="90" t="str">
        <f t="array" ref="E110">IF(ROWS(E$87:E110)&gt;$B$85,"",INDEX(IIQProvisioningData!F$2:F$436,SMALL(IF(ProvisioningData[Business Role Name]=Schema!$B$5,ROW(ProvisioningData[Business Role Name])-ROW(IIQProvisioningData!$A$2)+1),ROWS(E$87:E110))))</f>
        <v/>
      </c>
      <c r="F110" s="90" t="str">
        <f t="array" ref="F110">IF(ROWS(F$87:F110)&gt;$B$85,"",INDEX(IIQProvisioningData!G$2:G$436,SMALL(IF(ProvisioningData[Business Role Name]=Schema!$B$5,ROW(ProvisioningData[Business Role Name])-ROW(IIQProvisioningData!$A$2)+1),ROWS(F$87:F110))))</f>
        <v/>
      </c>
      <c r="G110" s="90" t="str">
        <f t="array" ref="G110">IF(ROWS(G$87:G110)&gt;$B$85,"",INDEX(IIQProvisioningData!H$2:H$436,SMALL(IF(ProvisioningData[Business Role Name]=Schema!$B$5,ROW(ProvisioningData[Business Role Name])-ROW(IIQProvisioningData!$A$2)+1),ROWS(G$87:G110))))</f>
        <v/>
      </c>
      <c r="H110" s="90" t="str">
        <f t="array" ref="H110">IF(ROWS(H$87:H110)&gt;$B$85,"",INDEX(IIQProvisioningData!I$2:I$436,SMALL(IF(ProvisioningData[Business Role Name]=Schema!$B$5,ROW(ProvisioningData[Business Role Name])-ROW(IIQProvisioningData!$A$2)+1),ROWS(H$87:H110))))</f>
        <v/>
      </c>
      <c r="I110" s="91" t="str">
        <f>IFERROR(IF($H110="Unmanaged Application",(VLOOKUP($C110,Application[#All],3,FALSE)),(VLOOKUP($H110,Application[#All],3,FALSE))),"")</f>
        <v/>
      </c>
      <c r="J110" s="91" t="str">
        <f>IFERROR(IF($H110="Unmanaged Application",(VLOOKUP($C110,Application[#All],4,FALSE)),(VLOOKUP($H110,Application[#All],4,FALSE))),"")</f>
        <v/>
      </c>
      <c r="K110" s="91" t="str">
        <f>IFERROR(IF($H110="Unmanaged Application",(VLOOKUP($C110,Application[#All],6,FALSE)),(VLOOKUP($H110,Application[#All],6,FALSE))),"")</f>
        <v/>
      </c>
    </row>
    <row r="111" spans="1:11">
      <c r="A111" s="90" t="str">
        <f t="array" ref="A111">IF(ROWS(B$87:B111)&gt;$B$85,"",INDEX(IIQProvisioningData!B$2:B$436,SMALL(IF(ProvisioningData[Business Role Name]=Schema!$B$5,ROW(ProvisioningData[Business Role Name])-ROW(IIQProvisioningData!$A$2)+1),ROWS(B$87:B111))))</f>
        <v/>
      </c>
      <c r="B111" s="93" t="str">
        <f t="array" ref="B111">IF(ROWS(B$87:B111)&gt;$B$85,"",INDEX(IIQProvisioningData!C$2:C$436,SMALL(IF(ProvisioningData[Business Role Name]=Schema!$B$5,ROW(ProvisioningData[Business Role Name])-ROW(IIQProvisioningData!$A$2)+1),ROWS(B$87:B111))))</f>
        <v/>
      </c>
      <c r="C111" s="90" t="str">
        <f t="array" ref="C111">IF(ROWS(C$87:C111)&gt;$B$85,"",INDEX(IIQProvisioningData!D$2:D$436,SMALL(IF(ProvisioningData[Business Role Name]=Schema!$B$5,ROW(ProvisioningData[Business Role Name])-ROW(IIQProvisioningData!$A$2)+1),ROWS(C$87:C111))))</f>
        <v/>
      </c>
      <c r="D111" s="90" t="str">
        <f t="array" ref="D111">IF(ROWS(D$87:D111)&gt;$B$85,"",INDEX(IIQProvisioningData!E$2:E$436,SMALL(IF(ProvisioningData[Business Role Name]=Schema!$B$5,ROW(ProvisioningData[Business Role Name])-ROW(IIQProvisioningData!$A$2)+1),ROWS(D$87:D111))))</f>
        <v/>
      </c>
      <c r="E111" s="90" t="str">
        <f t="array" ref="E111">IF(ROWS(E$87:E111)&gt;$B$85,"",INDEX(IIQProvisioningData!F$2:F$436,SMALL(IF(ProvisioningData[Business Role Name]=Schema!$B$5,ROW(ProvisioningData[Business Role Name])-ROW(IIQProvisioningData!$A$2)+1),ROWS(E$87:E111))))</f>
        <v/>
      </c>
      <c r="F111" s="90" t="str">
        <f t="array" ref="F111">IF(ROWS(F$87:F111)&gt;$B$85,"",INDEX(IIQProvisioningData!G$2:G$436,SMALL(IF(ProvisioningData[Business Role Name]=Schema!$B$5,ROW(ProvisioningData[Business Role Name])-ROW(IIQProvisioningData!$A$2)+1),ROWS(F$87:F111))))</f>
        <v/>
      </c>
      <c r="G111" s="90" t="str">
        <f t="array" ref="G111">IF(ROWS(G$87:G111)&gt;$B$85,"",INDEX(IIQProvisioningData!H$2:H$436,SMALL(IF(ProvisioningData[Business Role Name]=Schema!$B$5,ROW(ProvisioningData[Business Role Name])-ROW(IIQProvisioningData!$A$2)+1),ROWS(G$87:G111))))</f>
        <v/>
      </c>
      <c r="H111" s="90" t="str">
        <f t="array" ref="H111">IF(ROWS(H$87:H111)&gt;$B$85,"",INDEX(IIQProvisioningData!I$2:I$436,SMALL(IF(ProvisioningData[Business Role Name]=Schema!$B$5,ROW(ProvisioningData[Business Role Name])-ROW(IIQProvisioningData!$A$2)+1),ROWS(H$87:H111))))</f>
        <v/>
      </c>
      <c r="I111" s="91" t="str">
        <f>IFERROR(IF($H111="Unmanaged Application",(VLOOKUP($C111,Application[#All],3,FALSE)),(VLOOKUP($H111,Application[#All],3,FALSE))),"")</f>
        <v/>
      </c>
      <c r="J111" s="91" t="str">
        <f>IFERROR(IF($H111="Unmanaged Application",(VLOOKUP($C111,Application[#All],4,FALSE)),(VLOOKUP($H111,Application[#All],4,FALSE))),"")</f>
        <v/>
      </c>
      <c r="K111" s="91" t="str">
        <f>IFERROR(IF($H111="Unmanaged Application",(VLOOKUP($C111,Application[#All],6,FALSE)),(VLOOKUP($H111,Application[#All],6,FALSE))),"")</f>
        <v/>
      </c>
    </row>
    <row r="112" spans="1:11">
      <c r="A112" s="90" t="str">
        <f t="array" ref="A112">IF(ROWS(B$87:B112)&gt;$B$85,"",INDEX(IIQProvisioningData!B$2:B$436,SMALL(IF(ProvisioningData[Business Role Name]=Schema!$B$5,ROW(ProvisioningData[Business Role Name])-ROW(IIQProvisioningData!$A$2)+1),ROWS(B$87:B112))))</f>
        <v/>
      </c>
      <c r="B112" s="93" t="str">
        <f t="array" ref="B112">IF(ROWS(B$87:B112)&gt;$B$85,"",INDEX(IIQProvisioningData!C$2:C$436,SMALL(IF(ProvisioningData[Business Role Name]=Schema!$B$5,ROW(ProvisioningData[Business Role Name])-ROW(IIQProvisioningData!$A$2)+1),ROWS(B$87:B112))))</f>
        <v/>
      </c>
      <c r="C112" s="90" t="str">
        <f t="array" ref="C112">IF(ROWS(C$87:C112)&gt;$B$85,"",INDEX(IIQProvisioningData!D$2:D$436,SMALL(IF(ProvisioningData[Business Role Name]=Schema!$B$5,ROW(ProvisioningData[Business Role Name])-ROW(IIQProvisioningData!$A$2)+1),ROWS(C$87:C112))))</f>
        <v/>
      </c>
      <c r="D112" s="90" t="str">
        <f t="array" ref="D112">IF(ROWS(D$87:D112)&gt;$B$85,"",INDEX(IIQProvisioningData!E$2:E$436,SMALL(IF(ProvisioningData[Business Role Name]=Schema!$B$5,ROW(ProvisioningData[Business Role Name])-ROW(IIQProvisioningData!$A$2)+1),ROWS(D$87:D112))))</f>
        <v/>
      </c>
      <c r="E112" s="90" t="str">
        <f t="array" ref="E112">IF(ROWS(E$87:E112)&gt;$B$85,"",INDEX(IIQProvisioningData!F$2:F$436,SMALL(IF(ProvisioningData[Business Role Name]=Schema!$B$5,ROW(ProvisioningData[Business Role Name])-ROW(IIQProvisioningData!$A$2)+1),ROWS(E$87:E112))))</f>
        <v/>
      </c>
      <c r="F112" s="90" t="str">
        <f t="array" ref="F112">IF(ROWS(F$87:F112)&gt;$B$85,"",INDEX(IIQProvisioningData!G$2:G$436,SMALL(IF(ProvisioningData[Business Role Name]=Schema!$B$5,ROW(ProvisioningData[Business Role Name])-ROW(IIQProvisioningData!$A$2)+1),ROWS(F$87:F112))))</f>
        <v/>
      </c>
      <c r="G112" s="90" t="str">
        <f t="array" ref="G112">IF(ROWS(G$87:G112)&gt;$B$85,"",INDEX(IIQProvisioningData!H$2:H$436,SMALL(IF(ProvisioningData[Business Role Name]=Schema!$B$5,ROW(ProvisioningData[Business Role Name])-ROW(IIQProvisioningData!$A$2)+1),ROWS(G$87:G112))))</f>
        <v/>
      </c>
      <c r="H112" s="90" t="str">
        <f t="array" ref="H112">IF(ROWS(H$87:H112)&gt;$B$85,"",INDEX(IIQProvisioningData!I$2:I$436,SMALL(IF(ProvisioningData[Business Role Name]=Schema!$B$5,ROW(ProvisioningData[Business Role Name])-ROW(IIQProvisioningData!$A$2)+1),ROWS(H$87:H112))))</f>
        <v/>
      </c>
      <c r="I112" s="91" t="str">
        <f>IFERROR(IF($H112="Unmanaged Application",(VLOOKUP($C112,Application[#All],3,FALSE)),(VLOOKUP($H112,Application[#All],3,FALSE))),"")</f>
        <v/>
      </c>
      <c r="J112" s="91" t="str">
        <f>IFERROR(IF($H112="Unmanaged Application",(VLOOKUP($C112,Application[#All],4,FALSE)),(VLOOKUP($H112,Application[#All],4,FALSE))),"")</f>
        <v/>
      </c>
      <c r="K112" s="91" t="str">
        <f>IFERROR(IF($H112="Unmanaged Application",(VLOOKUP($C112,Application[#All],6,FALSE)),(VLOOKUP($H112,Application[#All],6,FALSE))),"")</f>
        <v/>
      </c>
    </row>
    <row r="113" spans="1:11">
      <c r="A113" s="90" t="str">
        <f t="array" ref="A113">IF(ROWS(B$87:B113)&gt;$B$85,"",INDEX(IIQProvisioningData!B$2:B$436,SMALL(IF(ProvisioningData[Business Role Name]=Schema!$B$5,ROW(ProvisioningData[Business Role Name])-ROW(IIQProvisioningData!$A$2)+1),ROWS(B$87:B113))))</f>
        <v/>
      </c>
      <c r="B113" s="93" t="str">
        <f t="array" ref="B113">IF(ROWS(B$87:B113)&gt;$B$85,"",INDEX(IIQProvisioningData!C$2:C$436,SMALL(IF(ProvisioningData[Business Role Name]=Schema!$B$5,ROW(ProvisioningData[Business Role Name])-ROW(IIQProvisioningData!$A$2)+1),ROWS(B$87:B113))))</f>
        <v/>
      </c>
      <c r="C113" s="90" t="str">
        <f t="array" ref="C113">IF(ROWS(C$87:C113)&gt;$B$85,"",INDEX(IIQProvisioningData!D$2:D$436,SMALL(IF(ProvisioningData[Business Role Name]=Schema!$B$5,ROW(ProvisioningData[Business Role Name])-ROW(IIQProvisioningData!$A$2)+1),ROWS(C$87:C113))))</f>
        <v/>
      </c>
      <c r="D113" s="90" t="str">
        <f t="array" ref="D113">IF(ROWS(D$87:D113)&gt;$B$85,"",INDEX(IIQProvisioningData!E$2:E$436,SMALL(IF(ProvisioningData[Business Role Name]=Schema!$B$5,ROW(ProvisioningData[Business Role Name])-ROW(IIQProvisioningData!$A$2)+1),ROWS(D$87:D113))))</f>
        <v/>
      </c>
      <c r="E113" s="90" t="str">
        <f t="array" ref="E113">IF(ROWS(E$87:E113)&gt;$B$85,"",INDEX(IIQProvisioningData!F$2:F$436,SMALL(IF(ProvisioningData[Business Role Name]=Schema!$B$5,ROW(ProvisioningData[Business Role Name])-ROW(IIQProvisioningData!$A$2)+1),ROWS(E$87:E113))))</f>
        <v/>
      </c>
      <c r="F113" s="90" t="str">
        <f t="array" ref="F113">IF(ROWS(F$87:F113)&gt;$B$85,"",INDEX(IIQProvisioningData!G$2:G$436,SMALL(IF(ProvisioningData[Business Role Name]=Schema!$B$5,ROW(ProvisioningData[Business Role Name])-ROW(IIQProvisioningData!$A$2)+1),ROWS(F$87:F113))))</f>
        <v/>
      </c>
      <c r="G113" s="90" t="str">
        <f t="array" ref="G113">IF(ROWS(G$87:G113)&gt;$B$85,"",INDEX(IIQProvisioningData!H$2:H$436,SMALL(IF(ProvisioningData[Business Role Name]=Schema!$B$5,ROW(ProvisioningData[Business Role Name])-ROW(IIQProvisioningData!$A$2)+1),ROWS(G$87:G113))))</f>
        <v/>
      </c>
      <c r="H113" s="90" t="str">
        <f t="array" ref="H113">IF(ROWS(H$87:H113)&gt;$B$85,"",INDEX(IIQProvisioningData!I$2:I$436,SMALL(IF(ProvisioningData[Business Role Name]=Schema!$B$5,ROW(ProvisioningData[Business Role Name])-ROW(IIQProvisioningData!$A$2)+1),ROWS(H$87:H113))))</f>
        <v/>
      </c>
      <c r="I113" s="91" t="str">
        <f>IFERROR(IF($H113="Unmanaged Application",(VLOOKUP($C113,Application[#All],3,FALSE)),(VLOOKUP($H113,Application[#All],3,FALSE))),"")</f>
        <v/>
      </c>
      <c r="J113" s="91" t="str">
        <f>IFERROR(IF($H113="Unmanaged Application",(VLOOKUP($C113,Application[#All],4,FALSE)),(VLOOKUP($H113,Application[#All],4,FALSE))),"")</f>
        <v/>
      </c>
      <c r="K113" s="91" t="str">
        <f>IFERROR(IF($H113="Unmanaged Application",(VLOOKUP($C113,Application[#All],6,FALSE)),(VLOOKUP($H113,Application[#All],6,FALSE))),"")</f>
        <v/>
      </c>
    </row>
    <row r="114" spans="1:11">
      <c r="A114" s="90" t="str">
        <f t="array" ref="A114">IF(ROWS(B$87:B114)&gt;$B$85,"",INDEX(IIQProvisioningData!B$2:B$436,SMALL(IF(ProvisioningData[Business Role Name]=Schema!$B$5,ROW(ProvisioningData[Business Role Name])-ROW(IIQProvisioningData!$A$2)+1),ROWS(B$87:B114))))</f>
        <v/>
      </c>
      <c r="B114" s="93" t="str">
        <f t="array" ref="B114">IF(ROWS(B$87:B114)&gt;$B$85,"",INDEX(IIQProvisioningData!C$2:C$436,SMALL(IF(ProvisioningData[Business Role Name]=Schema!$B$5,ROW(ProvisioningData[Business Role Name])-ROW(IIQProvisioningData!$A$2)+1),ROWS(B$87:B114))))</f>
        <v/>
      </c>
      <c r="C114" s="90" t="str">
        <f t="array" ref="C114">IF(ROWS(C$87:C114)&gt;$B$85,"",INDEX(IIQProvisioningData!D$2:D$436,SMALL(IF(ProvisioningData[Business Role Name]=Schema!$B$5,ROW(ProvisioningData[Business Role Name])-ROW(IIQProvisioningData!$A$2)+1),ROWS(C$87:C114))))</f>
        <v/>
      </c>
      <c r="D114" s="90" t="str">
        <f t="array" ref="D114">IF(ROWS(D$87:D114)&gt;$B$85,"",INDEX(IIQProvisioningData!E$2:E$436,SMALL(IF(ProvisioningData[Business Role Name]=Schema!$B$5,ROW(ProvisioningData[Business Role Name])-ROW(IIQProvisioningData!$A$2)+1),ROWS(D$87:D114))))</f>
        <v/>
      </c>
      <c r="E114" s="90" t="str">
        <f t="array" ref="E114">IF(ROWS(E$87:E114)&gt;$B$85,"",INDEX(IIQProvisioningData!F$2:F$436,SMALL(IF(ProvisioningData[Business Role Name]=Schema!$B$5,ROW(ProvisioningData[Business Role Name])-ROW(IIQProvisioningData!$A$2)+1),ROWS(E$87:E114))))</f>
        <v/>
      </c>
      <c r="F114" s="90" t="str">
        <f t="array" ref="F114">IF(ROWS(F$87:F114)&gt;$B$85,"",INDEX(IIQProvisioningData!G$2:G$436,SMALL(IF(ProvisioningData[Business Role Name]=Schema!$B$5,ROW(ProvisioningData[Business Role Name])-ROW(IIQProvisioningData!$A$2)+1),ROWS(F$87:F114))))</f>
        <v/>
      </c>
      <c r="G114" s="90" t="str">
        <f t="array" ref="G114">IF(ROWS(G$87:G114)&gt;$B$85,"",INDEX(IIQProvisioningData!H$2:H$436,SMALL(IF(ProvisioningData[Business Role Name]=Schema!$B$5,ROW(ProvisioningData[Business Role Name])-ROW(IIQProvisioningData!$A$2)+1),ROWS(G$87:G114))))</f>
        <v/>
      </c>
      <c r="H114" s="90" t="str">
        <f t="array" ref="H114">IF(ROWS(H$87:H114)&gt;$B$85,"",INDEX(IIQProvisioningData!I$2:I$436,SMALL(IF(ProvisioningData[Business Role Name]=Schema!$B$5,ROW(ProvisioningData[Business Role Name])-ROW(IIQProvisioningData!$A$2)+1),ROWS(H$87:H114))))</f>
        <v/>
      </c>
      <c r="I114" s="91" t="str">
        <f>IFERROR(IF($H114="Unmanaged Application",(VLOOKUP($C114,Application[#All],3,FALSE)),(VLOOKUP($H114,Application[#All],3,FALSE))),"")</f>
        <v/>
      </c>
      <c r="J114" s="91" t="str">
        <f>IFERROR(IF($H114="Unmanaged Application",(VLOOKUP($C114,Application[#All],4,FALSE)),(VLOOKUP($H114,Application[#All],4,FALSE))),"")</f>
        <v/>
      </c>
      <c r="K114" s="91" t="str">
        <f>IFERROR(IF($H114="Unmanaged Application",(VLOOKUP($C114,Application[#All],6,FALSE)),(VLOOKUP($H114,Application[#All],6,FALSE))),"")</f>
        <v/>
      </c>
    </row>
    <row r="115" spans="1:11">
      <c r="A115" s="90" t="str">
        <f t="array" ref="A115">IF(ROWS(B$87:B115)&gt;$B$85,"",INDEX(IIQProvisioningData!B$2:B$436,SMALL(IF(ProvisioningData[Business Role Name]=Schema!$B$5,ROW(ProvisioningData[Business Role Name])-ROW(IIQProvisioningData!$A$2)+1),ROWS(B$87:B115))))</f>
        <v/>
      </c>
      <c r="B115" s="93" t="str">
        <f t="array" ref="B115">IF(ROWS(B$87:B115)&gt;$B$85,"",INDEX(IIQProvisioningData!C$2:C$436,SMALL(IF(ProvisioningData[Business Role Name]=Schema!$B$5,ROW(ProvisioningData[Business Role Name])-ROW(IIQProvisioningData!$A$2)+1),ROWS(B$87:B115))))</f>
        <v/>
      </c>
      <c r="C115" s="90" t="str">
        <f t="array" ref="C115">IF(ROWS(C$87:C115)&gt;$B$85,"",INDEX(IIQProvisioningData!D$2:D$436,SMALL(IF(ProvisioningData[Business Role Name]=Schema!$B$5,ROW(ProvisioningData[Business Role Name])-ROW(IIQProvisioningData!$A$2)+1),ROWS(C$87:C115))))</f>
        <v/>
      </c>
      <c r="D115" s="90" t="str">
        <f t="array" ref="D115">IF(ROWS(D$87:D115)&gt;$B$85,"",INDEX(IIQProvisioningData!E$2:E$436,SMALL(IF(ProvisioningData[Business Role Name]=Schema!$B$5,ROW(ProvisioningData[Business Role Name])-ROW(IIQProvisioningData!$A$2)+1),ROWS(D$87:D115))))</f>
        <v/>
      </c>
      <c r="E115" s="90" t="str">
        <f t="array" ref="E115">IF(ROWS(E$87:E115)&gt;$B$85,"",INDEX(IIQProvisioningData!F$2:F$436,SMALL(IF(ProvisioningData[Business Role Name]=Schema!$B$5,ROW(ProvisioningData[Business Role Name])-ROW(IIQProvisioningData!$A$2)+1),ROWS(E$87:E115))))</f>
        <v/>
      </c>
      <c r="F115" s="90" t="str">
        <f t="array" ref="F115">IF(ROWS(F$87:F115)&gt;$B$85,"",INDEX(IIQProvisioningData!G$2:G$436,SMALL(IF(ProvisioningData[Business Role Name]=Schema!$B$5,ROW(ProvisioningData[Business Role Name])-ROW(IIQProvisioningData!$A$2)+1),ROWS(F$87:F115))))</f>
        <v/>
      </c>
      <c r="G115" s="90" t="str">
        <f t="array" ref="G115">IF(ROWS(G$87:G115)&gt;$B$85,"",INDEX(IIQProvisioningData!H$2:H$436,SMALL(IF(ProvisioningData[Business Role Name]=Schema!$B$5,ROW(ProvisioningData[Business Role Name])-ROW(IIQProvisioningData!$A$2)+1),ROWS(G$87:G115))))</f>
        <v/>
      </c>
      <c r="H115" s="90" t="str">
        <f t="array" ref="H115">IF(ROWS(H$87:H115)&gt;$B$85,"",INDEX(IIQProvisioningData!I$2:I$436,SMALL(IF(ProvisioningData[Business Role Name]=Schema!$B$5,ROW(ProvisioningData[Business Role Name])-ROW(IIQProvisioningData!$A$2)+1),ROWS(H$87:H115))))</f>
        <v/>
      </c>
      <c r="I115" s="91" t="str">
        <f>IFERROR(IF($H115="Unmanaged Application",(VLOOKUP($C115,Application[#All],3,FALSE)),(VLOOKUP($H115,Application[#All],3,FALSE))),"")</f>
        <v/>
      </c>
      <c r="J115" s="91" t="str">
        <f>IFERROR(IF($H115="Unmanaged Application",(VLOOKUP($C115,Application[#All],4,FALSE)),(VLOOKUP($H115,Application[#All],4,FALSE))),"")</f>
        <v/>
      </c>
      <c r="K115" s="91" t="str">
        <f>IFERROR(IF($H115="Unmanaged Application",(VLOOKUP($C115,Application[#All],6,FALSE)),(VLOOKUP($H115,Application[#All],6,FALSE))),"")</f>
        <v/>
      </c>
    </row>
    <row r="116" spans="1:11">
      <c r="A116" s="90" t="str">
        <f t="array" ref="A116">IF(ROWS(B$87:B116)&gt;$B$85,"",INDEX(IIQProvisioningData!B$2:B$436,SMALL(IF(ProvisioningData[Business Role Name]=Schema!$B$5,ROW(ProvisioningData[Business Role Name])-ROW(IIQProvisioningData!$A$2)+1),ROWS(B$87:B116))))</f>
        <v/>
      </c>
      <c r="B116" s="93" t="str">
        <f t="array" ref="B116">IF(ROWS(B$87:B116)&gt;$B$85,"",INDEX(IIQProvisioningData!C$2:C$436,SMALL(IF(ProvisioningData[Business Role Name]=Schema!$B$5,ROW(ProvisioningData[Business Role Name])-ROW(IIQProvisioningData!$A$2)+1),ROWS(B$87:B116))))</f>
        <v/>
      </c>
      <c r="C116" s="90" t="str">
        <f t="array" ref="C116">IF(ROWS(C$87:C116)&gt;$B$85,"",INDEX(IIQProvisioningData!D$2:D$436,SMALL(IF(ProvisioningData[Business Role Name]=Schema!$B$5,ROW(ProvisioningData[Business Role Name])-ROW(IIQProvisioningData!$A$2)+1),ROWS(C$87:C116))))</f>
        <v/>
      </c>
      <c r="D116" s="90" t="str">
        <f t="array" ref="D116">IF(ROWS(D$87:D116)&gt;$B$85,"",INDEX(IIQProvisioningData!E$2:E$436,SMALL(IF(ProvisioningData[Business Role Name]=Schema!$B$5,ROW(ProvisioningData[Business Role Name])-ROW(IIQProvisioningData!$A$2)+1),ROWS(D$87:D116))))</f>
        <v/>
      </c>
      <c r="E116" s="90" t="str">
        <f t="array" ref="E116">IF(ROWS(E$87:E116)&gt;$B$85,"",INDEX(IIQProvisioningData!F$2:F$436,SMALL(IF(ProvisioningData[Business Role Name]=Schema!$B$5,ROW(ProvisioningData[Business Role Name])-ROW(IIQProvisioningData!$A$2)+1),ROWS(E$87:E116))))</f>
        <v/>
      </c>
      <c r="F116" s="90" t="str">
        <f t="array" ref="F116">IF(ROWS(F$87:F116)&gt;$B$85,"",INDEX(IIQProvisioningData!G$2:G$436,SMALL(IF(ProvisioningData[Business Role Name]=Schema!$B$5,ROW(ProvisioningData[Business Role Name])-ROW(IIQProvisioningData!$A$2)+1),ROWS(F$87:F116))))</f>
        <v/>
      </c>
      <c r="G116" s="90" t="str">
        <f t="array" ref="G116">IF(ROWS(G$87:G116)&gt;$B$85,"",INDEX(IIQProvisioningData!H$2:H$436,SMALL(IF(ProvisioningData[Business Role Name]=Schema!$B$5,ROW(ProvisioningData[Business Role Name])-ROW(IIQProvisioningData!$A$2)+1),ROWS(G$87:G116))))</f>
        <v/>
      </c>
      <c r="H116" s="90" t="str">
        <f t="array" ref="H116">IF(ROWS(H$87:H116)&gt;$B$85,"",INDEX(IIQProvisioningData!I$2:I$436,SMALL(IF(ProvisioningData[Business Role Name]=Schema!$B$5,ROW(ProvisioningData[Business Role Name])-ROW(IIQProvisioningData!$A$2)+1),ROWS(H$87:H116))))</f>
        <v/>
      </c>
      <c r="I116" s="91" t="str">
        <f>IFERROR(IF($H116="Unmanaged Application",(VLOOKUP($C116,Application[#All],3,FALSE)),(VLOOKUP($H116,Application[#All],3,FALSE))),"")</f>
        <v/>
      </c>
      <c r="J116" s="91" t="str">
        <f>IFERROR(IF($H116="Unmanaged Application",(VLOOKUP($C116,Application[#All],4,FALSE)),(VLOOKUP($H116,Application[#All],4,FALSE))),"")</f>
        <v/>
      </c>
      <c r="K116" s="91" t="str">
        <f>IFERROR(IF($H116="Unmanaged Application",(VLOOKUP($C116,Application[#All],6,FALSE)),(VLOOKUP($H116,Application[#All],6,FALSE))),"")</f>
        <v/>
      </c>
    </row>
    <row r="117" spans="1:11">
      <c r="A117" s="90" t="str">
        <f t="array" ref="A117">IF(ROWS(B$87:B117)&gt;$B$85,"",INDEX(IIQProvisioningData!B$2:B$436,SMALL(IF(ProvisioningData[Business Role Name]=Schema!$B$5,ROW(ProvisioningData[Business Role Name])-ROW(IIQProvisioningData!$A$2)+1),ROWS(B$87:B117))))</f>
        <v/>
      </c>
      <c r="B117" s="93" t="str">
        <f t="array" ref="B117">IF(ROWS(B$87:B117)&gt;$B$85,"",INDEX(IIQProvisioningData!C$2:C$436,SMALL(IF(ProvisioningData[Business Role Name]=Schema!$B$5,ROW(ProvisioningData[Business Role Name])-ROW(IIQProvisioningData!$A$2)+1),ROWS(B$87:B117))))</f>
        <v/>
      </c>
      <c r="C117" s="90" t="str">
        <f t="array" ref="C117">IF(ROWS(C$87:C117)&gt;$B$85,"",INDEX(IIQProvisioningData!D$2:D$436,SMALL(IF(ProvisioningData[Business Role Name]=Schema!$B$5,ROW(ProvisioningData[Business Role Name])-ROW(IIQProvisioningData!$A$2)+1),ROWS(C$87:C117))))</f>
        <v/>
      </c>
      <c r="D117" s="90" t="str">
        <f t="array" ref="D117">IF(ROWS(D$87:D117)&gt;$B$85,"",INDEX(IIQProvisioningData!E$2:E$436,SMALL(IF(ProvisioningData[Business Role Name]=Schema!$B$5,ROW(ProvisioningData[Business Role Name])-ROW(IIQProvisioningData!$A$2)+1),ROWS(D$87:D117))))</f>
        <v/>
      </c>
      <c r="E117" s="90" t="str">
        <f t="array" ref="E117">IF(ROWS(E$87:E117)&gt;$B$85,"",INDEX(IIQProvisioningData!F$2:F$436,SMALL(IF(ProvisioningData[Business Role Name]=Schema!$B$5,ROW(ProvisioningData[Business Role Name])-ROW(IIQProvisioningData!$A$2)+1),ROWS(E$87:E117))))</f>
        <v/>
      </c>
      <c r="F117" s="90" t="str">
        <f t="array" ref="F117">IF(ROWS(F$87:F117)&gt;$B$85,"",INDEX(IIQProvisioningData!G$2:G$436,SMALL(IF(ProvisioningData[Business Role Name]=Schema!$B$5,ROW(ProvisioningData[Business Role Name])-ROW(IIQProvisioningData!$A$2)+1),ROWS(F$87:F117))))</f>
        <v/>
      </c>
      <c r="G117" s="90" t="str">
        <f t="array" ref="G117">IF(ROWS(G$87:G117)&gt;$B$85,"",INDEX(IIQProvisioningData!H$2:H$436,SMALL(IF(ProvisioningData[Business Role Name]=Schema!$B$5,ROW(ProvisioningData[Business Role Name])-ROW(IIQProvisioningData!$A$2)+1),ROWS(G$87:G117))))</f>
        <v/>
      </c>
      <c r="H117" s="90" t="str">
        <f t="array" ref="H117">IF(ROWS(H$87:H117)&gt;$B$85,"",INDEX(IIQProvisioningData!I$2:I$436,SMALL(IF(ProvisioningData[Business Role Name]=Schema!$B$5,ROW(ProvisioningData[Business Role Name])-ROW(IIQProvisioningData!$A$2)+1),ROWS(H$87:H117))))</f>
        <v/>
      </c>
      <c r="I117" s="91" t="str">
        <f>IFERROR(IF($H117="Unmanaged Application",(VLOOKUP($C117,Application[#All],3,FALSE)),(VLOOKUP($H117,Application[#All],3,FALSE))),"")</f>
        <v/>
      </c>
      <c r="J117" s="91" t="str">
        <f>IFERROR(IF($H117="Unmanaged Application",(VLOOKUP($C117,Application[#All],4,FALSE)),(VLOOKUP($H117,Application[#All],4,FALSE))),"")</f>
        <v/>
      </c>
      <c r="K117" s="91" t="str">
        <f>IFERROR(IF($H117="Unmanaged Application",(VLOOKUP($C117,Application[#All],6,FALSE)),(VLOOKUP($H117,Application[#All],6,FALSE))),"")</f>
        <v/>
      </c>
    </row>
    <row r="118" spans="1:11">
      <c r="A118" s="90" t="str">
        <f t="array" ref="A118">IF(ROWS(B$87:B118)&gt;$B$85,"",INDEX(IIQProvisioningData!B$2:B$436,SMALL(IF(ProvisioningData[Business Role Name]=Schema!$B$5,ROW(ProvisioningData[Business Role Name])-ROW(IIQProvisioningData!$A$2)+1),ROWS(B$87:B118))))</f>
        <v/>
      </c>
      <c r="B118" s="93" t="str">
        <f t="array" ref="B118">IF(ROWS(B$87:B118)&gt;$B$85,"",INDEX(IIQProvisioningData!C$2:C$436,SMALL(IF(ProvisioningData[Business Role Name]=Schema!$B$5,ROW(ProvisioningData[Business Role Name])-ROW(IIQProvisioningData!$A$2)+1),ROWS(B$87:B118))))</f>
        <v/>
      </c>
      <c r="C118" s="90" t="str">
        <f t="array" ref="C118">IF(ROWS(C$87:C118)&gt;$B$85,"",INDEX(IIQProvisioningData!D$2:D$436,SMALL(IF(ProvisioningData[Business Role Name]=Schema!$B$5,ROW(ProvisioningData[Business Role Name])-ROW(IIQProvisioningData!$A$2)+1),ROWS(C$87:C118))))</f>
        <v/>
      </c>
      <c r="D118" s="90" t="str">
        <f t="array" ref="D118">IF(ROWS(D$87:D118)&gt;$B$85,"",INDEX(IIQProvisioningData!E$2:E$436,SMALL(IF(ProvisioningData[Business Role Name]=Schema!$B$5,ROW(ProvisioningData[Business Role Name])-ROW(IIQProvisioningData!$A$2)+1),ROWS(D$87:D118))))</f>
        <v/>
      </c>
      <c r="E118" s="90" t="str">
        <f t="array" ref="E118">IF(ROWS(E$87:E118)&gt;$B$85,"",INDEX(IIQProvisioningData!F$2:F$436,SMALL(IF(ProvisioningData[Business Role Name]=Schema!$B$5,ROW(ProvisioningData[Business Role Name])-ROW(IIQProvisioningData!$A$2)+1),ROWS(E$87:E118))))</f>
        <v/>
      </c>
      <c r="F118" s="90" t="str">
        <f t="array" ref="F118">IF(ROWS(F$87:F118)&gt;$B$85,"",INDEX(IIQProvisioningData!G$2:G$436,SMALL(IF(ProvisioningData[Business Role Name]=Schema!$B$5,ROW(ProvisioningData[Business Role Name])-ROW(IIQProvisioningData!$A$2)+1),ROWS(F$87:F118))))</f>
        <v/>
      </c>
      <c r="G118" s="90" t="str">
        <f t="array" ref="G118">IF(ROWS(G$87:G118)&gt;$B$85,"",INDEX(IIQProvisioningData!H$2:H$436,SMALL(IF(ProvisioningData[Business Role Name]=Schema!$B$5,ROW(ProvisioningData[Business Role Name])-ROW(IIQProvisioningData!$A$2)+1),ROWS(G$87:G118))))</f>
        <v/>
      </c>
      <c r="H118" s="90" t="str">
        <f t="array" ref="H118">IF(ROWS(H$87:H118)&gt;$B$85,"",INDEX(IIQProvisioningData!I$2:I$436,SMALL(IF(ProvisioningData[Business Role Name]=Schema!$B$5,ROW(ProvisioningData[Business Role Name])-ROW(IIQProvisioningData!$A$2)+1),ROWS(H$87:H118))))</f>
        <v/>
      </c>
      <c r="I118" s="91" t="str">
        <f>IFERROR(IF($H118="Unmanaged Application",(VLOOKUP($C118,Application[#All],3,FALSE)),(VLOOKUP($H118,Application[#All],3,FALSE))),"")</f>
        <v/>
      </c>
      <c r="J118" s="91" t="str">
        <f>IFERROR(IF($H118="Unmanaged Application",(VLOOKUP($C118,Application[#All],4,FALSE)),(VLOOKUP($H118,Application[#All],4,FALSE))),"")</f>
        <v/>
      </c>
      <c r="K118" s="91" t="str">
        <f>IFERROR(IF($H118="Unmanaged Application",(VLOOKUP($C118,Application[#All],6,FALSE)),(VLOOKUP($H118,Application[#All],6,FALSE))),"")</f>
        <v/>
      </c>
    </row>
    <row r="119" spans="1:11">
      <c r="A119" s="90" t="str">
        <f t="array" ref="A119">IF(ROWS(B$87:B119)&gt;$B$85,"",INDEX(IIQProvisioningData!B$2:B$436,SMALL(IF(ProvisioningData[Business Role Name]=Schema!$B$5,ROW(ProvisioningData[Business Role Name])-ROW(IIQProvisioningData!$A$2)+1),ROWS(B$87:B119))))</f>
        <v/>
      </c>
      <c r="B119" s="93" t="str">
        <f t="array" ref="B119">IF(ROWS(B$87:B119)&gt;$B$85,"",INDEX(IIQProvisioningData!C$2:C$436,SMALL(IF(ProvisioningData[Business Role Name]=Schema!$B$5,ROW(ProvisioningData[Business Role Name])-ROW(IIQProvisioningData!$A$2)+1),ROWS(B$87:B119))))</f>
        <v/>
      </c>
      <c r="C119" s="90" t="str">
        <f t="array" ref="C119">IF(ROWS(C$87:C119)&gt;$B$85,"",INDEX(IIQProvisioningData!D$2:D$436,SMALL(IF(ProvisioningData[Business Role Name]=Schema!$B$5,ROW(ProvisioningData[Business Role Name])-ROW(IIQProvisioningData!$A$2)+1),ROWS(C$87:C119))))</f>
        <v/>
      </c>
      <c r="D119" s="90" t="str">
        <f t="array" ref="D119">IF(ROWS(D$87:D119)&gt;$B$85,"",INDEX(IIQProvisioningData!E$2:E$436,SMALL(IF(ProvisioningData[Business Role Name]=Schema!$B$5,ROW(ProvisioningData[Business Role Name])-ROW(IIQProvisioningData!$A$2)+1),ROWS(D$87:D119))))</f>
        <v/>
      </c>
      <c r="E119" s="90" t="str">
        <f t="array" ref="E119">IF(ROWS(E$87:E119)&gt;$B$85,"",INDEX(IIQProvisioningData!F$2:F$436,SMALL(IF(ProvisioningData[Business Role Name]=Schema!$B$5,ROW(ProvisioningData[Business Role Name])-ROW(IIQProvisioningData!$A$2)+1),ROWS(E$87:E119))))</f>
        <v/>
      </c>
      <c r="F119" s="90" t="str">
        <f t="array" ref="F119">IF(ROWS(F$87:F119)&gt;$B$85,"",INDEX(IIQProvisioningData!G$2:G$436,SMALL(IF(ProvisioningData[Business Role Name]=Schema!$B$5,ROW(ProvisioningData[Business Role Name])-ROW(IIQProvisioningData!$A$2)+1),ROWS(F$87:F119))))</f>
        <v/>
      </c>
      <c r="G119" s="90" t="str">
        <f t="array" ref="G119">IF(ROWS(G$87:G119)&gt;$B$85,"",INDEX(IIQProvisioningData!H$2:H$436,SMALL(IF(ProvisioningData[Business Role Name]=Schema!$B$5,ROW(ProvisioningData[Business Role Name])-ROW(IIQProvisioningData!$A$2)+1),ROWS(G$87:G119))))</f>
        <v/>
      </c>
      <c r="H119" s="90" t="str">
        <f t="array" ref="H119">IF(ROWS(H$87:H119)&gt;$B$85,"",INDEX(IIQProvisioningData!I$2:I$436,SMALL(IF(ProvisioningData[Business Role Name]=Schema!$B$5,ROW(ProvisioningData[Business Role Name])-ROW(IIQProvisioningData!$A$2)+1),ROWS(H$87:H119))))</f>
        <v/>
      </c>
      <c r="I119" s="91" t="str">
        <f>IFERROR(IF($H119="Unmanaged Application",(VLOOKUP($C119,Application[#All],3,FALSE)),(VLOOKUP($H119,Application[#All],3,FALSE))),"")</f>
        <v/>
      </c>
      <c r="J119" s="91" t="str">
        <f>IFERROR(IF($H119="Unmanaged Application",(VLOOKUP($C119,Application[#All],4,FALSE)),(VLOOKUP($H119,Application[#All],4,FALSE))),"")</f>
        <v/>
      </c>
      <c r="K119" s="91" t="str">
        <f>IFERROR(IF($H119="Unmanaged Application",(VLOOKUP($C119,Application[#All],6,FALSE)),(VLOOKUP($H119,Application[#All],6,FALSE))),"")</f>
        <v/>
      </c>
    </row>
    <row r="120" spans="1:11">
      <c r="A120" s="90" t="str">
        <f t="array" ref="A120">IF(ROWS(B$87:B120)&gt;$B$85,"",INDEX(IIQProvisioningData!B$2:B$436,SMALL(IF(ProvisioningData[Business Role Name]=Schema!$B$5,ROW(ProvisioningData[Business Role Name])-ROW(IIQProvisioningData!$A$2)+1),ROWS(B$87:B120))))</f>
        <v/>
      </c>
      <c r="B120" s="93" t="str">
        <f t="array" ref="B120">IF(ROWS(B$87:B120)&gt;$B$85,"",INDEX(IIQProvisioningData!C$2:C$436,SMALL(IF(ProvisioningData[Business Role Name]=Schema!$B$5,ROW(ProvisioningData[Business Role Name])-ROW(IIQProvisioningData!$A$2)+1),ROWS(B$87:B120))))</f>
        <v/>
      </c>
      <c r="C120" s="90" t="str">
        <f t="array" ref="C120">IF(ROWS(C$87:C120)&gt;$B$85,"",INDEX(IIQProvisioningData!D$2:D$436,SMALL(IF(ProvisioningData[Business Role Name]=Schema!$B$5,ROW(ProvisioningData[Business Role Name])-ROW(IIQProvisioningData!$A$2)+1),ROWS(C$87:C120))))</f>
        <v/>
      </c>
      <c r="D120" s="90" t="str">
        <f t="array" ref="D120">IF(ROWS(D$87:D120)&gt;$B$85,"",INDEX(IIQProvisioningData!E$2:E$436,SMALL(IF(ProvisioningData[Business Role Name]=Schema!$B$5,ROW(ProvisioningData[Business Role Name])-ROW(IIQProvisioningData!$A$2)+1),ROWS(D$87:D120))))</f>
        <v/>
      </c>
      <c r="E120" s="90" t="str">
        <f t="array" ref="E120">IF(ROWS(E$87:E120)&gt;$B$85,"",INDEX(IIQProvisioningData!F$2:F$436,SMALL(IF(ProvisioningData[Business Role Name]=Schema!$B$5,ROW(ProvisioningData[Business Role Name])-ROW(IIQProvisioningData!$A$2)+1),ROWS(E$87:E120))))</f>
        <v/>
      </c>
      <c r="F120" s="90" t="str">
        <f t="array" ref="F120">IF(ROWS(F$87:F120)&gt;$B$85,"",INDEX(IIQProvisioningData!G$2:G$436,SMALL(IF(ProvisioningData[Business Role Name]=Schema!$B$5,ROW(ProvisioningData[Business Role Name])-ROW(IIQProvisioningData!$A$2)+1),ROWS(F$87:F120))))</f>
        <v/>
      </c>
      <c r="G120" s="90" t="str">
        <f t="array" ref="G120">IF(ROWS(G$87:G120)&gt;$B$85,"",INDEX(IIQProvisioningData!H$2:H$436,SMALL(IF(ProvisioningData[Business Role Name]=Schema!$B$5,ROW(ProvisioningData[Business Role Name])-ROW(IIQProvisioningData!$A$2)+1),ROWS(G$87:G120))))</f>
        <v/>
      </c>
      <c r="H120" s="90" t="str">
        <f t="array" ref="H120">IF(ROWS(H$87:H120)&gt;$B$85,"",INDEX(IIQProvisioningData!I$2:I$436,SMALL(IF(ProvisioningData[Business Role Name]=Schema!$B$5,ROW(ProvisioningData[Business Role Name])-ROW(IIQProvisioningData!$A$2)+1),ROWS(H$87:H120))))</f>
        <v/>
      </c>
      <c r="I120" s="91" t="str">
        <f>IFERROR(IF($H120="Unmanaged Application",(VLOOKUP($C120,Application[#All],3,FALSE)),(VLOOKUP($H120,Application[#All],3,FALSE))),"")</f>
        <v/>
      </c>
      <c r="J120" s="91" t="str">
        <f>IFERROR(IF($H120="Unmanaged Application",(VLOOKUP($C120,Application[#All],4,FALSE)),(VLOOKUP($H120,Application[#All],4,FALSE))),"")</f>
        <v/>
      </c>
      <c r="K120" s="91" t="str">
        <f>IFERROR(IF($H120="Unmanaged Application",(VLOOKUP($C120,Application[#All],6,FALSE)),(VLOOKUP($H120,Application[#All],6,FALSE))),"")</f>
        <v/>
      </c>
    </row>
    <row r="121" spans="1:11">
      <c r="A121" s="90" t="str">
        <f t="array" ref="A121">IF(ROWS(B$87:B121)&gt;$B$85,"",INDEX(IIQProvisioningData!B$2:B$436,SMALL(IF(ProvisioningData[Business Role Name]=Schema!$B$5,ROW(ProvisioningData[Business Role Name])-ROW(IIQProvisioningData!$A$2)+1),ROWS(B$87:B121))))</f>
        <v/>
      </c>
      <c r="B121" s="93" t="str">
        <f t="array" ref="B121">IF(ROWS(B$87:B121)&gt;$B$85,"",INDEX(IIQProvisioningData!C$2:C$436,SMALL(IF(ProvisioningData[Business Role Name]=Schema!$B$5,ROW(ProvisioningData[Business Role Name])-ROW(IIQProvisioningData!$A$2)+1),ROWS(B$87:B121))))</f>
        <v/>
      </c>
      <c r="C121" s="90" t="str">
        <f t="array" ref="C121">IF(ROWS(C$87:C121)&gt;$B$85,"",INDEX(IIQProvisioningData!D$2:D$436,SMALL(IF(ProvisioningData[Business Role Name]=Schema!$B$5,ROW(ProvisioningData[Business Role Name])-ROW(IIQProvisioningData!$A$2)+1),ROWS(C$87:C121))))</f>
        <v/>
      </c>
      <c r="D121" s="90" t="str">
        <f t="array" ref="D121">IF(ROWS(D$87:D121)&gt;$B$85,"",INDEX(IIQProvisioningData!E$2:E$436,SMALL(IF(ProvisioningData[Business Role Name]=Schema!$B$5,ROW(ProvisioningData[Business Role Name])-ROW(IIQProvisioningData!$A$2)+1),ROWS(D$87:D121))))</f>
        <v/>
      </c>
      <c r="E121" s="90" t="str">
        <f t="array" ref="E121">IF(ROWS(E$87:E121)&gt;$B$85,"",INDEX(IIQProvisioningData!F$2:F$436,SMALL(IF(ProvisioningData[Business Role Name]=Schema!$B$5,ROW(ProvisioningData[Business Role Name])-ROW(IIQProvisioningData!$A$2)+1),ROWS(E$87:E121))))</f>
        <v/>
      </c>
      <c r="F121" s="90" t="str">
        <f t="array" ref="F121">IF(ROWS(F$87:F121)&gt;$B$85,"",INDEX(IIQProvisioningData!G$2:G$436,SMALL(IF(ProvisioningData[Business Role Name]=Schema!$B$5,ROW(ProvisioningData[Business Role Name])-ROW(IIQProvisioningData!$A$2)+1),ROWS(F$87:F121))))</f>
        <v/>
      </c>
      <c r="G121" s="90" t="str">
        <f t="array" ref="G121">IF(ROWS(G$87:G121)&gt;$B$85,"",INDEX(IIQProvisioningData!H$2:H$436,SMALL(IF(ProvisioningData[Business Role Name]=Schema!$B$5,ROW(ProvisioningData[Business Role Name])-ROW(IIQProvisioningData!$A$2)+1),ROWS(G$87:G121))))</f>
        <v/>
      </c>
      <c r="H121" s="90" t="str">
        <f t="array" ref="H121">IF(ROWS(H$87:H121)&gt;$B$85,"",INDEX(IIQProvisioningData!I$2:I$436,SMALL(IF(ProvisioningData[Business Role Name]=Schema!$B$5,ROW(ProvisioningData[Business Role Name])-ROW(IIQProvisioningData!$A$2)+1),ROWS(H$87:H121))))</f>
        <v/>
      </c>
      <c r="I121" s="91" t="str">
        <f>IFERROR(IF($H121="Unmanaged Application",(VLOOKUP($C121,Application[#All],3,FALSE)),(VLOOKUP($H121,Application[#All],3,FALSE))),"")</f>
        <v/>
      </c>
      <c r="J121" s="91" t="str">
        <f>IFERROR(IF($H121="Unmanaged Application",(VLOOKUP($C121,Application[#All],4,FALSE)),(VLOOKUP($H121,Application[#All],4,FALSE))),"")</f>
        <v/>
      </c>
      <c r="K121" s="91" t="str">
        <f>IFERROR(IF($H121="Unmanaged Application",(VLOOKUP($C121,Application[#All],6,FALSE)),(VLOOKUP($H121,Application[#All],6,FALSE))),"")</f>
        <v/>
      </c>
    </row>
    <row r="122" spans="1:11">
      <c r="A122" s="90" t="str">
        <f t="array" ref="A122">IF(ROWS(B$87:B122)&gt;$B$85,"",INDEX(IIQProvisioningData!B$2:B$436,SMALL(IF(ProvisioningData[Business Role Name]=Schema!$B$5,ROW(ProvisioningData[Business Role Name])-ROW(IIQProvisioningData!$A$2)+1),ROWS(B$87:B122))))</f>
        <v/>
      </c>
      <c r="B122" s="93" t="str">
        <f t="array" ref="B122">IF(ROWS(B$87:B122)&gt;$B$85,"",INDEX(IIQProvisioningData!C$2:C$436,SMALL(IF(ProvisioningData[Business Role Name]=Schema!$B$5,ROW(ProvisioningData[Business Role Name])-ROW(IIQProvisioningData!$A$2)+1),ROWS(B$87:B122))))</f>
        <v/>
      </c>
      <c r="C122" s="90" t="str">
        <f t="array" ref="C122">IF(ROWS(C$87:C122)&gt;$B$85,"",INDEX(IIQProvisioningData!D$2:D$436,SMALL(IF(ProvisioningData[Business Role Name]=Schema!$B$5,ROW(ProvisioningData[Business Role Name])-ROW(IIQProvisioningData!$A$2)+1),ROWS(C$87:C122))))</f>
        <v/>
      </c>
      <c r="D122" s="90" t="str">
        <f t="array" ref="D122">IF(ROWS(D$87:D122)&gt;$B$85,"",INDEX(IIQProvisioningData!E$2:E$436,SMALL(IF(ProvisioningData[Business Role Name]=Schema!$B$5,ROW(ProvisioningData[Business Role Name])-ROW(IIQProvisioningData!$A$2)+1),ROWS(D$87:D122))))</f>
        <v/>
      </c>
      <c r="E122" s="90" t="str">
        <f t="array" ref="E122">IF(ROWS(E$87:E122)&gt;$B$85,"",INDEX(IIQProvisioningData!F$2:F$436,SMALL(IF(ProvisioningData[Business Role Name]=Schema!$B$5,ROW(ProvisioningData[Business Role Name])-ROW(IIQProvisioningData!$A$2)+1),ROWS(E$87:E122))))</f>
        <v/>
      </c>
      <c r="F122" s="90" t="str">
        <f t="array" ref="F122">IF(ROWS(F$87:F122)&gt;$B$85,"",INDEX(IIQProvisioningData!G$2:G$436,SMALL(IF(ProvisioningData[Business Role Name]=Schema!$B$5,ROW(ProvisioningData[Business Role Name])-ROW(IIQProvisioningData!$A$2)+1),ROWS(F$87:F122))))</f>
        <v/>
      </c>
      <c r="G122" s="90" t="str">
        <f t="array" ref="G122">IF(ROWS(G$87:G122)&gt;$B$85,"",INDEX(IIQProvisioningData!H$2:H$436,SMALL(IF(ProvisioningData[Business Role Name]=Schema!$B$5,ROW(ProvisioningData[Business Role Name])-ROW(IIQProvisioningData!$A$2)+1),ROWS(G$87:G122))))</f>
        <v/>
      </c>
      <c r="H122" s="90" t="str">
        <f t="array" ref="H122">IF(ROWS(H$87:H122)&gt;$B$85,"",INDEX(IIQProvisioningData!I$2:I$436,SMALL(IF(ProvisioningData[Business Role Name]=Schema!$B$5,ROW(ProvisioningData[Business Role Name])-ROW(IIQProvisioningData!$A$2)+1),ROWS(H$87:H122))))</f>
        <v/>
      </c>
      <c r="I122" s="91" t="str">
        <f>IFERROR(IF($H122="Unmanaged Application",(VLOOKUP($C122,Application[#All],3,FALSE)),(VLOOKUP($H122,Application[#All],3,FALSE))),"")</f>
        <v/>
      </c>
      <c r="J122" s="91" t="str">
        <f>IFERROR(IF($H122="Unmanaged Application",(VLOOKUP($C122,Application[#All],4,FALSE)),(VLOOKUP($H122,Application[#All],4,FALSE))),"")</f>
        <v/>
      </c>
      <c r="K122" s="91" t="str">
        <f>IFERROR(IF($H122="Unmanaged Application",(VLOOKUP($C122,Application[#All],6,FALSE)),(VLOOKUP($H122,Application[#All],6,FALSE))),"")</f>
        <v/>
      </c>
    </row>
    <row r="123" spans="1:11">
      <c r="A123" s="90" t="str">
        <f t="array" ref="A123">IF(ROWS(B$87:B123)&gt;$B$85,"",INDEX(IIQProvisioningData!B$2:B$436,SMALL(IF(ProvisioningData[Business Role Name]=Schema!$B$5,ROW(ProvisioningData[Business Role Name])-ROW(IIQProvisioningData!$A$2)+1),ROWS(B$87:B123))))</f>
        <v/>
      </c>
      <c r="B123" s="93" t="str">
        <f t="array" ref="B123">IF(ROWS(B$87:B123)&gt;$B$85,"",INDEX(IIQProvisioningData!C$2:C$436,SMALL(IF(ProvisioningData[Business Role Name]=Schema!$B$5,ROW(ProvisioningData[Business Role Name])-ROW(IIQProvisioningData!$A$2)+1),ROWS(B$87:B123))))</f>
        <v/>
      </c>
      <c r="C123" s="90" t="str">
        <f t="array" ref="C123">IF(ROWS(C$87:C123)&gt;$B$85,"",INDEX(IIQProvisioningData!D$2:D$436,SMALL(IF(ProvisioningData[Business Role Name]=Schema!$B$5,ROW(ProvisioningData[Business Role Name])-ROW(IIQProvisioningData!$A$2)+1),ROWS(C$87:C123))))</f>
        <v/>
      </c>
      <c r="D123" s="90" t="str">
        <f t="array" ref="D123">IF(ROWS(D$87:D123)&gt;$B$85,"",INDEX(IIQProvisioningData!E$2:E$436,SMALL(IF(ProvisioningData[Business Role Name]=Schema!$B$5,ROW(ProvisioningData[Business Role Name])-ROW(IIQProvisioningData!$A$2)+1),ROWS(D$87:D123))))</f>
        <v/>
      </c>
      <c r="E123" s="90" t="str">
        <f t="array" ref="E123">IF(ROWS(E$87:E123)&gt;$B$85,"",INDEX(IIQProvisioningData!F$2:F$436,SMALL(IF(ProvisioningData[Business Role Name]=Schema!$B$5,ROW(ProvisioningData[Business Role Name])-ROW(IIQProvisioningData!$A$2)+1),ROWS(E$87:E123))))</f>
        <v/>
      </c>
      <c r="F123" s="90" t="str">
        <f t="array" ref="F123">IF(ROWS(F$87:F123)&gt;$B$85,"",INDEX(IIQProvisioningData!G$2:G$436,SMALL(IF(ProvisioningData[Business Role Name]=Schema!$B$5,ROW(ProvisioningData[Business Role Name])-ROW(IIQProvisioningData!$A$2)+1),ROWS(F$87:F123))))</f>
        <v/>
      </c>
      <c r="G123" s="90" t="str">
        <f t="array" ref="G123">IF(ROWS(G$87:G123)&gt;$B$85,"",INDEX(IIQProvisioningData!H$2:H$436,SMALL(IF(ProvisioningData[Business Role Name]=Schema!$B$5,ROW(ProvisioningData[Business Role Name])-ROW(IIQProvisioningData!$A$2)+1),ROWS(G$87:G123))))</f>
        <v/>
      </c>
      <c r="H123" s="90" t="str">
        <f t="array" ref="H123">IF(ROWS(H$87:H123)&gt;$B$85,"",INDEX(IIQProvisioningData!I$2:I$436,SMALL(IF(ProvisioningData[Business Role Name]=Schema!$B$5,ROW(ProvisioningData[Business Role Name])-ROW(IIQProvisioningData!$A$2)+1),ROWS(H$87:H123))))</f>
        <v/>
      </c>
      <c r="I123" s="91" t="str">
        <f>IFERROR(IF($H123="Unmanaged Application",(VLOOKUP($C123,Application[#All],3,FALSE)),(VLOOKUP($H123,Application[#All],3,FALSE))),"")</f>
        <v/>
      </c>
      <c r="J123" s="91" t="str">
        <f>IFERROR(IF($H123="Unmanaged Application",(VLOOKUP($C123,Application[#All],4,FALSE)),(VLOOKUP($H123,Application[#All],4,FALSE))),"")</f>
        <v/>
      </c>
      <c r="K123" s="91" t="str">
        <f>IFERROR(IF($H123="Unmanaged Application",(VLOOKUP($C123,Application[#All],6,FALSE)),(VLOOKUP($H123,Application[#All],6,FALSE))),"")</f>
        <v/>
      </c>
    </row>
    <row r="124" spans="1:11">
      <c r="A124" s="90" t="str">
        <f t="array" ref="A124">IF(ROWS(B$87:B124)&gt;$B$85,"",INDEX(IIQProvisioningData!B$2:B$436,SMALL(IF(ProvisioningData[Business Role Name]=Schema!$B$5,ROW(ProvisioningData[Business Role Name])-ROW(IIQProvisioningData!$A$2)+1),ROWS(B$87:B124))))</f>
        <v/>
      </c>
      <c r="B124" s="93" t="str">
        <f t="array" ref="B124">IF(ROWS(B$87:B124)&gt;$B$85,"",INDEX(IIQProvisioningData!C$2:C$436,SMALL(IF(ProvisioningData[Business Role Name]=Schema!$B$5,ROW(ProvisioningData[Business Role Name])-ROW(IIQProvisioningData!$A$2)+1),ROWS(B$87:B124))))</f>
        <v/>
      </c>
      <c r="C124" s="90" t="str">
        <f t="array" ref="C124">IF(ROWS(C$87:C124)&gt;$B$85,"",INDEX(IIQProvisioningData!D$2:D$436,SMALL(IF(ProvisioningData[Business Role Name]=Schema!$B$5,ROW(ProvisioningData[Business Role Name])-ROW(IIQProvisioningData!$A$2)+1),ROWS(C$87:C124))))</f>
        <v/>
      </c>
      <c r="D124" s="90" t="str">
        <f t="array" ref="D124">IF(ROWS(D$87:D124)&gt;$B$85,"",INDEX(IIQProvisioningData!E$2:E$436,SMALL(IF(ProvisioningData[Business Role Name]=Schema!$B$5,ROW(ProvisioningData[Business Role Name])-ROW(IIQProvisioningData!$A$2)+1),ROWS(D$87:D124))))</f>
        <v/>
      </c>
      <c r="E124" s="90" t="str">
        <f t="array" ref="E124">IF(ROWS(E$87:E124)&gt;$B$85,"",INDEX(IIQProvisioningData!F$2:F$436,SMALL(IF(ProvisioningData[Business Role Name]=Schema!$B$5,ROW(ProvisioningData[Business Role Name])-ROW(IIQProvisioningData!$A$2)+1),ROWS(E$87:E124))))</f>
        <v/>
      </c>
      <c r="F124" s="90" t="str">
        <f t="array" ref="F124">IF(ROWS(F$87:F124)&gt;$B$85,"",INDEX(IIQProvisioningData!G$2:G$436,SMALL(IF(ProvisioningData[Business Role Name]=Schema!$B$5,ROW(ProvisioningData[Business Role Name])-ROW(IIQProvisioningData!$A$2)+1),ROWS(F$87:F124))))</f>
        <v/>
      </c>
      <c r="G124" s="90" t="str">
        <f t="array" ref="G124">IF(ROWS(G$87:G124)&gt;$B$85,"",INDEX(IIQProvisioningData!H$2:H$436,SMALL(IF(ProvisioningData[Business Role Name]=Schema!$B$5,ROW(ProvisioningData[Business Role Name])-ROW(IIQProvisioningData!$A$2)+1),ROWS(G$87:G124))))</f>
        <v/>
      </c>
      <c r="H124" s="90" t="str">
        <f t="array" ref="H124">IF(ROWS(H$87:H124)&gt;$B$85,"",INDEX(IIQProvisioningData!I$2:I$436,SMALL(IF(ProvisioningData[Business Role Name]=Schema!$B$5,ROW(ProvisioningData[Business Role Name])-ROW(IIQProvisioningData!$A$2)+1),ROWS(H$87:H124))))</f>
        <v/>
      </c>
      <c r="I124" s="91" t="str">
        <f>IFERROR(IF($H124="Unmanaged Application",(VLOOKUP($C124,Application[#All],3,FALSE)),(VLOOKUP($H124,Application[#All],3,FALSE))),"")</f>
        <v/>
      </c>
      <c r="J124" s="91" t="str">
        <f>IFERROR(IF($H124="Unmanaged Application",(VLOOKUP($C124,Application[#All],4,FALSE)),(VLOOKUP($H124,Application[#All],4,FALSE))),"")</f>
        <v/>
      </c>
      <c r="K124" s="91" t="str">
        <f>IFERROR(IF($H124="Unmanaged Application",(VLOOKUP($C124,Application[#All],6,FALSE)),(VLOOKUP($H124,Application[#All],6,FALSE))),"")</f>
        <v/>
      </c>
    </row>
    <row r="125" spans="1:11">
      <c r="A125" s="90" t="str">
        <f t="array" ref="A125">IF(ROWS(B$87:B125)&gt;$B$85,"",INDEX(IIQProvisioningData!B$2:B$436,SMALL(IF(ProvisioningData[Business Role Name]=Schema!$B$5,ROW(ProvisioningData[Business Role Name])-ROW(IIQProvisioningData!$A$2)+1),ROWS(B$87:B125))))</f>
        <v/>
      </c>
      <c r="B125" s="93" t="str">
        <f t="array" ref="B125">IF(ROWS(B$87:B125)&gt;$B$85,"",INDEX(IIQProvisioningData!C$2:C$436,SMALL(IF(ProvisioningData[Business Role Name]=Schema!$B$5,ROW(ProvisioningData[Business Role Name])-ROW(IIQProvisioningData!$A$2)+1),ROWS(B$87:B125))))</f>
        <v/>
      </c>
      <c r="C125" s="90" t="str">
        <f t="array" ref="C125">IF(ROWS(C$87:C125)&gt;$B$85,"",INDEX(IIQProvisioningData!D$2:D$436,SMALL(IF(ProvisioningData[Business Role Name]=Schema!$B$5,ROW(ProvisioningData[Business Role Name])-ROW(IIQProvisioningData!$A$2)+1),ROWS(C$87:C125))))</f>
        <v/>
      </c>
      <c r="D125" s="90" t="str">
        <f t="array" ref="D125">IF(ROWS(D$87:D125)&gt;$B$85,"",INDEX(IIQProvisioningData!E$2:E$436,SMALL(IF(ProvisioningData[Business Role Name]=Schema!$B$5,ROW(ProvisioningData[Business Role Name])-ROW(IIQProvisioningData!$A$2)+1),ROWS(D$87:D125))))</f>
        <v/>
      </c>
      <c r="E125" s="90" t="str">
        <f t="array" ref="E125">IF(ROWS(E$87:E125)&gt;$B$85,"",INDEX(IIQProvisioningData!F$2:F$436,SMALL(IF(ProvisioningData[Business Role Name]=Schema!$B$5,ROW(ProvisioningData[Business Role Name])-ROW(IIQProvisioningData!$A$2)+1),ROWS(E$87:E125))))</f>
        <v/>
      </c>
      <c r="F125" s="90" t="str">
        <f t="array" ref="F125">IF(ROWS(F$87:F125)&gt;$B$85,"",INDEX(IIQProvisioningData!G$2:G$436,SMALL(IF(ProvisioningData[Business Role Name]=Schema!$B$5,ROW(ProvisioningData[Business Role Name])-ROW(IIQProvisioningData!$A$2)+1),ROWS(F$87:F125))))</f>
        <v/>
      </c>
      <c r="G125" s="90" t="str">
        <f t="array" ref="G125">IF(ROWS(G$87:G125)&gt;$B$85,"",INDEX(IIQProvisioningData!H$2:H$436,SMALL(IF(ProvisioningData[Business Role Name]=Schema!$B$5,ROW(ProvisioningData[Business Role Name])-ROW(IIQProvisioningData!$A$2)+1),ROWS(G$87:G125))))</f>
        <v/>
      </c>
      <c r="H125" s="90" t="str">
        <f t="array" ref="H125">IF(ROWS(H$87:H125)&gt;$B$85,"",INDEX(IIQProvisioningData!I$2:I$436,SMALL(IF(ProvisioningData[Business Role Name]=Schema!$B$5,ROW(ProvisioningData[Business Role Name])-ROW(IIQProvisioningData!$A$2)+1),ROWS(H$87:H125))))</f>
        <v/>
      </c>
      <c r="I125" s="91" t="str">
        <f>IFERROR(IF($H125="Unmanaged Application",(VLOOKUP($C125,Application[#All],3,FALSE)),(VLOOKUP($H125,Application[#All],3,FALSE))),"")</f>
        <v/>
      </c>
      <c r="J125" s="91" t="str">
        <f>IFERROR(IF($H125="Unmanaged Application",(VLOOKUP($C125,Application[#All],4,FALSE)),(VLOOKUP($H125,Application[#All],4,FALSE))),"")</f>
        <v/>
      </c>
      <c r="K125" s="91" t="str">
        <f>IFERROR(IF($H125="Unmanaged Application",(VLOOKUP($C125,Application[#All],6,FALSE)),(VLOOKUP($H125,Application[#All],6,FALSE))),"")</f>
        <v/>
      </c>
    </row>
    <row r="126" spans="1:11">
      <c r="A126" s="90" t="str">
        <f t="array" ref="A126">IF(ROWS(B$87:B126)&gt;$B$85,"",INDEX(IIQProvisioningData!B$2:B$436,SMALL(IF(ProvisioningData[Business Role Name]=Schema!$B$5,ROW(ProvisioningData[Business Role Name])-ROW(IIQProvisioningData!$A$2)+1),ROWS(B$87:B126))))</f>
        <v/>
      </c>
      <c r="B126" s="93" t="str">
        <f t="array" ref="B126">IF(ROWS(B$87:B126)&gt;$B$85,"",INDEX(IIQProvisioningData!C$2:C$436,SMALL(IF(ProvisioningData[Business Role Name]=Schema!$B$5,ROW(ProvisioningData[Business Role Name])-ROW(IIQProvisioningData!$A$2)+1),ROWS(B$87:B126))))</f>
        <v/>
      </c>
      <c r="C126" s="90" t="str">
        <f t="array" ref="C126">IF(ROWS(C$87:C126)&gt;$B$85,"",INDEX(IIQProvisioningData!D$2:D$436,SMALL(IF(ProvisioningData[Business Role Name]=Schema!$B$5,ROW(ProvisioningData[Business Role Name])-ROW(IIQProvisioningData!$A$2)+1),ROWS(C$87:C126))))</f>
        <v/>
      </c>
      <c r="D126" s="90" t="str">
        <f t="array" ref="D126">IF(ROWS(D$87:D126)&gt;$B$85,"",INDEX(IIQProvisioningData!E$2:E$436,SMALL(IF(ProvisioningData[Business Role Name]=Schema!$B$5,ROW(ProvisioningData[Business Role Name])-ROW(IIQProvisioningData!$A$2)+1),ROWS(D$87:D126))))</f>
        <v/>
      </c>
      <c r="E126" s="90" t="str">
        <f t="array" ref="E126">IF(ROWS(E$87:E126)&gt;$B$85,"",INDEX(IIQProvisioningData!F$2:F$436,SMALL(IF(ProvisioningData[Business Role Name]=Schema!$B$5,ROW(ProvisioningData[Business Role Name])-ROW(IIQProvisioningData!$A$2)+1),ROWS(E$87:E126))))</f>
        <v/>
      </c>
      <c r="F126" s="90" t="str">
        <f t="array" ref="F126">IF(ROWS(F$87:F126)&gt;$B$85,"",INDEX(IIQProvisioningData!G$2:G$436,SMALL(IF(ProvisioningData[Business Role Name]=Schema!$B$5,ROW(ProvisioningData[Business Role Name])-ROW(IIQProvisioningData!$A$2)+1),ROWS(F$87:F126))))</f>
        <v/>
      </c>
      <c r="G126" s="90" t="str">
        <f t="array" ref="G126">IF(ROWS(G$87:G126)&gt;$B$85,"",INDEX(IIQProvisioningData!H$2:H$436,SMALL(IF(ProvisioningData[Business Role Name]=Schema!$B$5,ROW(ProvisioningData[Business Role Name])-ROW(IIQProvisioningData!$A$2)+1),ROWS(G$87:G126))))</f>
        <v/>
      </c>
      <c r="H126" s="90" t="str">
        <f t="array" ref="H126">IF(ROWS(H$87:H126)&gt;$B$85,"",INDEX(IIQProvisioningData!I$2:I$436,SMALL(IF(ProvisioningData[Business Role Name]=Schema!$B$5,ROW(ProvisioningData[Business Role Name])-ROW(IIQProvisioningData!$A$2)+1),ROWS(H$87:H126))))</f>
        <v/>
      </c>
      <c r="I126" s="91" t="str">
        <f>IFERROR(IF($H126="Unmanaged Application",(VLOOKUP($C126,Application[#All],3,FALSE)),(VLOOKUP($H126,Application[#All],3,FALSE))),"")</f>
        <v/>
      </c>
      <c r="J126" s="91" t="str">
        <f>IFERROR(IF($H126="Unmanaged Application",(VLOOKUP($C126,Application[#All],4,FALSE)),(VLOOKUP($H126,Application[#All],4,FALSE))),"")</f>
        <v/>
      </c>
      <c r="K126" s="91" t="str">
        <f>IFERROR(IF($H126="Unmanaged Application",(VLOOKUP($C126,Application[#All],6,FALSE)),(VLOOKUP($H126,Application[#All],6,FALSE))),"")</f>
        <v/>
      </c>
    </row>
    <row r="127" spans="1:11">
      <c r="A127" s="90" t="str">
        <f t="array" ref="A127">IF(ROWS(B$87:B127)&gt;$B$85,"",INDEX(IIQProvisioningData!B$2:B$436,SMALL(IF(ProvisioningData[Business Role Name]=Schema!$B$5,ROW(ProvisioningData[Business Role Name])-ROW(IIQProvisioningData!$A$2)+1),ROWS(B$87:B127))))</f>
        <v/>
      </c>
      <c r="B127" s="93" t="str">
        <f t="array" ref="B127">IF(ROWS(B$87:B127)&gt;$B$85,"",INDEX(IIQProvisioningData!C$2:C$436,SMALL(IF(ProvisioningData[Business Role Name]=Schema!$B$5,ROW(ProvisioningData[Business Role Name])-ROW(IIQProvisioningData!$A$2)+1),ROWS(B$87:B127))))</f>
        <v/>
      </c>
      <c r="C127" s="90" t="str">
        <f t="array" ref="C127">IF(ROWS(C$87:C127)&gt;$B$85,"",INDEX(IIQProvisioningData!D$2:D$436,SMALL(IF(ProvisioningData[Business Role Name]=Schema!$B$5,ROW(ProvisioningData[Business Role Name])-ROW(IIQProvisioningData!$A$2)+1),ROWS(C$87:C127))))</f>
        <v/>
      </c>
      <c r="D127" s="90" t="str">
        <f t="array" ref="D127">IF(ROWS(D$87:D127)&gt;$B$85,"",INDEX(IIQProvisioningData!E$2:E$436,SMALL(IF(ProvisioningData[Business Role Name]=Schema!$B$5,ROW(ProvisioningData[Business Role Name])-ROW(IIQProvisioningData!$A$2)+1),ROWS(D$87:D127))))</f>
        <v/>
      </c>
      <c r="E127" s="90" t="str">
        <f t="array" ref="E127">IF(ROWS(E$87:E127)&gt;$B$85,"",INDEX(IIQProvisioningData!F$2:F$436,SMALL(IF(ProvisioningData[Business Role Name]=Schema!$B$5,ROW(ProvisioningData[Business Role Name])-ROW(IIQProvisioningData!$A$2)+1),ROWS(E$87:E127))))</f>
        <v/>
      </c>
      <c r="F127" s="90" t="str">
        <f t="array" ref="F127">IF(ROWS(F$87:F127)&gt;$B$85,"",INDEX(IIQProvisioningData!G$2:G$436,SMALL(IF(ProvisioningData[Business Role Name]=Schema!$B$5,ROW(ProvisioningData[Business Role Name])-ROW(IIQProvisioningData!$A$2)+1),ROWS(F$87:F127))))</f>
        <v/>
      </c>
      <c r="G127" s="90" t="str">
        <f t="array" ref="G127">IF(ROWS(G$87:G127)&gt;$B$85,"",INDEX(IIQProvisioningData!H$2:H$436,SMALL(IF(ProvisioningData[Business Role Name]=Schema!$B$5,ROW(ProvisioningData[Business Role Name])-ROW(IIQProvisioningData!$A$2)+1),ROWS(G$87:G127))))</f>
        <v/>
      </c>
      <c r="H127" s="90" t="str">
        <f t="array" ref="H127">IF(ROWS(H$87:H127)&gt;$B$85,"",INDEX(IIQProvisioningData!I$2:I$436,SMALL(IF(ProvisioningData[Business Role Name]=Schema!$B$5,ROW(ProvisioningData[Business Role Name])-ROW(IIQProvisioningData!$A$2)+1),ROWS(H$87:H127))))</f>
        <v/>
      </c>
      <c r="I127" s="91" t="str">
        <f>IFERROR(IF($H127="Unmanaged Application",(VLOOKUP($C127,Application[#All],3,FALSE)),(VLOOKUP($H127,Application[#All],3,FALSE))),"")</f>
        <v/>
      </c>
      <c r="J127" s="91" t="str">
        <f>IFERROR(IF($H127="Unmanaged Application",(VLOOKUP($C127,Application[#All],4,FALSE)),(VLOOKUP($H127,Application[#All],4,FALSE))),"")</f>
        <v/>
      </c>
      <c r="K127" s="91" t="str">
        <f>IFERROR(IF($H127="Unmanaged Application",(VLOOKUP($C127,Application[#All],6,FALSE)),(VLOOKUP($H127,Application[#All],6,FALSE))),"")</f>
        <v/>
      </c>
    </row>
    <row r="128" spans="1:11">
      <c r="A128" s="90" t="str">
        <f t="array" ref="A128">IF(ROWS(B$87:B128)&gt;$B$85,"",INDEX(IIQProvisioningData!B$2:B$436,SMALL(IF(ProvisioningData[Business Role Name]=Schema!$B$5,ROW(ProvisioningData[Business Role Name])-ROW(IIQProvisioningData!$A$2)+1),ROWS(B$87:B128))))</f>
        <v/>
      </c>
      <c r="B128" s="93" t="str">
        <f t="array" ref="B128">IF(ROWS(B$87:B128)&gt;$B$85,"",INDEX(IIQProvisioningData!C$2:C$436,SMALL(IF(ProvisioningData[Business Role Name]=Schema!$B$5,ROW(ProvisioningData[Business Role Name])-ROW(IIQProvisioningData!$A$2)+1),ROWS(B$87:B128))))</f>
        <v/>
      </c>
      <c r="C128" s="90" t="str">
        <f t="array" ref="C128">IF(ROWS(C$87:C128)&gt;$B$85,"",INDEX(IIQProvisioningData!D$2:D$436,SMALL(IF(ProvisioningData[Business Role Name]=Schema!$B$5,ROW(ProvisioningData[Business Role Name])-ROW(IIQProvisioningData!$A$2)+1),ROWS(C$87:C128))))</f>
        <v/>
      </c>
      <c r="D128" s="90" t="str">
        <f t="array" ref="D128">IF(ROWS(D$87:D128)&gt;$B$85,"",INDEX(IIQProvisioningData!E$2:E$436,SMALL(IF(ProvisioningData[Business Role Name]=Schema!$B$5,ROW(ProvisioningData[Business Role Name])-ROW(IIQProvisioningData!$A$2)+1),ROWS(D$87:D128))))</f>
        <v/>
      </c>
      <c r="E128" s="90" t="str">
        <f t="array" ref="E128">IF(ROWS(E$87:E128)&gt;$B$85,"",INDEX(IIQProvisioningData!F$2:F$436,SMALL(IF(ProvisioningData[Business Role Name]=Schema!$B$5,ROW(ProvisioningData[Business Role Name])-ROW(IIQProvisioningData!$A$2)+1),ROWS(E$87:E128))))</f>
        <v/>
      </c>
      <c r="F128" s="90" t="str">
        <f t="array" ref="F128">IF(ROWS(F$87:F128)&gt;$B$85,"",INDEX(IIQProvisioningData!G$2:G$436,SMALL(IF(ProvisioningData[Business Role Name]=Schema!$B$5,ROW(ProvisioningData[Business Role Name])-ROW(IIQProvisioningData!$A$2)+1),ROWS(F$87:F128))))</f>
        <v/>
      </c>
      <c r="G128" s="90" t="str">
        <f t="array" ref="G128">IF(ROWS(G$87:G128)&gt;$B$85,"",INDEX(IIQProvisioningData!H$2:H$436,SMALL(IF(ProvisioningData[Business Role Name]=Schema!$B$5,ROW(ProvisioningData[Business Role Name])-ROW(IIQProvisioningData!$A$2)+1),ROWS(G$87:G128))))</f>
        <v/>
      </c>
      <c r="H128" s="90" t="str">
        <f t="array" ref="H128">IF(ROWS(H$87:H128)&gt;$B$85,"",INDEX(IIQProvisioningData!I$2:I$436,SMALL(IF(ProvisioningData[Business Role Name]=Schema!$B$5,ROW(ProvisioningData[Business Role Name])-ROW(IIQProvisioningData!$A$2)+1),ROWS(H$87:H128))))</f>
        <v/>
      </c>
      <c r="I128" s="91" t="str">
        <f>IFERROR(IF($H128="Unmanaged Application",(VLOOKUP($C128,Application[#All],3,FALSE)),(VLOOKUP($H128,Application[#All],3,FALSE))),"")</f>
        <v/>
      </c>
      <c r="J128" s="91" t="str">
        <f>IFERROR(IF($H128="Unmanaged Application",(VLOOKUP($C128,Application[#All],4,FALSE)),(VLOOKUP($H128,Application[#All],4,FALSE))),"")</f>
        <v/>
      </c>
      <c r="K128" s="91" t="str">
        <f>IFERROR(IF($H128="Unmanaged Application",(VLOOKUP($C128,Application[#All],6,FALSE)),(VLOOKUP($H128,Application[#All],6,FALSE))),"")</f>
        <v/>
      </c>
    </row>
    <row r="129" spans="1:11">
      <c r="A129" s="90" t="str">
        <f t="array" ref="A129">IF(ROWS(B$87:B129)&gt;$B$85,"",INDEX(IIQProvisioningData!B$2:B$436,SMALL(IF(ProvisioningData[Business Role Name]=Schema!$B$5,ROW(ProvisioningData[Business Role Name])-ROW(IIQProvisioningData!$A$2)+1),ROWS(B$87:B129))))</f>
        <v/>
      </c>
      <c r="B129" s="93" t="str">
        <f t="array" ref="B129">IF(ROWS(B$87:B129)&gt;$B$85,"",INDEX(IIQProvisioningData!C$2:C$436,SMALL(IF(ProvisioningData[Business Role Name]=Schema!$B$5,ROW(ProvisioningData[Business Role Name])-ROW(IIQProvisioningData!$A$2)+1),ROWS(B$87:B129))))</f>
        <v/>
      </c>
      <c r="C129" s="90" t="str">
        <f t="array" ref="C129">IF(ROWS(C$87:C129)&gt;$B$85,"",INDEX(IIQProvisioningData!D$2:D$436,SMALL(IF(ProvisioningData[Business Role Name]=Schema!$B$5,ROW(ProvisioningData[Business Role Name])-ROW(IIQProvisioningData!$A$2)+1),ROWS(C$87:C129))))</f>
        <v/>
      </c>
      <c r="D129" s="90" t="str">
        <f t="array" ref="D129">IF(ROWS(D$87:D129)&gt;$B$85,"",INDEX(IIQProvisioningData!E$2:E$436,SMALL(IF(ProvisioningData[Business Role Name]=Schema!$B$5,ROW(ProvisioningData[Business Role Name])-ROW(IIQProvisioningData!$A$2)+1),ROWS(D$87:D129))))</f>
        <v/>
      </c>
      <c r="E129" s="90" t="str">
        <f t="array" ref="E129">IF(ROWS(E$87:E129)&gt;$B$85,"",INDEX(IIQProvisioningData!F$2:F$436,SMALL(IF(ProvisioningData[Business Role Name]=Schema!$B$5,ROW(ProvisioningData[Business Role Name])-ROW(IIQProvisioningData!$A$2)+1),ROWS(E$87:E129))))</f>
        <v/>
      </c>
      <c r="F129" s="90" t="str">
        <f t="array" ref="F129">IF(ROWS(F$87:F129)&gt;$B$85,"",INDEX(IIQProvisioningData!G$2:G$436,SMALL(IF(ProvisioningData[Business Role Name]=Schema!$B$5,ROW(ProvisioningData[Business Role Name])-ROW(IIQProvisioningData!$A$2)+1),ROWS(F$87:F129))))</f>
        <v/>
      </c>
      <c r="G129" s="90" t="str">
        <f t="array" ref="G129">IF(ROWS(G$87:G129)&gt;$B$85,"",INDEX(IIQProvisioningData!H$2:H$436,SMALL(IF(ProvisioningData[Business Role Name]=Schema!$B$5,ROW(ProvisioningData[Business Role Name])-ROW(IIQProvisioningData!$A$2)+1),ROWS(G$87:G129))))</f>
        <v/>
      </c>
      <c r="H129" s="90" t="str">
        <f t="array" ref="H129">IF(ROWS(H$87:H129)&gt;$B$85,"",INDEX(IIQProvisioningData!I$2:I$436,SMALL(IF(ProvisioningData[Business Role Name]=Schema!$B$5,ROW(ProvisioningData[Business Role Name])-ROW(IIQProvisioningData!$A$2)+1),ROWS(H$87:H129))))</f>
        <v/>
      </c>
      <c r="I129" s="91" t="str">
        <f>IFERROR(IF($H129="Unmanaged Application",(VLOOKUP($C129,Application[#All],3,FALSE)),(VLOOKUP($H129,Application[#All],3,FALSE))),"")</f>
        <v/>
      </c>
      <c r="J129" s="91" t="str">
        <f>IFERROR(IF($H129="Unmanaged Application",(VLOOKUP($C129,Application[#All],4,FALSE)),(VLOOKUP($H129,Application[#All],4,FALSE))),"")</f>
        <v/>
      </c>
      <c r="K129" s="91" t="str">
        <f>IFERROR(IF($H129="Unmanaged Application",(VLOOKUP($C129,Application[#All],6,FALSE)),(VLOOKUP($H129,Application[#All],6,FALSE))),"")</f>
        <v/>
      </c>
    </row>
    <row r="130" spans="1:11">
      <c r="A130" s="90" t="str">
        <f t="array" ref="A130">IF(ROWS(B$87:B130)&gt;$B$85,"",INDEX(IIQProvisioningData!B$2:B$436,SMALL(IF(ProvisioningData[Business Role Name]=Schema!$B$5,ROW(ProvisioningData[Business Role Name])-ROW(IIQProvisioningData!$A$2)+1),ROWS(B$87:B130))))</f>
        <v/>
      </c>
      <c r="B130" s="93" t="str">
        <f t="array" ref="B130">IF(ROWS(B$87:B130)&gt;$B$85,"",INDEX(IIQProvisioningData!C$2:C$436,SMALL(IF(ProvisioningData[Business Role Name]=Schema!$B$5,ROW(ProvisioningData[Business Role Name])-ROW(IIQProvisioningData!$A$2)+1),ROWS(B$87:B130))))</f>
        <v/>
      </c>
      <c r="C130" s="90" t="str">
        <f t="array" ref="C130">IF(ROWS(C$87:C130)&gt;$B$85,"",INDEX(IIQProvisioningData!D$2:D$436,SMALL(IF(ProvisioningData[Business Role Name]=Schema!$B$5,ROW(ProvisioningData[Business Role Name])-ROW(IIQProvisioningData!$A$2)+1),ROWS(C$87:C130))))</f>
        <v/>
      </c>
      <c r="D130" s="90" t="str">
        <f t="array" ref="D130">IF(ROWS(D$87:D130)&gt;$B$85,"",INDEX(IIQProvisioningData!E$2:E$436,SMALL(IF(ProvisioningData[Business Role Name]=Schema!$B$5,ROW(ProvisioningData[Business Role Name])-ROW(IIQProvisioningData!$A$2)+1),ROWS(D$87:D130))))</f>
        <v/>
      </c>
      <c r="E130" s="90" t="str">
        <f t="array" ref="E130">IF(ROWS(E$87:E130)&gt;$B$85,"",INDEX(IIQProvisioningData!F$2:F$436,SMALL(IF(ProvisioningData[Business Role Name]=Schema!$B$5,ROW(ProvisioningData[Business Role Name])-ROW(IIQProvisioningData!$A$2)+1),ROWS(E$87:E130))))</f>
        <v/>
      </c>
      <c r="F130" s="90" t="str">
        <f t="array" ref="F130">IF(ROWS(F$87:F130)&gt;$B$85,"",INDEX(IIQProvisioningData!G$2:G$436,SMALL(IF(ProvisioningData[Business Role Name]=Schema!$B$5,ROW(ProvisioningData[Business Role Name])-ROW(IIQProvisioningData!$A$2)+1),ROWS(F$87:F130))))</f>
        <v/>
      </c>
      <c r="G130" s="90" t="str">
        <f t="array" ref="G130">IF(ROWS(G$87:G130)&gt;$B$85,"",INDEX(IIQProvisioningData!H$2:H$436,SMALL(IF(ProvisioningData[Business Role Name]=Schema!$B$5,ROW(ProvisioningData[Business Role Name])-ROW(IIQProvisioningData!$A$2)+1),ROWS(G$87:G130))))</f>
        <v/>
      </c>
      <c r="H130" s="90" t="str">
        <f t="array" ref="H130">IF(ROWS(H$87:H130)&gt;$B$85,"",INDEX(IIQProvisioningData!I$2:I$436,SMALL(IF(ProvisioningData[Business Role Name]=Schema!$B$5,ROW(ProvisioningData[Business Role Name])-ROW(IIQProvisioningData!$A$2)+1),ROWS(H$87:H130))))</f>
        <v/>
      </c>
      <c r="I130" s="91" t="str">
        <f>IFERROR(IF($H130="Unmanaged Application",(VLOOKUP($C130,Application[#All],3,FALSE)),(VLOOKUP($H130,Application[#All],3,FALSE))),"")</f>
        <v/>
      </c>
      <c r="J130" s="91" t="str">
        <f>IFERROR(IF($H130="Unmanaged Application",(VLOOKUP($C130,Application[#All],4,FALSE)),(VLOOKUP($H130,Application[#All],4,FALSE))),"")</f>
        <v/>
      </c>
      <c r="K130" s="91" t="str">
        <f>IFERROR(IF($H130="Unmanaged Application",(VLOOKUP($C130,Application[#All],6,FALSE)),(VLOOKUP($H130,Application[#All],6,FALSE))),"")</f>
        <v/>
      </c>
    </row>
    <row r="131" spans="1:11">
      <c r="A131" s="90" t="str">
        <f t="array" ref="A131">IF(ROWS(B$87:B131)&gt;$B$85,"",INDEX(IIQProvisioningData!B$2:B$436,SMALL(IF(ProvisioningData[Business Role Name]=Schema!$B$5,ROW(ProvisioningData[Business Role Name])-ROW(IIQProvisioningData!$A$2)+1),ROWS(B$87:B131))))</f>
        <v/>
      </c>
      <c r="B131" s="93" t="str">
        <f t="array" ref="B131">IF(ROWS(B$87:B131)&gt;$B$85,"",INDEX(IIQProvisioningData!C$2:C$436,SMALL(IF(ProvisioningData[Business Role Name]=Schema!$B$5,ROW(ProvisioningData[Business Role Name])-ROW(IIQProvisioningData!$A$2)+1),ROWS(B$87:B131))))</f>
        <v/>
      </c>
      <c r="C131" s="90" t="str">
        <f t="array" ref="C131">IF(ROWS(C$87:C131)&gt;$B$85,"",INDEX(IIQProvisioningData!D$2:D$436,SMALL(IF(ProvisioningData[Business Role Name]=Schema!$B$5,ROW(ProvisioningData[Business Role Name])-ROW(IIQProvisioningData!$A$2)+1),ROWS(C$87:C131))))</f>
        <v/>
      </c>
      <c r="D131" s="90" t="str">
        <f t="array" ref="D131">IF(ROWS(D$87:D131)&gt;$B$85,"",INDEX(IIQProvisioningData!E$2:E$436,SMALL(IF(ProvisioningData[Business Role Name]=Schema!$B$5,ROW(ProvisioningData[Business Role Name])-ROW(IIQProvisioningData!$A$2)+1),ROWS(D$87:D131))))</f>
        <v/>
      </c>
      <c r="E131" s="90" t="str">
        <f t="array" ref="E131">IF(ROWS(E$87:E131)&gt;$B$85,"",INDEX(IIQProvisioningData!F$2:F$436,SMALL(IF(ProvisioningData[Business Role Name]=Schema!$B$5,ROW(ProvisioningData[Business Role Name])-ROW(IIQProvisioningData!$A$2)+1),ROWS(E$87:E131))))</f>
        <v/>
      </c>
      <c r="F131" s="90" t="str">
        <f t="array" ref="F131">IF(ROWS(F$87:F131)&gt;$B$85,"",INDEX(IIQProvisioningData!G$2:G$436,SMALL(IF(ProvisioningData[Business Role Name]=Schema!$B$5,ROW(ProvisioningData[Business Role Name])-ROW(IIQProvisioningData!$A$2)+1),ROWS(F$87:F131))))</f>
        <v/>
      </c>
      <c r="G131" s="90" t="str">
        <f t="array" ref="G131">IF(ROWS(G$87:G131)&gt;$B$85,"",INDEX(IIQProvisioningData!H$2:H$436,SMALL(IF(ProvisioningData[Business Role Name]=Schema!$B$5,ROW(ProvisioningData[Business Role Name])-ROW(IIQProvisioningData!$A$2)+1),ROWS(G$87:G131))))</f>
        <v/>
      </c>
      <c r="H131" s="90" t="str">
        <f t="array" ref="H131">IF(ROWS(H$87:H131)&gt;$B$85,"",INDEX(IIQProvisioningData!I$2:I$436,SMALL(IF(ProvisioningData[Business Role Name]=Schema!$B$5,ROW(ProvisioningData[Business Role Name])-ROW(IIQProvisioningData!$A$2)+1),ROWS(H$87:H131))))</f>
        <v/>
      </c>
      <c r="I131" s="91" t="str">
        <f>IFERROR(IF($H131="Unmanaged Application",(VLOOKUP($C131,Application[#All],3,FALSE)),(VLOOKUP($H131,Application[#All],3,FALSE))),"")</f>
        <v/>
      </c>
      <c r="J131" s="91" t="str">
        <f>IFERROR(IF($H131="Unmanaged Application",(VLOOKUP($C131,Application[#All],4,FALSE)),(VLOOKUP($H131,Application[#All],4,FALSE))),"")</f>
        <v/>
      </c>
      <c r="K131" s="91" t="str">
        <f>IFERROR(IF($H131="Unmanaged Application",(VLOOKUP($C131,Application[#All],6,FALSE)),(VLOOKUP($H131,Application[#All],6,FALSE))),"")</f>
        <v/>
      </c>
    </row>
    <row r="132" spans="1:11">
      <c r="E132" s="10"/>
      <c r="F132" s="25"/>
      <c r="I132" s="9"/>
      <c r="J132" s="9"/>
      <c r="K132" s="10"/>
    </row>
    <row r="134" spans="1:11" ht="15">
      <c r="A134" s="63" t="s">
        <v>1191</v>
      </c>
      <c r="E134" s="77"/>
    </row>
    <row r="135" spans="1:11" ht="28.5">
      <c r="A135" s="75" t="s">
        <v>1183</v>
      </c>
      <c r="B135" s="145">
        <f>COUNTIF(ProvisioningPolicyData!$A$1:$A$38,$B$5)</f>
        <v>0</v>
      </c>
      <c r="E135" s="78"/>
    </row>
    <row r="136" spans="1:11">
      <c r="A136" s="15" t="s">
        <v>1184</v>
      </c>
      <c r="B136" s="15" t="s">
        <v>27</v>
      </c>
      <c r="C136" s="15" t="s">
        <v>23</v>
      </c>
      <c r="D136" s="15" t="s">
        <v>24</v>
      </c>
      <c r="E136" s="15" t="s">
        <v>25</v>
      </c>
      <c r="I136" s="9"/>
      <c r="J136" s="9"/>
    </row>
    <row r="137" spans="1:11">
      <c r="A137" s="90" t="str">
        <f t="array" ref="A137">IF(ROWS(B$137:B137)&gt;$B$135,"",INDEX(ProvisioningPolicyData!B$2:B$38,SMALL(IF(ProvisioningData67[Business Role Name]=Schema!$B$5,ROW(ProvisioningData67[Business Role Name])-ROW(ProvisioningPolicyData!A$2)+1),ROWS(B$137:B137))))</f>
        <v/>
      </c>
      <c r="B137" s="93" t="str">
        <f t="array" ref="B137">IF(ROWS(B$137:B137)&gt;$B$135,"",INDEX(ProvisioningPolicyData!C$2:C$31,SMALL(IF(ProvisioningData67[Business Role Name]=Schema!$B$5,ROW(ProvisioningData67[Business Role Name])-ROW(ProvisioningPolicyData!A$2)+1),ROWS(B$137:B137))))</f>
        <v/>
      </c>
      <c r="C137" s="90" t="str">
        <f t="array" ref="C137">IF(ROWS(C$137:C137)&gt;$B$135,"",INDEX(ProvisioningPolicyData!D$2:$D$31,SMALL(IF(ProvisioningData67[Business Role Name]=Schema!$B$5,ROW(ProvisioningData67[Business Role Name])-ROW(ProvisioningPolicyData!A$2)+1),ROWS(C$137:C137))))</f>
        <v/>
      </c>
      <c r="D137" s="90" t="str">
        <f t="array" ref="D137">IF(ROWS(D$137:D137)&gt;$B$135,"",INDEX(ProvisioningPolicyData!E$2:E$31,SMALL(IF(ProvisioningData67[Business Role Name]=Schema!$B$5,ROW(ProvisioningData67[Business Role Name])-ROW(ProvisioningPolicyData!A$2)+1),ROWS(D$137:D137))))</f>
        <v/>
      </c>
      <c r="E137" s="90" t="str">
        <f t="array" ref="E137">IF(ROWS(E$137:E137)&gt;$B$135,"",INDEX(ProvisioningPolicyData!F$2:F$31,SMALL(IF(ProvisioningData67[Business Role Name]=Schema!$B$5,ROW(ProvisioningData67[Business Role Name])-ROW(ProvisioningPolicyData!A$2)+1),ROWS(E$137:E137))))</f>
        <v/>
      </c>
      <c r="I137" s="9"/>
      <c r="J137" s="9"/>
    </row>
    <row r="138" spans="1:11">
      <c r="A138" s="90" t="str">
        <f t="array" ref="A138">IF(ROWS(B$137:B138)&gt;$B$135,"",INDEX(ProvisioningPolicyData!B$2:B$31,SMALL(IF(ProvisioningData67[Business Role Name]=Schema!$B$5,ROW(ProvisioningData67[Business Role Name])-ROW(ProvisioningPolicyData!A$2)+1),ROWS(B$137:B138))))</f>
        <v/>
      </c>
      <c r="B138" s="93" t="str">
        <f t="array" ref="B138">IF(ROWS(B$137:B138)&gt;$B$135,"",INDEX(ProvisioningPolicyData!C$2:C$31,SMALL(IF(ProvisioningData67[Business Role Name]=Schema!$B$5,ROW(ProvisioningData67[Business Role Name])-ROW(ProvisioningPolicyData!A$2)+1),ROWS(B$137:B138))))</f>
        <v/>
      </c>
      <c r="C138" s="90" t="str">
        <f t="array" ref="C138">IF(ROWS(C$137:C138)&gt;$B$135,"",INDEX(ProvisioningPolicyData!D$2:$D$31,SMALL(IF(ProvisioningData67[Business Role Name]=Schema!$B$5,ROW(ProvisioningData67[Business Role Name])-ROW(ProvisioningPolicyData!A$2)+1),ROWS(C$137:C138))))</f>
        <v/>
      </c>
      <c r="D138" s="90" t="str">
        <f t="array" ref="D138">IF(ROWS(D$137:D138)&gt;$B$135,"",INDEX(ProvisioningPolicyData!E$2:E$31,SMALL(IF(ProvisioningData67[Business Role Name]=Schema!$B$5,ROW(ProvisioningData67[Business Role Name])-ROW(ProvisioningPolicyData!A$2)+1),ROWS(D$137:D138))))</f>
        <v/>
      </c>
      <c r="E138" s="90" t="str">
        <f t="array" ref="E138">IF(ROWS(E$137:E138)&gt;$B$135,"",INDEX(ProvisioningPolicyData!F$2:F$31,SMALL(IF(ProvisioningData67[Business Role Name]=Schema!$B$5,ROW(ProvisioningData67[Business Role Name])-ROW(ProvisioningPolicyData!A$2)+1),ROWS(E$137:E138))))</f>
        <v/>
      </c>
      <c r="I138" s="9"/>
      <c r="J138" s="9"/>
    </row>
    <row r="139" spans="1:11">
      <c r="A139" s="90" t="str">
        <f t="array" ref="A139">IF(ROWS(B$137:B139)&gt;$B$135,"",INDEX(ProvisioningPolicyData!B$2:B$31,SMALL(IF(ProvisioningData67[Business Role Name]=Schema!$B$5,ROW(ProvisioningData67[Business Role Name])-ROW(ProvisioningPolicyData!A$2)+1),ROWS(B$137:B139))))</f>
        <v/>
      </c>
      <c r="B139" s="93" t="str">
        <f t="array" ref="B139">IF(ROWS(B$137:B139)&gt;$B$135,"",INDEX(ProvisioningPolicyData!C$2:C$31,SMALL(IF(ProvisioningData67[Business Role Name]=Schema!$B$5,ROW(ProvisioningData67[Business Role Name])-ROW(ProvisioningPolicyData!A$2)+1),ROWS(B$137:B139))))</f>
        <v/>
      </c>
      <c r="C139" s="90" t="str">
        <f t="array" ref="C139">IF(ROWS(C$137:C139)&gt;$B$135,"",INDEX(ProvisioningPolicyData!D$2:$D$31,SMALL(IF(ProvisioningData67[Business Role Name]=Schema!$B$5,ROW(ProvisioningData67[Business Role Name])-ROW(ProvisioningPolicyData!A$2)+1),ROWS(C$137:C139))))</f>
        <v/>
      </c>
      <c r="D139" s="90" t="str">
        <f t="array" ref="D139">IF(ROWS(D$137:D139)&gt;$B$135,"",INDEX(ProvisioningPolicyData!E$2:E$31,SMALL(IF(ProvisioningData67[Business Role Name]=Schema!$B$5,ROW(ProvisioningData67[Business Role Name])-ROW(ProvisioningPolicyData!A$2)+1),ROWS(D$137:D139))))</f>
        <v/>
      </c>
      <c r="E139" s="90" t="str">
        <f t="array" ref="E139">IF(ROWS(E$137:E139)&gt;$B$135,"",INDEX(ProvisioningPolicyData!F$2:F$31,SMALL(IF(ProvisioningData67[Business Role Name]=Schema!$B$5,ROW(ProvisioningData67[Business Role Name])-ROW(ProvisioningPolicyData!A$2)+1),ROWS(E$137:E139))))</f>
        <v/>
      </c>
      <c r="I139" s="9"/>
      <c r="J139" s="9"/>
    </row>
    <row r="140" spans="1:11">
      <c r="A140" s="90" t="str">
        <f t="array" ref="A140">IF(ROWS(B$137:B140)&gt;$B$135,"",INDEX(ProvisioningPolicyData!B$2:B$31,SMALL(IF(ProvisioningData67[Business Role Name]=Schema!$B$5,ROW(ProvisioningData67[Business Role Name])-ROW(ProvisioningPolicyData!A$2)+1),ROWS(B$137:B140))))</f>
        <v/>
      </c>
      <c r="B140" s="93" t="str">
        <f t="array" ref="B140">IF(ROWS(B$137:B140)&gt;$B$135,"",INDEX(ProvisioningPolicyData!C$2:C$31,SMALL(IF(ProvisioningData67[Business Role Name]=Schema!$B$5,ROW(ProvisioningData67[Business Role Name])-ROW(ProvisioningPolicyData!A$2)+1),ROWS(B$137:B140))))</f>
        <v/>
      </c>
      <c r="C140" s="90" t="str">
        <f t="array" ref="C140">IF(ROWS(C$137:C140)&gt;$B$135,"",INDEX(ProvisioningPolicyData!D$2:$D$31,SMALL(IF(ProvisioningData67[Business Role Name]=Schema!$B$5,ROW(ProvisioningData67[Business Role Name])-ROW(ProvisioningPolicyData!A$2)+1),ROWS(C$137:C140))))</f>
        <v/>
      </c>
      <c r="D140" s="90" t="str">
        <f t="array" ref="D140">IF(ROWS(D$137:D140)&gt;$B$135,"",INDEX(ProvisioningPolicyData!E$2:E$31,SMALL(IF(ProvisioningData67[Business Role Name]=Schema!$B$5,ROW(ProvisioningData67[Business Role Name])-ROW(ProvisioningPolicyData!A$2)+1),ROWS(D$137:D140))))</f>
        <v/>
      </c>
      <c r="E140" s="90" t="str">
        <f t="array" ref="E140">IF(ROWS(E$137:E140)&gt;$B$135,"",INDEX(ProvisioningPolicyData!F$2:F$31,SMALL(IF(ProvisioningData67[Business Role Name]=Schema!$B$5,ROW(ProvisioningData67[Business Role Name])-ROW(ProvisioningPolicyData!A$2)+1),ROWS(E$137:E140))))</f>
        <v/>
      </c>
      <c r="I140" s="9"/>
      <c r="J140" s="9"/>
    </row>
    <row r="141" spans="1:11">
      <c r="A141" s="90" t="str">
        <f t="array" ref="A141">IF(ROWS(B$137:B141)&gt;$B$135,"",INDEX(ProvisioningPolicyData!B$2:B$31,SMALL(IF(ProvisioningData67[Business Role Name]=Schema!$B$5,ROW(ProvisioningData67[Business Role Name])-ROW(ProvisioningPolicyData!A$2)+1),ROWS(B$137:B141))))</f>
        <v/>
      </c>
      <c r="B141" s="93" t="str">
        <f t="array" ref="B141">IF(ROWS(B$137:B141)&gt;$B$135,"",INDEX(ProvisioningPolicyData!C$2:C$31,SMALL(IF(ProvisioningData67[Business Role Name]=Schema!$B$5,ROW(ProvisioningData67[Business Role Name])-ROW(ProvisioningPolicyData!A$2)+1),ROWS(B$137:B141))))</f>
        <v/>
      </c>
      <c r="C141" s="90" t="str">
        <f t="array" ref="C141">IF(ROWS(C$137:C141)&gt;$B$135,"",INDEX(ProvisioningPolicyData!D$2:$D$31,SMALL(IF(ProvisioningData67[Business Role Name]=Schema!$B$5,ROW(ProvisioningData67[Business Role Name])-ROW(ProvisioningPolicyData!A$2)+1),ROWS(C$137:C141))))</f>
        <v/>
      </c>
      <c r="D141" s="90" t="str">
        <f t="array" ref="D141">IF(ROWS(D$137:D141)&gt;$B$135,"",INDEX(ProvisioningPolicyData!E$2:E$31,SMALL(IF(ProvisioningData67[Business Role Name]=Schema!$B$5,ROW(ProvisioningData67[Business Role Name])-ROW(ProvisioningPolicyData!A$2)+1),ROWS(D$137:D141))))</f>
        <v/>
      </c>
      <c r="E141" s="90" t="str">
        <f t="array" ref="E141">IF(ROWS(E$137:E141)&gt;$B$135,"",INDEX(ProvisioningPolicyData!F$2:F$31,SMALL(IF(ProvisioningData67[Business Role Name]=Schema!$B$5,ROW(ProvisioningData67[Business Role Name])-ROW(ProvisioningPolicyData!A$2)+1),ROWS(E$137:E141))))</f>
        <v/>
      </c>
      <c r="I141" s="9"/>
      <c r="J141" s="9"/>
    </row>
    <row r="142" spans="1:11">
      <c r="A142" s="90" t="str">
        <f t="array" ref="A142">IF(ROWS(B$137:B142)&gt;$B$135,"",INDEX(ProvisioningPolicyData!B$2:B$31,SMALL(IF(ProvisioningData67[Business Role Name]=Schema!$B$5,ROW(ProvisioningData67[Business Role Name])-ROW(ProvisioningPolicyData!A$2)+1),ROWS(B$137:B142))))</f>
        <v/>
      </c>
      <c r="B142" s="93" t="str">
        <f t="array" ref="B142">IF(ROWS(B$137:B142)&gt;$B$135,"",INDEX(ProvisioningPolicyData!C$2:C$31,SMALL(IF(ProvisioningData67[Business Role Name]=Schema!$B$5,ROW(ProvisioningData67[Business Role Name])-ROW(ProvisioningPolicyData!A$2)+1),ROWS(B$137:B142))))</f>
        <v/>
      </c>
      <c r="C142" s="90" t="str">
        <f t="array" ref="C142">IF(ROWS(C$137:C142)&gt;$B$135,"",INDEX(ProvisioningPolicyData!D$2:$D$31,SMALL(IF(ProvisioningData67[Business Role Name]=Schema!$B$5,ROW(ProvisioningData67[Business Role Name])-ROW(ProvisioningPolicyData!A$2)+1),ROWS(C$137:C142))))</f>
        <v/>
      </c>
      <c r="D142" s="90" t="str">
        <f t="array" ref="D142">IF(ROWS(D$137:D142)&gt;$B$135,"",INDEX(ProvisioningPolicyData!E$2:E$31,SMALL(IF(ProvisioningData67[Business Role Name]=Schema!$B$5,ROW(ProvisioningData67[Business Role Name])-ROW(ProvisioningPolicyData!A$2)+1),ROWS(D$137:D142))))</f>
        <v/>
      </c>
      <c r="E142" s="90" t="str">
        <f t="array" ref="E142">IF(ROWS(E$137:E142)&gt;$B$135,"",INDEX(ProvisioningPolicyData!F$2:F$31,SMALL(IF(ProvisioningData67[Business Role Name]=Schema!$B$5,ROW(ProvisioningData67[Business Role Name])-ROW(ProvisioningPolicyData!A$2)+1),ROWS(E$137:E142))))</f>
        <v/>
      </c>
      <c r="I142" s="9"/>
      <c r="J142" s="9"/>
    </row>
    <row r="143" spans="1:11">
      <c r="A143" s="90" t="str">
        <f t="array" ref="A143">IF(ROWS(B$137:B143)&gt;$B$135,"",INDEX(ProvisioningPolicyData!B$2:B$31,SMALL(IF(ProvisioningData67[Business Role Name]=Schema!$B$5,ROW(ProvisioningData67[Business Role Name])-ROW(ProvisioningPolicyData!A$2)+1),ROWS(B$137:B143))))</f>
        <v/>
      </c>
      <c r="B143" s="93" t="str">
        <f t="array" ref="B143">IF(ROWS(B$137:B143)&gt;$B$135,"",INDEX(ProvisioningPolicyData!C$2:C$31,SMALL(IF(ProvisioningData67[Business Role Name]=Schema!$B$5,ROW(ProvisioningData67[Business Role Name])-ROW(ProvisioningPolicyData!A$2)+1),ROWS(B$137:B143))))</f>
        <v/>
      </c>
      <c r="C143" s="90" t="str">
        <f t="array" ref="C143">IF(ROWS(C$137:C143)&gt;$B$135,"",INDEX(ProvisioningPolicyData!D$2:$D$31,SMALL(IF(ProvisioningData67[Business Role Name]=Schema!$B$5,ROW(ProvisioningData67[Business Role Name])-ROW(ProvisioningPolicyData!A$2)+1),ROWS(C$137:C143))))</f>
        <v/>
      </c>
      <c r="D143" s="90" t="str">
        <f t="array" ref="D143">IF(ROWS(D$137:D143)&gt;$B$135,"",INDEX(ProvisioningPolicyData!E$2:E$31,SMALL(IF(ProvisioningData67[Business Role Name]=Schema!$B$5,ROW(ProvisioningData67[Business Role Name])-ROW(ProvisioningPolicyData!A$2)+1),ROWS(D$137:D143))))</f>
        <v/>
      </c>
      <c r="E143" s="90" t="str">
        <f t="array" ref="E143">IF(ROWS(E$137:E143)&gt;$B$135,"",INDEX(ProvisioningPolicyData!F$2:F$31,SMALL(IF(ProvisioningData67[Business Role Name]=Schema!$B$5,ROW(ProvisioningData67[Business Role Name])-ROW(ProvisioningPolicyData!A$2)+1),ROWS(E$137:E143))))</f>
        <v/>
      </c>
      <c r="I143" s="9"/>
      <c r="J143" s="9"/>
    </row>
    <row r="144" spans="1:11">
      <c r="A144" s="90"/>
      <c r="B144" s="93"/>
      <c r="C144" s="90"/>
      <c r="D144" s="90"/>
      <c r="E144" s="90"/>
      <c r="I144" s="9"/>
      <c r="J144" s="9"/>
    </row>
    <row r="145" spans="1:10">
      <c r="A145" s="90" t="str">
        <f t="array" ref="A145">IF(ROWS(B$137:B145)&gt;$B$135,"",INDEX(ProvisioningPolicyData!B$2:B$31,SMALL(IF(ProvisioningData67[Business Role Name]=Schema!$B$5,ROW(ProvisioningData67[Business Role Name])-ROW(ProvisioningPolicyData!A$2)+1),ROWS(B$137:B145))))</f>
        <v/>
      </c>
      <c r="B145" s="93" t="str">
        <f t="array" ref="B145">IF(ROWS(B$137:B145)&gt;$B$135,"",INDEX(ProvisioningPolicyData!C$2:C$31,SMALL(IF(ProvisioningData67[Business Role Name]=Schema!$B$5,ROW(ProvisioningData67[Business Role Name])-ROW(ProvisioningPolicyData!A$2)+1),ROWS(B$137:B145))))</f>
        <v/>
      </c>
      <c r="C145" s="90" t="str">
        <f t="array" ref="C145">IF(ROWS(C$137:C145)&gt;$B$135,"",INDEX(ProvisioningPolicyData!D$2:$D$31,SMALL(IF(ProvisioningData67[Business Role Name]=Schema!$B$5,ROW(ProvisioningData67[Business Role Name])-ROW(ProvisioningPolicyData!A$2)+1),ROWS(C$137:C145))))</f>
        <v/>
      </c>
      <c r="D145" s="90" t="str">
        <f t="array" ref="D145">IF(ROWS(D$137:D145)&gt;$B$135,"",INDEX(ProvisioningPolicyData!E$2:E$31,SMALL(IF(ProvisioningData67[Business Role Name]=Schema!$B$5,ROW(ProvisioningData67[Business Role Name])-ROW(ProvisioningPolicyData!A$2)+1),ROWS(D$137:D145))))</f>
        <v/>
      </c>
      <c r="E145" s="90" t="str">
        <f t="array" ref="E145">IF(ROWS(E$137:E145)&gt;$B$135,"",INDEX(ProvisioningPolicyData!F$2:F$31,SMALL(IF(ProvisioningData67[Business Role Name]=Schema!$B$5,ROW(ProvisioningData67[Business Role Name])-ROW(ProvisioningPolicyData!A$2)+1),ROWS(E$137:E145))))</f>
        <v/>
      </c>
      <c r="I145" s="9"/>
      <c r="J145" s="9"/>
    </row>
    <row r="146" spans="1:10">
      <c r="A146" s="90"/>
      <c r="B146" s="93"/>
      <c r="C146" s="90"/>
      <c r="D146" s="90"/>
      <c r="E146" s="90"/>
      <c r="I146" s="9"/>
      <c r="J146" s="9"/>
    </row>
    <row r="147" spans="1:10">
      <c r="A147" s="90"/>
      <c r="B147" s="93"/>
      <c r="C147" s="90"/>
      <c r="D147" s="90"/>
      <c r="E147" s="90"/>
      <c r="I147" s="9"/>
      <c r="J147" s="9"/>
    </row>
    <row r="148" spans="1:10">
      <c r="A148" s="90"/>
      <c r="B148" s="93"/>
      <c r="C148" s="90"/>
      <c r="D148" s="90"/>
      <c r="E148" s="90"/>
      <c r="I148" s="9"/>
      <c r="J148" s="9"/>
    </row>
    <row r="149" spans="1:10">
      <c r="A149" s="90"/>
      <c r="B149" s="93"/>
      <c r="C149" s="90"/>
      <c r="D149" s="90"/>
      <c r="E149" s="90"/>
      <c r="I149" s="9"/>
      <c r="J149" s="9"/>
    </row>
    <row r="150" spans="1:10">
      <c r="A150" s="90"/>
      <c r="B150" s="93"/>
      <c r="C150" s="90"/>
      <c r="D150" s="90"/>
      <c r="E150" s="90"/>
      <c r="I150" s="9"/>
      <c r="J150" s="9"/>
    </row>
    <row r="151" spans="1:10">
      <c r="A151" s="90"/>
      <c r="B151" s="93"/>
      <c r="C151" s="90"/>
      <c r="D151" s="90"/>
      <c r="E151" s="90"/>
      <c r="I151" s="9"/>
      <c r="J151" s="9"/>
    </row>
    <row r="152" spans="1:10">
      <c r="A152" s="90"/>
      <c r="B152" s="93"/>
      <c r="C152" s="90"/>
      <c r="D152" s="90"/>
      <c r="E152" s="90"/>
      <c r="I152" s="9"/>
      <c r="J152" s="9"/>
    </row>
    <row r="153" spans="1:10">
      <c r="A153" s="90"/>
      <c r="B153" s="93"/>
      <c r="C153" s="90"/>
      <c r="D153" s="90"/>
      <c r="E153" s="90"/>
      <c r="I153" s="9"/>
      <c r="J153" s="9"/>
    </row>
    <row r="154" spans="1:10">
      <c r="A154" s="90"/>
      <c r="B154" s="93"/>
      <c r="C154" s="90"/>
      <c r="D154" s="90"/>
      <c r="E154" s="90"/>
      <c r="I154" s="9"/>
      <c r="J154" s="9"/>
    </row>
    <row r="155" spans="1:10">
      <c r="A155" s="90"/>
      <c r="B155" s="93"/>
      <c r="C155" s="90"/>
      <c r="D155" s="90"/>
      <c r="E155" s="90"/>
      <c r="I155" s="9"/>
      <c r="J155" s="9"/>
    </row>
    <row r="156" spans="1:10">
      <c r="A156" s="90"/>
      <c r="B156" s="93"/>
      <c r="C156" s="90"/>
      <c r="D156" s="90"/>
      <c r="E156" s="90"/>
      <c r="I156" s="9"/>
      <c r="J156" s="9"/>
    </row>
    <row r="157" spans="1:10">
      <c r="A157" s="90"/>
      <c r="B157" s="93"/>
      <c r="C157" s="90"/>
      <c r="D157" s="90"/>
      <c r="E157" s="90"/>
      <c r="I157" s="9"/>
      <c r="J157" s="9"/>
    </row>
    <row r="158" spans="1:10">
      <c r="A158" s="90"/>
      <c r="B158" s="93"/>
      <c r="C158" s="90"/>
      <c r="D158" s="90"/>
      <c r="E158" s="90"/>
      <c r="I158" s="9"/>
      <c r="J158" s="9"/>
    </row>
    <row r="159" spans="1:10">
      <c r="A159" s="90"/>
      <c r="B159" s="93"/>
      <c r="C159" s="90"/>
      <c r="D159" s="90"/>
      <c r="E159" s="90"/>
      <c r="I159" s="9"/>
      <c r="J159" s="9"/>
    </row>
    <row r="160" spans="1:10">
      <c r="A160" s="90"/>
      <c r="B160" s="93"/>
      <c r="C160" s="90"/>
      <c r="D160" s="90"/>
      <c r="E160" s="90"/>
      <c r="I160" s="9"/>
      <c r="J160" s="9"/>
    </row>
    <row r="161" spans="1:10">
      <c r="A161" s="90"/>
      <c r="B161" s="93"/>
      <c r="C161" s="90"/>
      <c r="D161" s="90"/>
      <c r="E161" s="90"/>
      <c r="I161" s="9"/>
      <c r="J161" s="9"/>
    </row>
    <row r="162" spans="1:10">
      <c r="A162" s="90"/>
      <c r="B162" s="93"/>
      <c r="C162" s="90"/>
      <c r="D162" s="90"/>
      <c r="E162" s="90"/>
      <c r="I162" s="9"/>
      <c r="J162" s="9"/>
    </row>
    <row r="163" spans="1:10">
      <c r="A163" s="90"/>
      <c r="B163" s="93"/>
      <c r="C163" s="90"/>
      <c r="D163" s="90"/>
      <c r="E163" s="90"/>
      <c r="I163" s="9"/>
      <c r="J163" s="9"/>
    </row>
  </sheetData>
  <mergeCells count="6">
    <mergeCell ref="B19:D19"/>
    <mergeCell ref="B3:D3"/>
    <mergeCell ref="B5:D5"/>
    <mergeCell ref="B6:D6"/>
    <mergeCell ref="B10:D10"/>
    <mergeCell ref="B8:D8"/>
  </mergeCells>
  <conditionalFormatting sqref="B8:D8">
    <cfRule type="containsText" dxfId="5" priority="6" operator="containsText" text="Disabled">
      <formula>NOT(ISERROR(SEARCH("Disabled",B8)))</formula>
    </cfRule>
  </conditionalFormatting>
  <conditionalFormatting sqref="G47">
    <cfRule type="containsText" dxfId="4" priority="5" operator="containsText" text="N">
      <formula>NOT(ISERROR(SEARCH("N",G47)))</formula>
    </cfRule>
  </conditionalFormatting>
  <conditionalFormatting sqref="F47:G47">
    <cfRule type="cellIs" dxfId="3" priority="4" operator="equal">
      <formula>"N"</formula>
    </cfRule>
  </conditionalFormatting>
  <conditionalFormatting sqref="G48:G81">
    <cfRule type="containsText" dxfId="2" priority="2" operator="containsText" text="N">
      <formula>NOT(ISERROR(SEARCH("N",G48)))</formula>
    </cfRule>
  </conditionalFormatting>
  <conditionalFormatting sqref="F48:G81">
    <cfRule type="cellIs" dxfId="1" priority="1" operator="equal">
      <formula>"N"</formula>
    </cfRule>
  </conditionalFormatting>
  <pageMargins left="0.11811023622047245" right="0.11811023622047245" top="0.74803149606299213" bottom="0.74803149606299213" header="0.31496062992125984" footer="0.31496062992125984"/>
  <pageSetup scale="22" orientation="landscape" r:id="rId1"/>
  <headerFooter differentOddEven="1" differentFirst="1"/>
  <extLst>
    <ext xmlns:x14="http://schemas.microsoft.com/office/spreadsheetml/2009/9/main" uri="{CCE6A557-97BC-4b89-ADB6-D9C93CAAB3DF}">
      <x14:dataValidations xmlns:xm="http://schemas.microsoft.com/office/excel/2006/main" count="1">
        <x14:dataValidation type="list" allowBlank="1" showInputMessage="1" showErrorMessage="1">
          <x14:formula1>
            <xm:f>MainRoleData!$A:$A</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29"/>
  <sheetViews>
    <sheetView zoomScaleNormal="100" workbookViewId="0">
      <pane xSplit="1" ySplit="1" topLeftCell="B27" activePane="bottomRight" state="frozen"/>
      <selection pane="topRight" activeCell="B1" sqref="B1"/>
      <selection pane="bottomLeft" activeCell="A2" sqref="A2"/>
      <selection pane="bottomRight" activeCell="B39" sqref="B39"/>
    </sheetView>
  </sheetViews>
  <sheetFormatPr defaultColWidth="32.875" defaultRowHeight="12.75"/>
  <cols>
    <col min="1" max="1" width="43.75" style="95" customWidth="1"/>
    <col min="2" max="2" width="34.625" style="95" customWidth="1"/>
    <col min="3" max="3" width="42" style="95" customWidth="1"/>
    <col min="4" max="4" width="16" style="95" customWidth="1"/>
    <col min="5" max="5" width="10.5" style="95" customWidth="1"/>
    <col min="6" max="6" width="9.125" style="95" customWidth="1"/>
    <col min="7" max="7" width="19.125" style="95" customWidth="1"/>
    <col min="8" max="8" width="12.5" style="95" customWidth="1"/>
    <col min="9" max="9" width="10.25" style="95" customWidth="1"/>
    <col min="10" max="10" width="12.75" style="95" customWidth="1"/>
    <col min="11" max="16384" width="32.875" style="95"/>
  </cols>
  <sheetData>
    <row r="1" spans="1:30" ht="38.25">
      <c r="A1" s="134" t="s">
        <v>0</v>
      </c>
      <c r="B1" s="134" t="s">
        <v>289</v>
      </c>
      <c r="C1" s="134" t="s">
        <v>1</v>
      </c>
      <c r="D1" s="134" t="s">
        <v>48</v>
      </c>
      <c r="E1" s="134" t="s">
        <v>50</v>
      </c>
      <c r="F1" s="134" t="s">
        <v>51</v>
      </c>
      <c r="G1" s="134" t="s">
        <v>2</v>
      </c>
      <c r="H1" s="134" t="s">
        <v>58</v>
      </c>
      <c r="I1" s="134" t="s">
        <v>59</v>
      </c>
      <c r="J1" s="134" t="s">
        <v>3</v>
      </c>
      <c r="K1" s="134" t="s">
        <v>4</v>
      </c>
      <c r="L1" s="134" t="s">
        <v>5</v>
      </c>
      <c r="M1" s="134" t="s">
        <v>6</v>
      </c>
      <c r="N1" s="134" t="s">
        <v>7</v>
      </c>
      <c r="O1" s="134" t="s">
        <v>8</v>
      </c>
      <c r="P1" s="134" t="s">
        <v>9</v>
      </c>
      <c r="Q1" s="134" t="s">
        <v>10</v>
      </c>
      <c r="R1" s="134" t="s">
        <v>11</v>
      </c>
      <c r="S1" s="134" t="s">
        <v>12</v>
      </c>
      <c r="T1" s="134" t="s">
        <v>13</v>
      </c>
      <c r="U1" s="134" t="s">
        <v>14</v>
      </c>
      <c r="V1" s="134" t="s">
        <v>279</v>
      </c>
      <c r="W1" s="134" t="s">
        <v>535</v>
      </c>
      <c r="X1" s="134" t="s">
        <v>536</v>
      </c>
      <c r="Y1" s="134" t="s">
        <v>537</v>
      </c>
      <c r="Z1" s="134" t="s">
        <v>121</v>
      </c>
      <c r="AA1" s="134" t="s">
        <v>122</v>
      </c>
      <c r="AB1" s="134" t="s">
        <v>538</v>
      </c>
      <c r="AC1" s="134" t="s">
        <v>5700</v>
      </c>
      <c r="AD1" s="134" t="s">
        <v>28</v>
      </c>
    </row>
    <row r="2" spans="1:30" ht="76.5" hidden="1">
      <c r="A2" s="95" t="s">
        <v>5707</v>
      </c>
      <c r="B2" s="94" t="s">
        <v>5707</v>
      </c>
      <c r="C2" s="95" t="s">
        <v>85</v>
      </c>
      <c r="D2" s="95" t="s">
        <v>77</v>
      </c>
      <c r="E2" s="95">
        <v>912525</v>
      </c>
      <c r="F2" s="95" t="s">
        <v>78</v>
      </c>
      <c r="G2" s="95" t="s">
        <v>79</v>
      </c>
      <c r="H2" s="95">
        <v>761550</v>
      </c>
      <c r="I2" s="95" t="s">
        <v>80</v>
      </c>
      <c r="J2" s="95" t="s">
        <v>10072</v>
      </c>
      <c r="L2" s="95" t="s">
        <v>534</v>
      </c>
      <c r="M2" s="95" t="s">
        <v>81</v>
      </c>
      <c r="T2" s="95" t="s">
        <v>82</v>
      </c>
      <c r="Z2" s="95" t="s">
        <v>125</v>
      </c>
      <c r="AA2" s="95" t="s">
        <v>126</v>
      </c>
      <c r="AC2" s="95" t="s">
        <v>5701</v>
      </c>
      <c r="AD2" s="95">
        <v>1</v>
      </c>
    </row>
    <row r="3" spans="1:30" ht="89.25" hidden="1">
      <c r="A3" s="95" t="s">
        <v>5708</v>
      </c>
      <c r="B3" s="95" t="s">
        <v>5708</v>
      </c>
      <c r="C3" s="95" t="s">
        <v>83</v>
      </c>
      <c r="D3" s="95" t="s">
        <v>77</v>
      </c>
      <c r="E3" s="95">
        <v>912525</v>
      </c>
      <c r="F3" s="95" t="s">
        <v>78</v>
      </c>
      <c r="G3" s="95" t="s">
        <v>79</v>
      </c>
      <c r="H3" s="95">
        <v>761550</v>
      </c>
      <c r="I3" s="95" t="s">
        <v>80</v>
      </c>
      <c r="J3" s="95" t="s">
        <v>10072</v>
      </c>
      <c r="L3" s="95" t="s">
        <v>534</v>
      </c>
      <c r="M3" s="95" t="s">
        <v>81</v>
      </c>
      <c r="T3" s="95" t="s">
        <v>82</v>
      </c>
      <c r="Z3" s="95" t="s">
        <v>125</v>
      </c>
      <c r="AA3" s="95" t="s">
        <v>126</v>
      </c>
      <c r="AC3" s="95" t="s">
        <v>5701</v>
      </c>
      <c r="AD3" s="95">
        <v>3</v>
      </c>
    </row>
    <row r="4" spans="1:30" ht="76.5" hidden="1">
      <c r="A4" s="95" t="s">
        <v>5709</v>
      </c>
      <c r="B4" s="95" t="s">
        <v>5709</v>
      </c>
      <c r="C4" s="95" t="s">
        <v>76</v>
      </c>
      <c r="D4" s="95" t="s">
        <v>77</v>
      </c>
      <c r="E4" s="95">
        <v>912525</v>
      </c>
      <c r="F4" s="95" t="s">
        <v>78</v>
      </c>
      <c r="G4" s="95" t="s">
        <v>79</v>
      </c>
      <c r="H4" s="95">
        <v>761550</v>
      </c>
      <c r="I4" s="95" t="s">
        <v>80</v>
      </c>
      <c r="J4" s="95" t="s">
        <v>10072</v>
      </c>
      <c r="L4" s="95" t="s">
        <v>534</v>
      </c>
      <c r="M4" s="95" t="s">
        <v>81</v>
      </c>
      <c r="T4" s="95" t="s">
        <v>82</v>
      </c>
      <c r="Z4" s="95" t="s">
        <v>125</v>
      </c>
      <c r="AA4" s="95" t="s">
        <v>126</v>
      </c>
      <c r="AC4" s="95" t="s">
        <v>5701</v>
      </c>
      <c r="AD4" s="95">
        <v>4</v>
      </c>
    </row>
    <row r="5" spans="1:30" ht="89.25" hidden="1">
      <c r="A5" s="95" t="s">
        <v>5710</v>
      </c>
      <c r="B5" s="95" t="s">
        <v>5710</v>
      </c>
      <c r="C5" s="95" t="s">
        <v>84</v>
      </c>
      <c r="D5" s="95" t="s">
        <v>77</v>
      </c>
      <c r="E5" s="95">
        <v>912525</v>
      </c>
      <c r="F5" s="95" t="s">
        <v>78</v>
      </c>
      <c r="G5" s="95" t="s">
        <v>79</v>
      </c>
      <c r="H5" s="95">
        <v>761550</v>
      </c>
      <c r="I5" s="95" t="s">
        <v>80</v>
      </c>
      <c r="J5" s="95" t="s">
        <v>10072</v>
      </c>
      <c r="L5" s="95" t="s">
        <v>534</v>
      </c>
      <c r="M5" s="95" t="s">
        <v>81</v>
      </c>
      <c r="T5" s="95" t="s">
        <v>82</v>
      </c>
      <c r="Z5" s="95" t="s">
        <v>125</v>
      </c>
      <c r="AA5" s="95" t="s">
        <v>126</v>
      </c>
      <c r="AC5" s="95" t="s">
        <v>5701</v>
      </c>
      <c r="AD5" s="95">
        <v>2</v>
      </c>
    </row>
    <row r="6" spans="1:30" ht="140.25" hidden="1">
      <c r="A6" s="95" t="s">
        <v>10097</v>
      </c>
      <c r="B6" s="95" t="s">
        <v>10097</v>
      </c>
      <c r="C6" s="95" t="s">
        <v>86</v>
      </c>
      <c r="D6" s="95" t="s">
        <v>77</v>
      </c>
      <c r="E6" s="95">
        <v>912525</v>
      </c>
      <c r="F6" s="95" t="s">
        <v>78</v>
      </c>
      <c r="G6" s="95" t="s">
        <v>79</v>
      </c>
      <c r="H6" s="95">
        <v>761550</v>
      </c>
      <c r="I6" s="95" t="s">
        <v>80</v>
      </c>
      <c r="J6" s="95" t="s">
        <v>10072</v>
      </c>
      <c r="L6" s="95" t="s">
        <v>534</v>
      </c>
      <c r="M6" s="95" t="s">
        <v>87</v>
      </c>
      <c r="U6" s="95" t="s">
        <v>280</v>
      </c>
      <c r="Z6" s="95" t="s">
        <v>125</v>
      </c>
      <c r="AA6" s="95" t="s">
        <v>126</v>
      </c>
      <c r="AC6" s="95" t="s">
        <v>5701</v>
      </c>
      <c r="AD6" s="95">
        <v>1</v>
      </c>
    </row>
    <row r="7" spans="1:30" ht="153" hidden="1">
      <c r="A7" s="95" t="s">
        <v>10098</v>
      </c>
      <c r="B7" s="95" t="s">
        <v>10098</v>
      </c>
      <c r="C7" s="95" t="s">
        <v>88</v>
      </c>
      <c r="D7" s="95" t="s">
        <v>77</v>
      </c>
      <c r="E7" s="95">
        <v>912525</v>
      </c>
      <c r="F7" s="95" t="s">
        <v>78</v>
      </c>
      <c r="G7" s="95" t="s">
        <v>79</v>
      </c>
      <c r="H7" s="95">
        <v>761550</v>
      </c>
      <c r="I7" s="95" t="s">
        <v>80</v>
      </c>
      <c r="J7" s="95" t="s">
        <v>10072</v>
      </c>
      <c r="L7" s="95" t="s">
        <v>534</v>
      </c>
      <c r="M7" s="95" t="s">
        <v>87</v>
      </c>
      <c r="U7" s="95" t="s">
        <v>280</v>
      </c>
      <c r="Z7" s="95" t="s">
        <v>125</v>
      </c>
      <c r="AA7" s="95" t="s">
        <v>126</v>
      </c>
      <c r="AC7" s="95" t="s">
        <v>5701</v>
      </c>
      <c r="AD7" s="95">
        <v>2</v>
      </c>
    </row>
    <row r="8" spans="1:30" ht="102" hidden="1">
      <c r="A8" s="95" t="s">
        <v>5712</v>
      </c>
      <c r="B8" s="95" t="s">
        <v>5712</v>
      </c>
      <c r="C8" s="95" t="s">
        <v>89</v>
      </c>
      <c r="D8" s="95" t="s">
        <v>77</v>
      </c>
      <c r="E8" s="95">
        <v>912525</v>
      </c>
      <c r="F8" s="95" t="s">
        <v>78</v>
      </c>
      <c r="G8" s="95" t="s">
        <v>79</v>
      </c>
      <c r="H8" s="95">
        <v>761550</v>
      </c>
      <c r="I8" s="95" t="s">
        <v>80</v>
      </c>
      <c r="J8" s="95" t="s">
        <v>10072</v>
      </c>
      <c r="L8" s="95" t="s">
        <v>534</v>
      </c>
      <c r="M8" s="95" t="s">
        <v>90</v>
      </c>
      <c r="T8" s="95" t="s">
        <v>82</v>
      </c>
      <c r="Z8" s="95" t="s">
        <v>125</v>
      </c>
      <c r="AA8" s="95" t="s">
        <v>126</v>
      </c>
      <c r="AC8" s="95" t="s">
        <v>5701</v>
      </c>
      <c r="AD8" s="95">
        <v>1</v>
      </c>
    </row>
    <row r="9" spans="1:30" ht="114.75" hidden="1">
      <c r="A9" s="95" t="s">
        <v>5713</v>
      </c>
      <c r="B9" s="95" t="s">
        <v>5713</v>
      </c>
      <c r="C9" s="95" t="s">
        <v>92</v>
      </c>
      <c r="D9" s="95" t="s">
        <v>77</v>
      </c>
      <c r="E9" s="95">
        <v>912525</v>
      </c>
      <c r="F9" s="95" t="s">
        <v>78</v>
      </c>
      <c r="G9" s="95" t="s">
        <v>79</v>
      </c>
      <c r="H9" s="95">
        <v>761550</v>
      </c>
      <c r="I9" s="95" t="s">
        <v>80</v>
      </c>
      <c r="J9" s="95" t="s">
        <v>10072</v>
      </c>
      <c r="L9" s="95" t="s">
        <v>534</v>
      </c>
      <c r="M9" s="95" t="s">
        <v>90</v>
      </c>
      <c r="T9" s="95" t="s">
        <v>82</v>
      </c>
      <c r="Z9" s="95" t="s">
        <v>125</v>
      </c>
      <c r="AA9" s="95" t="s">
        <v>126</v>
      </c>
      <c r="AC9" s="95" t="s">
        <v>5701</v>
      </c>
      <c r="AD9" s="95">
        <v>3</v>
      </c>
    </row>
    <row r="10" spans="1:30" ht="114.75" hidden="1">
      <c r="A10" s="95" t="s">
        <v>5714</v>
      </c>
      <c r="B10" s="95" t="s">
        <v>5714</v>
      </c>
      <c r="C10" s="95" t="s">
        <v>91</v>
      </c>
      <c r="D10" s="95" t="s">
        <v>77</v>
      </c>
      <c r="E10" s="95">
        <v>912525</v>
      </c>
      <c r="F10" s="95" t="s">
        <v>78</v>
      </c>
      <c r="G10" s="95" t="s">
        <v>79</v>
      </c>
      <c r="H10" s="95">
        <v>761550</v>
      </c>
      <c r="I10" s="95" t="s">
        <v>80</v>
      </c>
      <c r="J10" s="95" t="s">
        <v>10072</v>
      </c>
      <c r="L10" s="95" t="s">
        <v>534</v>
      </c>
      <c r="M10" s="95" t="s">
        <v>90</v>
      </c>
      <c r="T10" s="95" t="s">
        <v>82</v>
      </c>
      <c r="Z10" s="95" t="s">
        <v>125</v>
      </c>
      <c r="AA10" s="95" t="s">
        <v>126</v>
      </c>
      <c r="AC10" s="95" t="s">
        <v>5701</v>
      </c>
      <c r="AD10" s="95">
        <v>2</v>
      </c>
    </row>
    <row r="11" spans="1:30" ht="76.5" hidden="1">
      <c r="A11" s="95" t="s">
        <v>5715</v>
      </c>
      <c r="B11" s="95" t="s">
        <v>5715</v>
      </c>
      <c r="C11" s="95" t="s">
        <v>95</v>
      </c>
      <c r="D11" s="95" t="s">
        <v>77</v>
      </c>
      <c r="E11" s="95">
        <v>912525</v>
      </c>
      <c r="F11" s="95" t="s">
        <v>78</v>
      </c>
      <c r="G11" s="95" t="s">
        <v>79</v>
      </c>
      <c r="H11" s="95">
        <v>761550</v>
      </c>
      <c r="I11" s="95" t="s">
        <v>80</v>
      </c>
      <c r="J11" s="95" t="s">
        <v>10072</v>
      </c>
      <c r="L11" s="95" t="s">
        <v>534</v>
      </c>
      <c r="M11" s="95" t="s">
        <v>94</v>
      </c>
      <c r="T11" s="95" t="s">
        <v>82</v>
      </c>
      <c r="Z11" s="95" t="s">
        <v>125</v>
      </c>
      <c r="AA11" s="95" t="s">
        <v>126</v>
      </c>
      <c r="AC11" s="95" t="s">
        <v>5701</v>
      </c>
      <c r="AD11" s="95">
        <v>1</v>
      </c>
    </row>
    <row r="12" spans="1:30" ht="76.5" hidden="1">
      <c r="A12" s="95" t="s">
        <v>5716</v>
      </c>
      <c r="B12" s="95" t="s">
        <v>5716</v>
      </c>
      <c r="C12" s="95" t="s">
        <v>93</v>
      </c>
      <c r="D12" s="95" t="s">
        <v>77</v>
      </c>
      <c r="E12" s="95">
        <v>912525</v>
      </c>
      <c r="F12" s="95" t="s">
        <v>78</v>
      </c>
      <c r="G12" s="95" t="s">
        <v>79</v>
      </c>
      <c r="H12" s="95">
        <v>761550</v>
      </c>
      <c r="I12" s="95" t="s">
        <v>80</v>
      </c>
      <c r="J12" s="95" t="s">
        <v>10072</v>
      </c>
      <c r="L12" s="95" t="s">
        <v>534</v>
      </c>
      <c r="M12" s="95" t="s">
        <v>94</v>
      </c>
      <c r="T12" s="95" t="s">
        <v>82</v>
      </c>
      <c r="Z12" s="95" t="s">
        <v>125</v>
      </c>
      <c r="AA12" s="95" t="s">
        <v>126</v>
      </c>
      <c r="AC12" s="95" t="s">
        <v>5701</v>
      </c>
      <c r="AD12" s="95">
        <v>2</v>
      </c>
    </row>
    <row r="13" spans="1:30" ht="89.25" hidden="1">
      <c r="A13" s="95" t="s">
        <v>5719</v>
      </c>
      <c r="B13" s="95" t="s">
        <v>5719</v>
      </c>
      <c r="C13" s="95" t="s">
        <v>96</v>
      </c>
      <c r="D13" s="95" t="s">
        <v>77</v>
      </c>
      <c r="E13" s="95">
        <v>912525</v>
      </c>
      <c r="F13" s="95" t="s">
        <v>78</v>
      </c>
      <c r="G13" s="95" t="s">
        <v>79</v>
      </c>
      <c r="H13" s="95">
        <v>761550</v>
      </c>
      <c r="I13" s="95" t="s">
        <v>80</v>
      </c>
      <c r="J13" s="95" t="s">
        <v>10072</v>
      </c>
      <c r="L13" s="95" t="s">
        <v>534</v>
      </c>
      <c r="M13" s="95" t="s">
        <v>97</v>
      </c>
      <c r="T13" s="95" t="s">
        <v>82</v>
      </c>
      <c r="Z13" s="95" t="s">
        <v>125</v>
      </c>
      <c r="AA13" s="95" t="s">
        <v>126</v>
      </c>
      <c r="AC13" s="95" t="s">
        <v>5701</v>
      </c>
      <c r="AD13" s="95">
        <v>1</v>
      </c>
    </row>
    <row r="14" spans="1:30" ht="89.25" hidden="1">
      <c r="A14" s="95" t="s">
        <v>5721</v>
      </c>
      <c r="B14" s="95" t="s">
        <v>5721</v>
      </c>
      <c r="C14" s="95" t="s">
        <v>100</v>
      </c>
      <c r="D14" s="95" t="s">
        <v>77</v>
      </c>
      <c r="E14" s="95">
        <v>912525</v>
      </c>
      <c r="F14" s="95" t="s">
        <v>78</v>
      </c>
      <c r="G14" s="95" t="s">
        <v>79</v>
      </c>
      <c r="H14" s="95">
        <v>761550</v>
      </c>
      <c r="I14" s="95" t="s">
        <v>80</v>
      </c>
      <c r="J14" s="95" t="s">
        <v>10072</v>
      </c>
      <c r="L14" s="95" t="s">
        <v>534</v>
      </c>
      <c r="M14" s="95" t="s">
        <v>97</v>
      </c>
      <c r="T14" s="95" t="s">
        <v>82</v>
      </c>
      <c r="Z14" s="95" t="s">
        <v>125</v>
      </c>
      <c r="AA14" s="95" t="s">
        <v>126</v>
      </c>
      <c r="AC14" s="95" t="s">
        <v>5701</v>
      </c>
      <c r="AD14" s="95">
        <v>4</v>
      </c>
    </row>
    <row r="15" spans="1:30" ht="89.25" hidden="1">
      <c r="A15" s="95" t="s">
        <v>5720</v>
      </c>
      <c r="B15" s="95" t="s">
        <v>5720</v>
      </c>
      <c r="C15" s="95" t="s">
        <v>99</v>
      </c>
      <c r="D15" s="95" t="s">
        <v>77</v>
      </c>
      <c r="E15" s="95">
        <v>912525</v>
      </c>
      <c r="F15" s="95" t="s">
        <v>78</v>
      </c>
      <c r="G15" s="95" t="s">
        <v>79</v>
      </c>
      <c r="H15" s="95">
        <v>761550</v>
      </c>
      <c r="I15" s="95" t="s">
        <v>80</v>
      </c>
      <c r="J15" s="95" t="s">
        <v>10072</v>
      </c>
      <c r="L15" s="95" t="s">
        <v>534</v>
      </c>
      <c r="M15" s="95" t="s">
        <v>97</v>
      </c>
      <c r="T15" s="95" t="s">
        <v>82</v>
      </c>
      <c r="Z15" s="95" t="s">
        <v>125</v>
      </c>
      <c r="AA15" s="95" t="s">
        <v>126</v>
      </c>
      <c r="AC15" s="95" t="s">
        <v>5701</v>
      </c>
      <c r="AD15" s="95">
        <v>2</v>
      </c>
    </row>
    <row r="16" spans="1:30" ht="114.75" hidden="1">
      <c r="A16" s="95" t="s">
        <v>5722</v>
      </c>
      <c r="B16" s="95" t="s">
        <v>5723</v>
      </c>
      <c r="C16" s="95" t="s">
        <v>101</v>
      </c>
      <c r="D16" s="95" t="s">
        <v>77</v>
      </c>
      <c r="E16" s="95">
        <v>912525</v>
      </c>
      <c r="F16" s="95" t="s">
        <v>78</v>
      </c>
      <c r="G16" s="95" t="s">
        <v>79</v>
      </c>
      <c r="H16" s="95">
        <v>761550</v>
      </c>
      <c r="I16" s="95" t="s">
        <v>80</v>
      </c>
      <c r="J16" s="95" t="s">
        <v>10072</v>
      </c>
      <c r="L16" s="95" t="s">
        <v>534</v>
      </c>
      <c r="M16" s="95" t="s">
        <v>102</v>
      </c>
      <c r="T16" s="95" t="s">
        <v>82</v>
      </c>
      <c r="Z16" s="95" t="s">
        <v>125</v>
      </c>
      <c r="AA16" s="95" t="s">
        <v>126</v>
      </c>
      <c r="AC16" s="95" t="s">
        <v>5701</v>
      </c>
      <c r="AD16" s="95">
        <v>1</v>
      </c>
    </row>
    <row r="17" spans="1:30" ht="127.5" hidden="1">
      <c r="A17" s="95" t="s">
        <v>5727</v>
      </c>
      <c r="B17" s="95" t="s">
        <v>5726</v>
      </c>
      <c r="C17" s="95" t="s">
        <v>105</v>
      </c>
      <c r="D17" s="95" t="s">
        <v>77</v>
      </c>
      <c r="E17" s="95">
        <v>912525</v>
      </c>
      <c r="F17" s="95" t="s">
        <v>78</v>
      </c>
      <c r="G17" s="95" t="s">
        <v>79</v>
      </c>
      <c r="H17" s="95">
        <v>761550</v>
      </c>
      <c r="I17" s="95" t="s">
        <v>80</v>
      </c>
      <c r="J17" s="95" t="s">
        <v>10072</v>
      </c>
      <c r="L17" s="95" t="s">
        <v>534</v>
      </c>
      <c r="M17" s="95" t="s">
        <v>102</v>
      </c>
      <c r="T17" s="95" t="s">
        <v>82</v>
      </c>
      <c r="Z17" s="95" t="s">
        <v>125</v>
      </c>
      <c r="AA17" s="95" t="s">
        <v>126</v>
      </c>
      <c r="AC17" s="95" t="s">
        <v>5701</v>
      </c>
      <c r="AD17" s="95">
        <v>3</v>
      </c>
    </row>
    <row r="18" spans="1:30" ht="127.5" hidden="1">
      <c r="A18" s="95" t="s">
        <v>5729</v>
      </c>
      <c r="B18" s="95" t="s">
        <v>5728</v>
      </c>
      <c r="C18" s="95" t="s">
        <v>106</v>
      </c>
      <c r="D18" s="95" t="s">
        <v>77</v>
      </c>
      <c r="E18" s="95">
        <v>912525</v>
      </c>
      <c r="F18" s="95" t="s">
        <v>78</v>
      </c>
      <c r="G18" s="95" t="s">
        <v>79</v>
      </c>
      <c r="H18" s="95">
        <v>761550</v>
      </c>
      <c r="I18" s="95" t="s">
        <v>80</v>
      </c>
      <c r="J18" s="95" t="s">
        <v>10072</v>
      </c>
      <c r="L18" s="95" t="s">
        <v>534</v>
      </c>
      <c r="M18" s="95" t="s">
        <v>102</v>
      </c>
      <c r="T18" s="95" t="s">
        <v>82</v>
      </c>
      <c r="Z18" s="95" t="s">
        <v>125</v>
      </c>
      <c r="AA18" s="95" t="s">
        <v>126</v>
      </c>
      <c r="AC18" s="95" t="s">
        <v>5701</v>
      </c>
      <c r="AD18" s="95">
        <v>4</v>
      </c>
    </row>
    <row r="19" spans="1:30" ht="127.5" hidden="1">
      <c r="A19" s="95" t="s">
        <v>5725</v>
      </c>
      <c r="B19" s="95" t="s">
        <v>5724</v>
      </c>
      <c r="C19" s="95" t="s">
        <v>104</v>
      </c>
      <c r="D19" s="95" t="s">
        <v>77</v>
      </c>
      <c r="E19" s="95">
        <v>912525</v>
      </c>
      <c r="F19" s="95" t="s">
        <v>78</v>
      </c>
      <c r="G19" s="95" t="s">
        <v>79</v>
      </c>
      <c r="H19" s="95">
        <v>761550</v>
      </c>
      <c r="I19" s="95" t="s">
        <v>80</v>
      </c>
      <c r="J19" s="95" t="s">
        <v>10072</v>
      </c>
      <c r="L19" s="95" t="s">
        <v>534</v>
      </c>
      <c r="M19" s="95" t="s">
        <v>102</v>
      </c>
      <c r="T19" s="95" t="s">
        <v>82</v>
      </c>
      <c r="Z19" s="95" t="s">
        <v>125</v>
      </c>
      <c r="AA19" s="95" t="s">
        <v>126</v>
      </c>
      <c r="AC19" s="95" t="s">
        <v>5701</v>
      </c>
      <c r="AD19" s="95">
        <v>2</v>
      </c>
    </row>
    <row r="20" spans="1:30" ht="63.75" hidden="1">
      <c r="A20" s="95" t="s">
        <v>10093</v>
      </c>
      <c r="B20" s="95" t="s">
        <v>10093</v>
      </c>
      <c r="C20" s="95" t="s">
        <v>219</v>
      </c>
      <c r="D20" s="95" t="s">
        <v>77</v>
      </c>
      <c r="E20" s="95">
        <v>912525</v>
      </c>
      <c r="F20" s="95" t="s">
        <v>78</v>
      </c>
      <c r="G20" s="95" t="s">
        <v>79</v>
      </c>
      <c r="H20" s="95">
        <v>761550</v>
      </c>
      <c r="I20" s="95" t="s">
        <v>80</v>
      </c>
      <c r="J20" s="95" t="s">
        <v>10072</v>
      </c>
      <c r="L20" s="95" t="s">
        <v>534</v>
      </c>
      <c r="M20" s="95" t="s">
        <v>108</v>
      </c>
      <c r="T20" s="95" t="s">
        <v>82</v>
      </c>
      <c r="Z20" s="95" t="s">
        <v>125</v>
      </c>
      <c r="AA20" s="95" t="s">
        <v>126</v>
      </c>
      <c r="AC20" s="95" t="s">
        <v>5701</v>
      </c>
      <c r="AD20" s="95">
        <v>1</v>
      </c>
    </row>
    <row r="21" spans="1:30" ht="76.5" hidden="1">
      <c r="A21" s="95" t="s">
        <v>10094</v>
      </c>
      <c r="B21" s="95" t="s">
        <v>10094</v>
      </c>
      <c r="C21" s="95" t="s">
        <v>109</v>
      </c>
      <c r="D21" s="95" t="s">
        <v>77</v>
      </c>
      <c r="E21" s="95">
        <v>912525</v>
      </c>
      <c r="F21" s="95" t="s">
        <v>78</v>
      </c>
      <c r="G21" s="95" t="s">
        <v>79</v>
      </c>
      <c r="H21" s="95">
        <v>761550</v>
      </c>
      <c r="I21" s="95" t="s">
        <v>80</v>
      </c>
      <c r="J21" s="95" t="s">
        <v>10072</v>
      </c>
      <c r="L21" s="95" t="s">
        <v>534</v>
      </c>
      <c r="M21" s="95" t="s">
        <v>108</v>
      </c>
      <c r="T21" s="95" t="s">
        <v>82</v>
      </c>
      <c r="Z21" s="95" t="s">
        <v>125</v>
      </c>
      <c r="AA21" s="95" t="s">
        <v>126</v>
      </c>
      <c r="AC21" s="95" t="s">
        <v>5701</v>
      </c>
      <c r="AD21" s="95">
        <v>3</v>
      </c>
    </row>
    <row r="22" spans="1:30" ht="76.5" hidden="1">
      <c r="A22" s="95" t="s">
        <v>10095</v>
      </c>
      <c r="B22" s="95" t="s">
        <v>10095</v>
      </c>
      <c r="C22" s="95" t="s">
        <v>110</v>
      </c>
      <c r="D22" s="95" t="s">
        <v>77</v>
      </c>
      <c r="E22" s="95">
        <v>912525</v>
      </c>
      <c r="F22" s="95" t="s">
        <v>78</v>
      </c>
      <c r="G22" s="95" t="s">
        <v>79</v>
      </c>
      <c r="H22" s="95">
        <v>761550</v>
      </c>
      <c r="I22" s="95" t="s">
        <v>80</v>
      </c>
      <c r="J22" s="95" t="s">
        <v>10072</v>
      </c>
      <c r="L22" s="95" t="s">
        <v>534</v>
      </c>
      <c r="M22" s="95" t="s">
        <v>108</v>
      </c>
      <c r="T22" s="95" t="s">
        <v>82</v>
      </c>
      <c r="Z22" s="95" t="s">
        <v>125</v>
      </c>
      <c r="AA22" s="95" t="s">
        <v>126</v>
      </c>
      <c r="AC22" s="95" t="s">
        <v>5701</v>
      </c>
      <c r="AD22" s="95">
        <v>4</v>
      </c>
    </row>
    <row r="23" spans="1:30" ht="76.5" hidden="1">
      <c r="A23" s="95" t="s">
        <v>10096</v>
      </c>
      <c r="B23" s="95" t="s">
        <v>10096</v>
      </c>
      <c r="C23" s="95" t="s">
        <v>107</v>
      </c>
      <c r="D23" s="95" t="s">
        <v>77</v>
      </c>
      <c r="E23" s="95">
        <v>912525</v>
      </c>
      <c r="F23" s="95" t="s">
        <v>78</v>
      </c>
      <c r="G23" s="95" t="s">
        <v>79</v>
      </c>
      <c r="H23" s="95">
        <v>761550</v>
      </c>
      <c r="I23" s="95" t="s">
        <v>80</v>
      </c>
      <c r="J23" s="95" t="s">
        <v>10072</v>
      </c>
      <c r="L23" s="95" t="s">
        <v>534</v>
      </c>
      <c r="M23" s="95" t="s">
        <v>108</v>
      </c>
      <c r="T23" s="95" t="s">
        <v>82</v>
      </c>
      <c r="Z23" s="95" t="s">
        <v>125</v>
      </c>
      <c r="AA23" s="95" t="s">
        <v>126</v>
      </c>
      <c r="AC23" s="95" t="s">
        <v>5701</v>
      </c>
      <c r="AD23" s="95">
        <v>2</v>
      </c>
    </row>
    <row r="24" spans="1:30" ht="114.75">
      <c r="A24" s="95" t="s">
        <v>5731</v>
      </c>
      <c r="B24" s="95" t="s">
        <v>5730</v>
      </c>
      <c r="C24" s="95" t="s">
        <v>111</v>
      </c>
      <c r="D24" s="95" t="s">
        <v>77</v>
      </c>
      <c r="E24" s="95">
        <v>912525</v>
      </c>
      <c r="F24" s="95" t="s">
        <v>78</v>
      </c>
      <c r="G24" s="95" t="s">
        <v>79</v>
      </c>
      <c r="H24" s="95">
        <v>761550</v>
      </c>
      <c r="I24" s="95" t="s">
        <v>80</v>
      </c>
      <c r="J24" s="95" t="s">
        <v>10072</v>
      </c>
      <c r="L24" s="95" t="s">
        <v>534</v>
      </c>
      <c r="M24" s="95" t="s">
        <v>112</v>
      </c>
      <c r="T24" s="95" t="s">
        <v>82</v>
      </c>
      <c r="Z24" s="95" t="s">
        <v>125</v>
      </c>
      <c r="AA24" s="95" t="s">
        <v>126</v>
      </c>
      <c r="AC24" s="95" t="s">
        <v>5701</v>
      </c>
      <c r="AD24" s="95">
        <v>1</v>
      </c>
    </row>
    <row r="25" spans="1:30" ht="127.5">
      <c r="A25" s="95" t="s">
        <v>5735</v>
      </c>
      <c r="B25" s="95" t="s">
        <v>5734</v>
      </c>
      <c r="C25" s="95" t="s">
        <v>115</v>
      </c>
      <c r="D25" s="95" t="s">
        <v>77</v>
      </c>
      <c r="E25" s="95">
        <v>912525</v>
      </c>
      <c r="F25" s="95" t="s">
        <v>78</v>
      </c>
      <c r="G25" s="95" t="s">
        <v>79</v>
      </c>
      <c r="H25" s="95">
        <v>761550</v>
      </c>
      <c r="I25" s="95" t="s">
        <v>80</v>
      </c>
      <c r="J25" s="95" t="s">
        <v>10072</v>
      </c>
      <c r="L25" s="95" t="s">
        <v>534</v>
      </c>
      <c r="M25" s="95" t="s">
        <v>112</v>
      </c>
      <c r="T25" s="95" t="s">
        <v>82</v>
      </c>
      <c r="Z25" s="95" t="s">
        <v>125</v>
      </c>
      <c r="AA25" s="95" t="s">
        <v>126</v>
      </c>
      <c r="AC25" s="95" t="s">
        <v>5701</v>
      </c>
      <c r="AD25" s="95">
        <v>3</v>
      </c>
    </row>
    <row r="26" spans="1:30" ht="114.75">
      <c r="A26" s="95" t="s">
        <v>5737</v>
      </c>
      <c r="B26" s="95" t="s">
        <v>5736</v>
      </c>
      <c r="C26" s="95" t="s">
        <v>116</v>
      </c>
      <c r="D26" s="95" t="s">
        <v>77</v>
      </c>
      <c r="E26" s="95">
        <v>912525</v>
      </c>
      <c r="F26" s="95" t="s">
        <v>78</v>
      </c>
      <c r="G26" s="95" t="s">
        <v>79</v>
      </c>
      <c r="H26" s="95">
        <v>761550</v>
      </c>
      <c r="I26" s="95" t="s">
        <v>80</v>
      </c>
      <c r="J26" s="95" t="s">
        <v>10072</v>
      </c>
      <c r="L26" s="95" t="s">
        <v>534</v>
      </c>
      <c r="M26" s="95" t="s">
        <v>112</v>
      </c>
      <c r="T26" s="95" t="s">
        <v>82</v>
      </c>
      <c r="Z26" s="95" t="s">
        <v>125</v>
      </c>
      <c r="AA26" s="95" t="s">
        <v>126</v>
      </c>
      <c r="AC26" s="95" t="s">
        <v>5701</v>
      </c>
      <c r="AD26" s="95">
        <v>4</v>
      </c>
    </row>
    <row r="27" spans="1:30" ht="114.75">
      <c r="A27" s="95" t="s">
        <v>5732</v>
      </c>
      <c r="B27" s="95" t="s">
        <v>5733</v>
      </c>
      <c r="C27" s="95" t="s">
        <v>114</v>
      </c>
      <c r="D27" s="95" t="s">
        <v>77</v>
      </c>
      <c r="E27" s="95">
        <v>912525</v>
      </c>
      <c r="F27" s="95" t="s">
        <v>78</v>
      </c>
      <c r="G27" s="95" t="s">
        <v>79</v>
      </c>
      <c r="H27" s="95">
        <v>761550</v>
      </c>
      <c r="I27" s="95" t="s">
        <v>80</v>
      </c>
      <c r="J27" s="95" t="s">
        <v>10072</v>
      </c>
      <c r="L27" s="95" t="s">
        <v>534</v>
      </c>
      <c r="M27" s="95" t="s">
        <v>112</v>
      </c>
      <c r="T27" s="95" t="s">
        <v>82</v>
      </c>
      <c r="Z27" s="95" t="s">
        <v>125</v>
      </c>
      <c r="AA27" s="95" t="s">
        <v>126</v>
      </c>
      <c r="AC27" s="95" t="s">
        <v>5701</v>
      </c>
      <c r="AD27" s="95">
        <v>2</v>
      </c>
    </row>
    <row r="28" spans="1:30" ht="63.75" hidden="1">
      <c r="A28" s="95" t="s">
        <v>5717</v>
      </c>
      <c r="B28" s="95" t="s">
        <v>5717</v>
      </c>
      <c r="C28" s="95" t="s">
        <v>117</v>
      </c>
      <c r="D28" s="95" t="s">
        <v>77</v>
      </c>
      <c r="E28" s="95">
        <v>912525</v>
      </c>
      <c r="F28" s="95" t="s">
        <v>78</v>
      </c>
      <c r="G28" s="95" t="s">
        <v>79</v>
      </c>
      <c r="H28" s="95">
        <v>761550</v>
      </c>
      <c r="I28" s="95" t="s">
        <v>80</v>
      </c>
      <c r="J28" s="95" t="s">
        <v>10072</v>
      </c>
      <c r="L28" s="95" t="s">
        <v>534</v>
      </c>
      <c r="M28" s="95" t="s">
        <v>118</v>
      </c>
      <c r="T28" s="95" t="s">
        <v>82</v>
      </c>
      <c r="Z28" s="95" t="s">
        <v>125</v>
      </c>
      <c r="AA28" s="95" t="s">
        <v>126</v>
      </c>
      <c r="AC28" s="95" t="s">
        <v>5701</v>
      </c>
      <c r="AD28" s="95">
        <v>1</v>
      </c>
    </row>
    <row r="29" spans="1:30" ht="76.5" hidden="1">
      <c r="A29" s="95" t="s">
        <v>5718</v>
      </c>
      <c r="B29" s="95" t="s">
        <v>5718</v>
      </c>
      <c r="C29" s="95" t="s">
        <v>120</v>
      </c>
      <c r="D29" s="95" t="s">
        <v>77</v>
      </c>
      <c r="E29" s="95">
        <v>912525</v>
      </c>
      <c r="F29" s="95" t="s">
        <v>78</v>
      </c>
      <c r="G29" s="95" t="s">
        <v>79</v>
      </c>
      <c r="H29" s="95">
        <v>761550</v>
      </c>
      <c r="I29" s="95" t="s">
        <v>80</v>
      </c>
      <c r="J29" s="95" t="s">
        <v>10072</v>
      </c>
      <c r="L29" s="95" t="s">
        <v>534</v>
      </c>
      <c r="M29" s="95" t="s">
        <v>118</v>
      </c>
      <c r="T29" s="95" t="s">
        <v>82</v>
      </c>
      <c r="Z29" s="95" t="s">
        <v>125</v>
      </c>
      <c r="AA29" s="95" t="s">
        <v>126</v>
      </c>
      <c r="AC29" s="95" t="s">
        <v>5701</v>
      </c>
      <c r="AD29" s="95">
        <v>2</v>
      </c>
    </row>
  </sheetData>
  <pageMargins left="0.7" right="0.7" top="0.75" bottom="0.75" header="0.3" footer="0.3"/>
  <pageSetup orientation="portrait" r:id="rId1"/>
  <headerFooter differentOddEven="1" differentFirst="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642"/>
  <sheetViews>
    <sheetView tabSelected="1" workbookViewId="0">
      <selection activeCell="B517" sqref="B517"/>
    </sheetView>
  </sheetViews>
  <sheetFormatPr defaultRowHeight="12.75"/>
  <cols>
    <col min="1" max="1" width="49.875" style="37" bestFit="1" customWidth="1"/>
    <col min="2" max="2" width="33.75" style="37" customWidth="1"/>
    <col min="3" max="3" width="19.875" style="37" bestFit="1" customWidth="1"/>
    <col min="4" max="4" width="31.5" style="37" customWidth="1"/>
    <col min="5" max="5" width="7.75" style="37" customWidth="1"/>
    <col min="6" max="6" width="10.625" style="37" customWidth="1"/>
    <col min="7" max="7" width="13.125" style="37" customWidth="1"/>
    <col min="8" max="9" width="9.5" style="37" customWidth="1"/>
    <col min="10" max="16384" width="9" style="37"/>
  </cols>
  <sheetData>
    <row r="1" spans="1:10" s="96" customFormat="1" ht="90.75" customHeight="1">
      <c r="A1" s="135" t="s">
        <v>21</v>
      </c>
      <c r="B1" s="135" t="s">
        <v>15</v>
      </c>
      <c r="C1" s="135" t="s">
        <v>18</v>
      </c>
      <c r="D1" s="135" t="s">
        <v>60</v>
      </c>
      <c r="E1" s="135" t="s">
        <v>62</v>
      </c>
      <c r="F1" s="135" t="s">
        <v>61</v>
      </c>
      <c r="G1" s="135" t="s">
        <v>17</v>
      </c>
      <c r="H1" s="135" t="s">
        <v>16</v>
      </c>
      <c r="I1" s="135" t="s">
        <v>221</v>
      </c>
      <c r="J1" s="136" t="s">
        <v>73</v>
      </c>
    </row>
    <row r="2" spans="1:10" ht="25.5">
      <c r="A2" s="97" t="s">
        <v>5707</v>
      </c>
      <c r="B2" s="98" t="s">
        <v>127</v>
      </c>
      <c r="C2" s="99" t="s">
        <v>141</v>
      </c>
      <c r="D2" s="99" t="s">
        <v>79</v>
      </c>
      <c r="E2" s="99">
        <v>761550</v>
      </c>
      <c r="F2" s="99" t="s">
        <v>80</v>
      </c>
      <c r="G2" s="106" t="s">
        <v>20</v>
      </c>
      <c r="H2" s="106" t="s">
        <v>20</v>
      </c>
      <c r="I2" s="106" t="s">
        <v>20</v>
      </c>
      <c r="J2" s="99"/>
    </row>
    <row r="3" spans="1:10">
      <c r="A3" s="97" t="s">
        <v>5707</v>
      </c>
      <c r="B3" s="97" t="s">
        <v>10042</v>
      </c>
      <c r="C3" s="100"/>
      <c r="D3" s="100"/>
      <c r="E3" s="99"/>
      <c r="F3" s="99"/>
      <c r="G3" s="107" t="s">
        <v>19</v>
      </c>
      <c r="H3" s="107" t="s">
        <v>20</v>
      </c>
      <c r="I3" s="106" t="s">
        <v>20</v>
      </c>
      <c r="J3" s="101"/>
    </row>
    <row r="4" spans="1:10" ht="38.25">
      <c r="A4" s="97" t="s">
        <v>5707</v>
      </c>
      <c r="B4" s="102" t="s">
        <v>9500</v>
      </c>
      <c r="C4" s="100"/>
      <c r="D4" s="100"/>
      <c r="E4" s="99"/>
      <c r="F4" s="99"/>
      <c r="G4" s="107" t="s">
        <v>19</v>
      </c>
      <c r="H4" s="107" t="s">
        <v>20</v>
      </c>
      <c r="I4" s="106" t="s">
        <v>20</v>
      </c>
      <c r="J4" s="99"/>
    </row>
    <row r="5" spans="1:10" ht="25.5">
      <c r="A5" s="97" t="s">
        <v>5707</v>
      </c>
      <c r="B5" s="102" t="s">
        <v>8215</v>
      </c>
      <c r="C5" s="100"/>
      <c r="D5" s="100"/>
      <c r="E5" s="99"/>
      <c r="F5" s="99"/>
      <c r="G5" s="107" t="s">
        <v>19</v>
      </c>
      <c r="H5" s="107" t="s">
        <v>20</v>
      </c>
      <c r="I5" s="106" t="s">
        <v>20</v>
      </c>
      <c r="J5" s="99"/>
    </row>
    <row r="6" spans="1:10" ht="25.5">
      <c r="A6" s="97" t="s">
        <v>5707</v>
      </c>
      <c r="B6" s="102" t="s">
        <v>8213</v>
      </c>
      <c r="C6" s="100"/>
      <c r="D6" s="100"/>
      <c r="E6" s="99"/>
      <c r="F6" s="99"/>
      <c r="G6" s="107" t="s">
        <v>19</v>
      </c>
      <c r="H6" s="107" t="s">
        <v>20</v>
      </c>
      <c r="I6" s="106" t="s">
        <v>20</v>
      </c>
      <c r="J6" s="99"/>
    </row>
    <row r="7" spans="1:10" ht="25.5">
      <c r="A7" s="97" t="s">
        <v>5707</v>
      </c>
      <c r="B7" s="102" t="s">
        <v>8203</v>
      </c>
      <c r="C7" s="100"/>
      <c r="D7" s="100"/>
      <c r="E7" s="99"/>
      <c r="F7" s="99"/>
      <c r="G7" s="107" t="s">
        <v>19</v>
      </c>
      <c r="H7" s="107" t="s">
        <v>20</v>
      </c>
      <c r="I7" s="106" t="s">
        <v>20</v>
      </c>
      <c r="J7" s="99"/>
    </row>
    <row r="8" spans="1:10" ht="25.5">
      <c r="A8" s="97" t="s">
        <v>5707</v>
      </c>
      <c r="B8" s="102" t="s">
        <v>8193</v>
      </c>
      <c r="C8" s="100"/>
      <c r="D8" s="100"/>
      <c r="E8" s="99"/>
      <c r="F8" s="99"/>
      <c r="G8" s="107" t="s">
        <v>19</v>
      </c>
      <c r="H8" s="107" t="s">
        <v>20</v>
      </c>
      <c r="I8" s="106" t="s">
        <v>20</v>
      </c>
      <c r="J8" s="99"/>
    </row>
    <row r="9" spans="1:10" ht="38.25">
      <c r="A9" s="97" t="s">
        <v>5707</v>
      </c>
      <c r="B9" s="102" t="s">
        <v>9451</v>
      </c>
      <c r="C9" s="100"/>
      <c r="D9" s="100"/>
      <c r="E9" s="99"/>
      <c r="F9" s="99"/>
      <c r="G9" s="107" t="s">
        <v>19</v>
      </c>
      <c r="H9" s="107" t="s">
        <v>20</v>
      </c>
      <c r="I9" s="106" t="s">
        <v>20</v>
      </c>
      <c r="J9" s="99"/>
    </row>
    <row r="10" spans="1:10" ht="38.25">
      <c r="A10" s="97" t="s">
        <v>5707</v>
      </c>
      <c r="B10" s="102" t="s">
        <v>9449</v>
      </c>
      <c r="C10" s="100"/>
      <c r="D10" s="100"/>
      <c r="E10" s="99"/>
      <c r="F10" s="99"/>
      <c r="G10" s="107" t="s">
        <v>19</v>
      </c>
      <c r="H10" s="107" t="s">
        <v>20</v>
      </c>
      <c r="I10" s="106" t="s">
        <v>20</v>
      </c>
      <c r="J10" s="99"/>
    </row>
    <row r="11" spans="1:10" ht="25.5">
      <c r="A11" s="97" t="s">
        <v>5707</v>
      </c>
      <c r="B11" s="102" t="s">
        <v>9477</v>
      </c>
      <c r="C11" s="100"/>
      <c r="D11" s="100"/>
      <c r="E11" s="99"/>
      <c r="F11" s="99"/>
      <c r="G11" s="107" t="s">
        <v>19</v>
      </c>
      <c r="H11" s="107" t="s">
        <v>20</v>
      </c>
      <c r="I11" s="106" t="s">
        <v>20</v>
      </c>
      <c r="J11" s="99"/>
    </row>
    <row r="12" spans="1:10" ht="25.5">
      <c r="A12" s="97" t="s">
        <v>5707</v>
      </c>
      <c r="B12" s="102" t="s">
        <v>9737</v>
      </c>
      <c r="C12" s="100"/>
      <c r="D12" s="100"/>
      <c r="E12" s="99"/>
      <c r="F12" s="99"/>
      <c r="G12" s="107" t="s">
        <v>19</v>
      </c>
      <c r="H12" s="107" t="s">
        <v>20</v>
      </c>
      <c r="I12" s="106" t="s">
        <v>20</v>
      </c>
      <c r="J12" s="99"/>
    </row>
    <row r="13" spans="1:10" ht="25.5">
      <c r="A13" s="97" t="s">
        <v>5707</v>
      </c>
      <c r="B13" s="102" t="s">
        <v>9378</v>
      </c>
      <c r="C13" s="100"/>
      <c r="D13" s="100"/>
      <c r="E13" s="99"/>
      <c r="F13" s="99"/>
      <c r="G13" s="107" t="s">
        <v>19</v>
      </c>
      <c r="H13" s="107" t="s">
        <v>20</v>
      </c>
      <c r="I13" s="106" t="s">
        <v>20</v>
      </c>
      <c r="J13" s="99"/>
    </row>
    <row r="14" spans="1:10" ht="38.25">
      <c r="A14" s="97" t="s">
        <v>5707</v>
      </c>
      <c r="B14" s="103" t="s">
        <v>10075</v>
      </c>
      <c r="C14" s="100"/>
      <c r="D14" s="100"/>
      <c r="E14" s="99"/>
      <c r="F14" s="99"/>
      <c r="G14" s="107" t="s">
        <v>19</v>
      </c>
      <c r="H14" s="107" t="s">
        <v>20</v>
      </c>
      <c r="I14" s="106" t="s">
        <v>20</v>
      </c>
      <c r="J14" s="99"/>
    </row>
    <row r="15" spans="1:10" ht="25.5">
      <c r="A15" s="97" t="s">
        <v>5707</v>
      </c>
      <c r="B15" s="102" t="s">
        <v>9457</v>
      </c>
      <c r="C15" s="100"/>
      <c r="D15" s="100"/>
      <c r="E15" s="99"/>
      <c r="F15" s="99"/>
      <c r="G15" s="107" t="s">
        <v>19</v>
      </c>
      <c r="H15" s="107" t="s">
        <v>20</v>
      </c>
      <c r="I15" s="106" t="s">
        <v>20</v>
      </c>
      <c r="J15" s="99"/>
    </row>
    <row r="16" spans="1:10" ht="25.5">
      <c r="A16" s="97" t="s">
        <v>5707</v>
      </c>
      <c r="B16" s="102" t="s">
        <v>8265</v>
      </c>
      <c r="C16" s="100"/>
      <c r="D16" s="100"/>
      <c r="E16" s="99"/>
      <c r="F16" s="99"/>
      <c r="G16" s="107" t="s">
        <v>19</v>
      </c>
      <c r="H16" s="107" t="s">
        <v>20</v>
      </c>
      <c r="I16" s="106" t="s">
        <v>20</v>
      </c>
      <c r="J16" s="99"/>
    </row>
    <row r="17" spans="1:10" ht="25.5">
      <c r="A17" s="97" t="s">
        <v>5707</v>
      </c>
      <c r="B17" s="102" t="s">
        <v>8263</v>
      </c>
      <c r="C17" s="100"/>
      <c r="D17" s="100"/>
      <c r="E17" s="99"/>
      <c r="F17" s="99"/>
      <c r="G17" s="107" t="s">
        <v>19</v>
      </c>
      <c r="H17" s="107" t="s">
        <v>20</v>
      </c>
      <c r="I17" s="106" t="s">
        <v>20</v>
      </c>
      <c r="J17" s="99"/>
    </row>
    <row r="18" spans="1:10" ht="25.5">
      <c r="A18" s="97" t="s">
        <v>5707</v>
      </c>
      <c r="B18" s="102" t="s">
        <v>8255</v>
      </c>
      <c r="C18" s="100"/>
      <c r="D18" s="100"/>
      <c r="E18" s="99"/>
      <c r="F18" s="99"/>
      <c r="G18" s="107" t="s">
        <v>19</v>
      </c>
      <c r="H18" s="107" t="s">
        <v>20</v>
      </c>
      <c r="I18" s="106" t="s">
        <v>20</v>
      </c>
      <c r="J18" s="99"/>
    </row>
    <row r="19" spans="1:10" ht="25.5">
      <c r="A19" s="97" t="s">
        <v>5707</v>
      </c>
      <c r="B19" s="102" t="s">
        <v>8245</v>
      </c>
      <c r="C19" s="100"/>
      <c r="D19" s="100"/>
      <c r="E19" s="99"/>
      <c r="F19" s="99"/>
      <c r="G19" s="107" t="s">
        <v>19</v>
      </c>
      <c r="H19" s="107" t="s">
        <v>20</v>
      </c>
      <c r="I19" s="106" t="s">
        <v>20</v>
      </c>
      <c r="J19" s="99"/>
    </row>
    <row r="20" spans="1:10" ht="38.25">
      <c r="A20" s="97" t="s">
        <v>5707</v>
      </c>
      <c r="B20" s="102" t="s">
        <v>9455</v>
      </c>
      <c r="C20" s="100"/>
      <c r="D20" s="100"/>
      <c r="E20" s="99"/>
      <c r="F20" s="99"/>
      <c r="G20" s="107" t="s">
        <v>19</v>
      </c>
      <c r="H20" s="107" t="s">
        <v>20</v>
      </c>
      <c r="I20" s="106" t="s">
        <v>20</v>
      </c>
      <c r="J20" s="99"/>
    </row>
    <row r="21" spans="1:10" ht="38.25">
      <c r="A21" s="97" t="s">
        <v>5707</v>
      </c>
      <c r="B21" s="102" t="s">
        <v>9453</v>
      </c>
      <c r="C21" s="100"/>
      <c r="D21" s="100"/>
      <c r="E21" s="99"/>
      <c r="F21" s="99"/>
      <c r="G21" s="107" t="s">
        <v>19</v>
      </c>
      <c r="H21" s="107" t="s">
        <v>20</v>
      </c>
      <c r="I21" s="106" t="s">
        <v>20</v>
      </c>
      <c r="J21" s="99"/>
    </row>
    <row r="22" spans="1:10" ht="25.5">
      <c r="A22" s="97" t="s">
        <v>5707</v>
      </c>
      <c r="B22" s="102" t="s">
        <v>9489</v>
      </c>
      <c r="C22" s="100"/>
      <c r="D22" s="100"/>
      <c r="E22" s="99"/>
      <c r="F22" s="99"/>
      <c r="G22" s="107" t="s">
        <v>19</v>
      </c>
      <c r="H22" s="107" t="s">
        <v>20</v>
      </c>
      <c r="I22" s="106" t="s">
        <v>20</v>
      </c>
      <c r="J22" s="101"/>
    </row>
    <row r="23" spans="1:10" ht="25.5">
      <c r="A23" s="97" t="s">
        <v>5708</v>
      </c>
      <c r="B23" s="98" t="s">
        <v>128</v>
      </c>
      <c r="C23" s="99" t="s">
        <v>5679</v>
      </c>
      <c r="D23" s="99" t="s">
        <v>79</v>
      </c>
      <c r="E23" s="99">
        <v>761550</v>
      </c>
      <c r="F23" s="99" t="s">
        <v>80</v>
      </c>
      <c r="G23" s="106" t="s">
        <v>20</v>
      </c>
      <c r="H23" s="106" t="s">
        <v>20</v>
      </c>
      <c r="I23" s="106" t="s">
        <v>20</v>
      </c>
      <c r="J23" s="101"/>
    </row>
    <row r="24" spans="1:10">
      <c r="A24" s="97" t="s">
        <v>5708</v>
      </c>
      <c r="B24" s="97" t="s">
        <v>10042</v>
      </c>
      <c r="C24" s="100"/>
      <c r="D24" s="100"/>
      <c r="E24" s="99"/>
      <c r="F24" s="99"/>
      <c r="G24" s="107" t="s">
        <v>19</v>
      </c>
      <c r="H24" s="107" t="s">
        <v>20</v>
      </c>
      <c r="I24" s="106" t="s">
        <v>20</v>
      </c>
      <c r="J24" s="101"/>
    </row>
    <row r="25" spans="1:10">
      <c r="A25" s="97" t="s">
        <v>5708</v>
      </c>
      <c r="B25" s="102" t="s">
        <v>9376</v>
      </c>
      <c r="C25" s="100"/>
      <c r="D25" s="100"/>
      <c r="E25" s="99"/>
      <c r="F25" s="99"/>
      <c r="G25" s="107" t="s">
        <v>19</v>
      </c>
      <c r="H25" s="107" t="s">
        <v>20</v>
      </c>
      <c r="I25" s="106" t="s">
        <v>20</v>
      </c>
      <c r="J25" s="101"/>
    </row>
    <row r="26" spans="1:10" ht="25.5">
      <c r="A26" s="97" t="s">
        <v>5708</v>
      </c>
      <c r="B26" s="102" t="s">
        <v>9457</v>
      </c>
      <c r="C26" s="100"/>
      <c r="D26" s="100"/>
      <c r="E26" s="99"/>
      <c r="F26" s="99"/>
      <c r="G26" s="107" t="s">
        <v>19</v>
      </c>
      <c r="H26" s="107" t="s">
        <v>20</v>
      </c>
      <c r="I26" s="106" t="s">
        <v>20</v>
      </c>
      <c r="J26" s="101"/>
    </row>
    <row r="27" spans="1:10" ht="38.25">
      <c r="A27" s="97" t="s">
        <v>5708</v>
      </c>
      <c r="B27" s="102" t="s">
        <v>9500</v>
      </c>
      <c r="C27" s="100"/>
      <c r="D27" s="100"/>
      <c r="E27" s="99"/>
      <c r="F27" s="99"/>
      <c r="G27" s="107" t="s">
        <v>19</v>
      </c>
      <c r="H27" s="107" t="s">
        <v>20</v>
      </c>
      <c r="I27" s="106" t="s">
        <v>20</v>
      </c>
      <c r="J27" s="101"/>
    </row>
    <row r="28" spans="1:10" ht="25.5">
      <c r="A28" s="97" t="s">
        <v>5708</v>
      </c>
      <c r="B28" s="102" t="s">
        <v>8215</v>
      </c>
      <c r="C28" s="100"/>
      <c r="D28" s="100"/>
      <c r="E28" s="99"/>
      <c r="F28" s="99"/>
      <c r="G28" s="107" t="s">
        <v>19</v>
      </c>
      <c r="H28" s="107" t="s">
        <v>20</v>
      </c>
      <c r="I28" s="106" t="s">
        <v>20</v>
      </c>
      <c r="J28" s="101"/>
    </row>
    <row r="29" spans="1:10" ht="25.5">
      <c r="A29" s="97" t="s">
        <v>5708</v>
      </c>
      <c r="B29" s="102" t="s">
        <v>8213</v>
      </c>
      <c r="C29" s="100"/>
      <c r="D29" s="100"/>
      <c r="E29" s="99"/>
      <c r="F29" s="99"/>
      <c r="G29" s="107" t="s">
        <v>19</v>
      </c>
      <c r="H29" s="107" t="s">
        <v>20</v>
      </c>
      <c r="I29" s="106" t="s">
        <v>20</v>
      </c>
      <c r="J29" s="101"/>
    </row>
    <row r="30" spans="1:10" ht="25.5">
      <c r="A30" s="97" t="s">
        <v>5708</v>
      </c>
      <c r="B30" s="102" t="s">
        <v>8203</v>
      </c>
      <c r="C30" s="100"/>
      <c r="D30" s="100"/>
      <c r="E30" s="99"/>
      <c r="F30" s="99"/>
      <c r="G30" s="107" t="s">
        <v>19</v>
      </c>
      <c r="H30" s="107" t="s">
        <v>20</v>
      </c>
      <c r="I30" s="106" t="s">
        <v>20</v>
      </c>
      <c r="J30" s="101"/>
    </row>
    <row r="31" spans="1:10" ht="25.5">
      <c r="A31" s="97" t="s">
        <v>5708</v>
      </c>
      <c r="B31" s="102" t="s">
        <v>8193</v>
      </c>
      <c r="C31" s="100"/>
      <c r="D31" s="100"/>
      <c r="E31" s="99"/>
      <c r="F31" s="99"/>
      <c r="G31" s="107" t="s">
        <v>19</v>
      </c>
      <c r="H31" s="107" t="s">
        <v>20</v>
      </c>
      <c r="I31" s="106" t="s">
        <v>20</v>
      </c>
      <c r="J31" s="101"/>
    </row>
    <row r="32" spans="1:10" ht="38.25">
      <c r="A32" s="97" t="s">
        <v>5708</v>
      </c>
      <c r="B32" s="102" t="s">
        <v>9451</v>
      </c>
      <c r="C32" s="100"/>
      <c r="D32" s="100"/>
      <c r="E32" s="99"/>
      <c r="F32" s="99"/>
      <c r="G32" s="107" t="s">
        <v>19</v>
      </c>
      <c r="H32" s="107" t="s">
        <v>20</v>
      </c>
      <c r="I32" s="106" t="s">
        <v>20</v>
      </c>
      <c r="J32" s="101"/>
    </row>
    <row r="33" spans="1:10" ht="38.25">
      <c r="A33" s="97" t="s">
        <v>5708</v>
      </c>
      <c r="B33" s="102" t="s">
        <v>9449</v>
      </c>
      <c r="C33" s="100"/>
      <c r="D33" s="100"/>
      <c r="E33" s="99"/>
      <c r="F33" s="99"/>
      <c r="G33" s="107" t="s">
        <v>19</v>
      </c>
      <c r="H33" s="107" t="s">
        <v>20</v>
      </c>
      <c r="I33" s="106" t="s">
        <v>20</v>
      </c>
      <c r="J33" s="101"/>
    </row>
    <row r="34" spans="1:10" ht="25.5">
      <c r="A34" s="97" t="s">
        <v>5708</v>
      </c>
      <c r="B34" s="102" t="s">
        <v>9477</v>
      </c>
      <c r="C34" s="100"/>
      <c r="D34" s="100"/>
      <c r="E34" s="99"/>
      <c r="F34" s="99"/>
      <c r="G34" s="107" t="s">
        <v>19</v>
      </c>
      <c r="H34" s="107" t="s">
        <v>20</v>
      </c>
      <c r="I34" s="106" t="s">
        <v>20</v>
      </c>
      <c r="J34" s="101"/>
    </row>
    <row r="35" spans="1:10" ht="25.5">
      <c r="A35" s="97" t="s">
        <v>5708</v>
      </c>
      <c r="B35" s="102" t="s">
        <v>9737</v>
      </c>
      <c r="C35" s="100"/>
      <c r="D35" s="100"/>
      <c r="E35" s="99"/>
      <c r="F35" s="99"/>
      <c r="G35" s="107" t="s">
        <v>19</v>
      </c>
      <c r="H35" s="107" t="s">
        <v>20</v>
      </c>
      <c r="I35" s="106" t="s">
        <v>20</v>
      </c>
      <c r="J35" s="101"/>
    </row>
    <row r="36" spans="1:10" ht="25.5">
      <c r="A36" s="97" t="s">
        <v>5708</v>
      </c>
      <c r="B36" s="102" t="s">
        <v>9386</v>
      </c>
      <c r="C36" s="100"/>
      <c r="D36" s="100"/>
      <c r="E36" s="99"/>
      <c r="F36" s="99"/>
      <c r="G36" s="107" t="s">
        <v>19</v>
      </c>
      <c r="H36" s="107" t="s">
        <v>20</v>
      </c>
      <c r="I36" s="106" t="s">
        <v>20</v>
      </c>
      <c r="J36" s="101"/>
    </row>
    <row r="37" spans="1:10" ht="25.5">
      <c r="A37" s="97" t="s">
        <v>5708</v>
      </c>
      <c r="B37" s="102" t="s">
        <v>9382</v>
      </c>
      <c r="C37" s="100"/>
      <c r="D37" s="100"/>
      <c r="E37" s="99"/>
      <c r="F37" s="99"/>
      <c r="G37" s="107" t="s">
        <v>19</v>
      </c>
      <c r="H37" s="107" t="s">
        <v>20</v>
      </c>
      <c r="I37" s="106" t="s">
        <v>20</v>
      </c>
      <c r="J37" s="101"/>
    </row>
    <row r="38" spans="1:10" ht="25.5">
      <c r="A38" s="97" t="s">
        <v>5708</v>
      </c>
      <c r="B38" s="102" t="s">
        <v>9380</v>
      </c>
      <c r="C38" s="100"/>
      <c r="D38" s="100"/>
      <c r="E38" s="99"/>
      <c r="F38" s="99"/>
      <c r="G38" s="107" t="s">
        <v>19</v>
      </c>
      <c r="H38" s="107" t="s">
        <v>20</v>
      </c>
      <c r="I38" s="106" t="s">
        <v>20</v>
      </c>
      <c r="J38" s="101"/>
    </row>
    <row r="39" spans="1:10" ht="25.5">
      <c r="A39" s="97" t="s">
        <v>5708</v>
      </c>
      <c r="B39" s="102" t="s">
        <v>9378</v>
      </c>
      <c r="C39" s="100"/>
      <c r="D39" s="100"/>
      <c r="E39" s="99"/>
      <c r="F39" s="99"/>
      <c r="G39" s="107" t="s">
        <v>19</v>
      </c>
      <c r="H39" s="107" t="s">
        <v>20</v>
      </c>
      <c r="I39" s="106" t="s">
        <v>20</v>
      </c>
      <c r="J39" s="101"/>
    </row>
    <row r="40" spans="1:10" ht="38.25">
      <c r="A40" s="97" t="s">
        <v>5708</v>
      </c>
      <c r="B40" s="103" t="s">
        <v>10075</v>
      </c>
      <c r="C40" s="100"/>
      <c r="D40" s="100"/>
      <c r="E40" s="99"/>
      <c r="F40" s="99"/>
      <c r="G40" s="107" t="s">
        <v>19</v>
      </c>
      <c r="H40" s="107" t="s">
        <v>20</v>
      </c>
      <c r="I40" s="106" t="s">
        <v>20</v>
      </c>
      <c r="J40" s="101"/>
    </row>
    <row r="41" spans="1:10" ht="25.5">
      <c r="A41" s="97" t="s">
        <v>5708</v>
      </c>
      <c r="B41" s="102" t="s">
        <v>8265</v>
      </c>
      <c r="C41" s="100"/>
      <c r="D41" s="100"/>
      <c r="E41" s="99"/>
      <c r="F41" s="99"/>
      <c r="G41" s="107" t="s">
        <v>19</v>
      </c>
      <c r="H41" s="107" t="s">
        <v>20</v>
      </c>
      <c r="I41" s="106" t="s">
        <v>20</v>
      </c>
      <c r="J41" s="101"/>
    </row>
    <row r="42" spans="1:10" ht="25.5">
      <c r="A42" s="97" t="s">
        <v>5708</v>
      </c>
      <c r="B42" s="102" t="s">
        <v>8263</v>
      </c>
      <c r="C42" s="100"/>
      <c r="D42" s="100"/>
      <c r="E42" s="99"/>
      <c r="F42" s="99"/>
      <c r="G42" s="107" t="s">
        <v>19</v>
      </c>
      <c r="H42" s="107" t="s">
        <v>20</v>
      </c>
      <c r="I42" s="106" t="s">
        <v>20</v>
      </c>
      <c r="J42" s="101"/>
    </row>
    <row r="43" spans="1:10" ht="25.5">
      <c r="A43" s="97" t="s">
        <v>5708</v>
      </c>
      <c r="B43" s="102" t="s">
        <v>8255</v>
      </c>
      <c r="C43" s="100"/>
      <c r="D43" s="100"/>
      <c r="E43" s="99"/>
      <c r="F43" s="99"/>
      <c r="G43" s="107" t="s">
        <v>19</v>
      </c>
      <c r="H43" s="107" t="s">
        <v>20</v>
      </c>
      <c r="I43" s="106" t="s">
        <v>20</v>
      </c>
      <c r="J43" s="101"/>
    </row>
    <row r="44" spans="1:10" ht="25.5">
      <c r="A44" s="97" t="s">
        <v>5708</v>
      </c>
      <c r="B44" s="102" t="s">
        <v>8245</v>
      </c>
      <c r="C44" s="100"/>
      <c r="D44" s="100"/>
      <c r="E44" s="99"/>
      <c r="F44" s="99"/>
      <c r="G44" s="107" t="s">
        <v>19</v>
      </c>
      <c r="H44" s="107" t="s">
        <v>20</v>
      </c>
      <c r="I44" s="106" t="s">
        <v>20</v>
      </c>
      <c r="J44" s="101"/>
    </row>
    <row r="45" spans="1:10" ht="38.25">
      <c r="A45" s="97" t="s">
        <v>5708</v>
      </c>
      <c r="B45" s="102" t="s">
        <v>9455</v>
      </c>
      <c r="C45" s="100"/>
      <c r="D45" s="100"/>
      <c r="E45" s="99"/>
      <c r="F45" s="99"/>
      <c r="G45" s="107" t="s">
        <v>19</v>
      </c>
      <c r="H45" s="107" t="s">
        <v>20</v>
      </c>
      <c r="I45" s="106" t="s">
        <v>20</v>
      </c>
      <c r="J45" s="101"/>
    </row>
    <row r="46" spans="1:10" ht="38.25">
      <c r="A46" s="97" t="s">
        <v>5708</v>
      </c>
      <c r="B46" s="102" t="s">
        <v>9453</v>
      </c>
      <c r="C46" s="100"/>
      <c r="D46" s="100"/>
      <c r="E46" s="99"/>
      <c r="F46" s="99"/>
      <c r="G46" s="107" t="s">
        <v>19</v>
      </c>
      <c r="H46" s="107" t="s">
        <v>20</v>
      </c>
      <c r="I46" s="106" t="s">
        <v>20</v>
      </c>
      <c r="J46" s="101"/>
    </row>
    <row r="47" spans="1:10" ht="25.5">
      <c r="A47" s="97" t="s">
        <v>5708</v>
      </c>
      <c r="B47" s="102" t="s">
        <v>9447</v>
      </c>
      <c r="C47" s="100"/>
      <c r="D47" s="100"/>
      <c r="E47" s="99"/>
      <c r="F47" s="99"/>
      <c r="G47" s="107" t="s">
        <v>19</v>
      </c>
      <c r="H47" s="107" t="s">
        <v>20</v>
      </c>
      <c r="I47" s="106" t="s">
        <v>20</v>
      </c>
      <c r="J47" s="101"/>
    </row>
    <row r="48" spans="1:10" ht="25.5">
      <c r="A48" s="97" t="s">
        <v>5708</v>
      </c>
      <c r="B48" s="102" t="s">
        <v>9489</v>
      </c>
      <c r="C48" s="100"/>
      <c r="D48" s="100"/>
      <c r="E48" s="99"/>
      <c r="F48" s="99"/>
      <c r="G48" s="107" t="s">
        <v>19</v>
      </c>
      <c r="H48" s="107" t="s">
        <v>20</v>
      </c>
      <c r="I48" s="106" t="s">
        <v>20</v>
      </c>
      <c r="J48" s="101"/>
    </row>
    <row r="49" spans="1:10" ht="22.5">
      <c r="A49" s="168" t="s">
        <v>5708</v>
      </c>
      <c r="B49" s="163" t="s">
        <v>10153</v>
      </c>
      <c r="C49" s="164"/>
      <c r="D49" s="164"/>
      <c r="E49" s="105"/>
      <c r="F49" s="105"/>
      <c r="G49" s="165" t="s">
        <v>19</v>
      </c>
      <c r="H49" s="165" t="s">
        <v>20</v>
      </c>
      <c r="I49" s="166" t="s">
        <v>20</v>
      </c>
      <c r="J49" s="167"/>
    </row>
    <row r="50" spans="1:10" ht="25.5">
      <c r="A50" s="97" t="s">
        <v>5709</v>
      </c>
      <c r="B50" s="98" t="s">
        <v>129</v>
      </c>
      <c r="C50" s="99" t="s">
        <v>5677</v>
      </c>
      <c r="D50" s="99" t="s">
        <v>79</v>
      </c>
      <c r="E50" s="99">
        <v>761550</v>
      </c>
      <c r="F50" s="99" t="s">
        <v>80</v>
      </c>
      <c r="G50" s="106" t="s">
        <v>20</v>
      </c>
      <c r="H50" s="106" t="s">
        <v>20</v>
      </c>
      <c r="I50" s="106" t="s">
        <v>20</v>
      </c>
      <c r="J50" s="101"/>
    </row>
    <row r="51" spans="1:10">
      <c r="A51" s="97" t="s">
        <v>5709</v>
      </c>
      <c r="B51" s="97" t="s">
        <v>10042</v>
      </c>
      <c r="C51" s="100"/>
      <c r="D51" s="100"/>
      <c r="E51" s="99"/>
      <c r="F51" s="99"/>
      <c r="G51" s="107" t="s">
        <v>19</v>
      </c>
      <c r="H51" s="107" t="s">
        <v>20</v>
      </c>
      <c r="I51" s="106" t="s">
        <v>20</v>
      </c>
      <c r="J51" s="101"/>
    </row>
    <row r="52" spans="1:10">
      <c r="A52" s="97" t="s">
        <v>5709</v>
      </c>
      <c r="B52" s="102" t="s">
        <v>9376</v>
      </c>
      <c r="C52" s="100"/>
      <c r="D52" s="100"/>
      <c r="E52" s="99"/>
      <c r="F52" s="99"/>
      <c r="G52" s="107" t="s">
        <v>19</v>
      </c>
      <c r="H52" s="107" t="s">
        <v>20</v>
      </c>
      <c r="I52" s="106" t="s">
        <v>20</v>
      </c>
      <c r="J52" s="101"/>
    </row>
    <row r="53" spans="1:10" ht="25.5">
      <c r="A53" s="97" t="s">
        <v>5709</v>
      </c>
      <c r="B53" s="102" t="s">
        <v>9457</v>
      </c>
      <c r="C53" s="100"/>
      <c r="D53" s="100"/>
      <c r="E53" s="99"/>
      <c r="F53" s="99"/>
      <c r="G53" s="107" t="s">
        <v>19</v>
      </c>
      <c r="H53" s="107" t="s">
        <v>20</v>
      </c>
      <c r="I53" s="106" t="s">
        <v>20</v>
      </c>
      <c r="J53" s="101"/>
    </row>
    <row r="54" spans="1:10" ht="38.25">
      <c r="A54" s="97" t="s">
        <v>5709</v>
      </c>
      <c r="B54" s="102" t="s">
        <v>9500</v>
      </c>
      <c r="C54" s="100"/>
      <c r="D54" s="100"/>
      <c r="E54" s="99"/>
      <c r="F54" s="99"/>
      <c r="G54" s="107" t="s">
        <v>19</v>
      </c>
      <c r="H54" s="107" t="s">
        <v>20</v>
      </c>
      <c r="I54" s="106" t="s">
        <v>20</v>
      </c>
      <c r="J54" s="101"/>
    </row>
    <row r="55" spans="1:10" ht="25.5">
      <c r="A55" s="97" t="s">
        <v>5709</v>
      </c>
      <c r="B55" s="102" t="s">
        <v>8215</v>
      </c>
      <c r="C55" s="100"/>
      <c r="D55" s="100"/>
      <c r="E55" s="99"/>
      <c r="F55" s="99"/>
      <c r="G55" s="107" t="s">
        <v>19</v>
      </c>
      <c r="H55" s="107" t="s">
        <v>20</v>
      </c>
      <c r="I55" s="106" t="s">
        <v>20</v>
      </c>
      <c r="J55" s="101"/>
    </row>
    <row r="56" spans="1:10" ht="25.5">
      <c r="A56" s="97" t="s">
        <v>5709</v>
      </c>
      <c r="B56" s="102" t="s">
        <v>8213</v>
      </c>
      <c r="C56" s="100"/>
      <c r="D56" s="100"/>
      <c r="E56" s="99"/>
      <c r="F56" s="99"/>
      <c r="G56" s="107" t="s">
        <v>19</v>
      </c>
      <c r="H56" s="107" t="s">
        <v>20</v>
      </c>
      <c r="I56" s="106" t="s">
        <v>20</v>
      </c>
      <c r="J56" s="101"/>
    </row>
    <row r="57" spans="1:10" ht="25.5">
      <c r="A57" s="97" t="s">
        <v>5709</v>
      </c>
      <c r="B57" s="102" t="s">
        <v>8203</v>
      </c>
      <c r="C57" s="100"/>
      <c r="D57" s="100"/>
      <c r="E57" s="99"/>
      <c r="F57" s="99"/>
      <c r="G57" s="107" t="s">
        <v>19</v>
      </c>
      <c r="H57" s="107" t="s">
        <v>20</v>
      </c>
      <c r="I57" s="106" t="s">
        <v>20</v>
      </c>
      <c r="J57" s="101"/>
    </row>
    <row r="58" spans="1:10" ht="25.5">
      <c r="A58" s="97" t="s">
        <v>5709</v>
      </c>
      <c r="B58" s="102" t="s">
        <v>8193</v>
      </c>
      <c r="C58" s="100"/>
      <c r="D58" s="100"/>
      <c r="E58" s="99"/>
      <c r="F58" s="99"/>
      <c r="G58" s="107" t="s">
        <v>19</v>
      </c>
      <c r="H58" s="107" t="s">
        <v>20</v>
      </c>
      <c r="I58" s="106" t="s">
        <v>20</v>
      </c>
      <c r="J58" s="101"/>
    </row>
    <row r="59" spans="1:10" ht="38.25">
      <c r="A59" s="97" t="s">
        <v>5709</v>
      </c>
      <c r="B59" s="102" t="s">
        <v>9451</v>
      </c>
      <c r="C59" s="100"/>
      <c r="D59" s="100"/>
      <c r="E59" s="99"/>
      <c r="F59" s="99"/>
      <c r="G59" s="107" t="s">
        <v>19</v>
      </c>
      <c r="H59" s="107" t="s">
        <v>20</v>
      </c>
      <c r="I59" s="106" t="s">
        <v>20</v>
      </c>
      <c r="J59" s="101"/>
    </row>
    <row r="60" spans="1:10" ht="38.25">
      <c r="A60" s="97" t="s">
        <v>5709</v>
      </c>
      <c r="B60" s="102" t="s">
        <v>9449</v>
      </c>
      <c r="C60" s="100"/>
      <c r="D60" s="100"/>
      <c r="E60" s="99"/>
      <c r="F60" s="99"/>
      <c r="G60" s="107" t="s">
        <v>19</v>
      </c>
      <c r="H60" s="107" t="s">
        <v>20</v>
      </c>
      <c r="I60" s="106" t="s">
        <v>20</v>
      </c>
      <c r="J60" s="101"/>
    </row>
    <row r="61" spans="1:10" ht="25.5">
      <c r="A61" s="97" t="s">
        <v>5709</v>
      </c>
      <c r="B61" s="102" t="s">
        <v>9477</v>
      </c>
      <c r="C61" s="100"/>
      <c r="D61" s="100"/>
      <c r="E61" s="99"/>
      <c r="F61" s="99"/>
      <c r="G61" s="107" t="s">
        <v>19</v>
      </c>
      <c r="H61" s="107" t="s">
        <v>20</v>
      </c>
      <c r="I61" s="106" t="s">
        <v>20</v>
      </c>
      <c r="J61" s="101"/>
    </row>
    <row r="62" spans="1:10" ht="25.5">
      <c r="A62" s="97" t="s">
        <v>5709</v>
      </c>
      <c r="B62" s="102" t="s">
        <v>9737</v>
      </c>
      <c r="C62" s="100"/>
      <c r="D62" s="100"/>
      <c r="E62" s="99"/>
      <c r="F62" s="99"/>
      <c r="G62" s="107" t="s">
        <v>19</v>
      </c>
      <c r="H62" s="107" t="s">
        <v>20</v>
      </c>
      <c r="I62" s="106" t="s">
        <v>20</v>
      </c>
      <c r="J62" s="101"/>
    </row>
    <row r="63" spans="1:10" ht="25.5">
      <c r="A63" s="97" t="s">
        <v>5709</v>
      </c>
      <c r="B63" s="102" t="s">
        <v>9386</v>
      </c>
      <c r="C63" s="100"/>
      <c r="D63" s="100"/>
      <c r="E63" s="99"/>
      <c r="F63" s="99"/>
      <c r="G63" s="107" t="s">
        <v>19</v>
      </c>
      <c r="H63" s="107" t="s">
        <v>20</v>
      </c>
      <c r="I63" s="106" t="s">
        <v>20</v>
      </c>
      <c r="J63" s="101"/>
    </row>
    <row r="64" spans="1:10" ht="25.5">
      <c r="A64" s="97" t="s">
        <v>5709</v>
      </c>
      <c r="B64" s="102" t="s">
        <v>9382</v>
      </c>
      <c r="C64" s="100"/>
      <c r="D64" s="100"/>
      <c r="E64" s="99"/>
      <c r="F64" s="99"/>
      <c r="G64" s="107" t="s">
        <v>19</v>
      </c>
      <c r="H64" s="107" t="s">
        <v>20</v>
      </c>
      <c r="I64" s="106" t="s">
        <v>20</v>
      </c>
      <c r="J64" s="101"/>
    </row>
    <row r="65" spans="1:10" ht="25.5">
      <c r="A65" s="97" t="s">
        <v>5709</v>
      </c>
      <c r="B65" s="102" t="s">
        <v>9380</v>
      </c>
      <c r="C65" s="100"/>
      <c r="D65" s="100"/>
      <c r="E65" s="99"/>
      <c r="F65" s="99"/>
      <c r="G65" s="107" t="s">
        <v>19</v>
      </c>
      <c r="H65" s="107" t="s">
        <v>20</v>
      </c>
      <c r="I65" s="106" t="s">
        <v>20</v>
      </c>
      <c r="J65" s="101"/>
    </row>
    <row r="66" spans="1:10" ht="25.5">
      <c r="A66" s="97" t="s">
        <v>5709</v>
      </c>
      <c r="B66" s="102" t="s">
        <v>9378</v>
      </c>
      <c r="C66" s="100"/>
      <c r="D66" s="100"/>
      <c r="E66" s="99"/>
      <c r="F66" s="99"/>
      <c r="G66" s="107" t="s">
        <v>19</v>
      </c>
      <c r="H66" s="107" t="s">
        <v>20</v>
      </c>
      <c r="I66" s="106" t="s">
        <v>20</v>
      </c>
      <c r="J66" s="101"/>
    </row>
    <row r="67" spans="1:10" ht="38.25">
      <c r="A67" s="97" t="s">
        <v>5709</v>
      </c>
      <c r="B67" s="103" t="s">
        <v>10075</v>
      </c>
      <c r="C67" s="100"/>
      <c r="D67" s="100"/>
      <c r="E67" s="99"/>
      <c r="F67" s="99"/>
      <c r="G67" s="107" t="s">
        <v>19</v>
      </c>
      <c r="H67" s="107" t="s">
        <v>20</v>
      </c>
      <c r="I67" s="106" t="s">
        <v>20</v>
      </c>
      <c r="J67" s="101"/>
    </row>
    <row r="68" spans="1:10" ht="25.5">
      <c r="A68" s="97" t="s">
        <v>5709</v>
      </c>
      <c r="B68" s="102" t="s">
        <v>8265</v>
      </c>
      <c r="C68" s="100"/>
      <c r="D68" s="100"/>
      <c r="E68" s="99"/>
      <c r="F68" s="99"/>
      <c r="G68" s="107" t="s">
        <v>19</v>
      </c>
      <c r="H68" s="107" t="s">
        <v>20</v>
      </c>
      <c r="I68" s="106" t="s">
        <v>20</v>
      </c>
      <c r="J68" s="101"/>
    </row>
    <row r="69" spans="1:10" ht="25.5">
      <c r="A69" s="97" t="s">
        <v>5709</v>
      </c>
      <c r="B69" s="102" t="s">
        <v>8263</v>
      </c>
      <c r="C69" s="100"/>
      <c r="D69" s="100"/>
      <c r="E69" s="99"/>
      <c r="F69" s="99"/>
      <c r="G69" s="107" t="s">
        <v>19</v>
      </c>
      <c r="H69" s="107" t="s">
        <v>20</v>
      </c>
      <c r="I69" s="106" t="s">
        <v>20</v>
      </c>
      <c r="J69" s="101"/>
    </row>
    <row r="70" spans="1:10" ht="25.5">
      <c r="A70" s="97" t="s">
        <v>5709</v>
      </c>
      <c r="B70" s="102" t="s">
        <v>8255</v>
      </c>
      <c r="C70" s="100"/>
      <c r="D70" s="100"/>
      <c r="E70" s="99"/>
      <c r="F70" s="99"/>
      <c r="G70" s="107" t="s">
        <v>19</v>
      </c>
      <c r="H70" s="107" t="s">
        <v>20</v>
      </c>
      <c r="I70" s="106" t="s">
        <v>20</v>
      </c>
      <c r="J70" s="101"/>
    </row>
    <row r="71" spans="1:10" ht="25.5">
      <c r="A71" s="97" t="s">
        <v>5709</v>
      </c>
      <c r="B71" s="102" t="s">
        <v>8245</v>
      </c>
      <c r="C71" s="100"/>
      <c r="D71" s="100"/>
      <c r="E71" s="99"/>
      <c r="F71" s="99"/>
      <c r="G71" s="107" t="s">
        <v>19</v>
      </c>
      <c r="H71" s="107" t="s">
        <v>20</v>
      </c>
      <c r="I71" s="106" t="s">
        <v>20</v>
      </c>
      <c r="J71" s="101"/>
    </row>
    <row r="72" spans="1:10" ht="38.25">
      <c r="A72" s="97" t="s">
        <v>5709</v>
      </c>
      <c r="B72" s="102" t="s">
        <v>9455</v>
      </c>
      <c r="C72" s="100"/>
      <c r="D72" s="100"/>
      <c r="E72" s="99"/>
      <c r="F72" s="99"/>
      <c r="G72" s="107" t="s">
        <v>19</v>
      </c>
      <c r="H72" s="107" t="s">
        <v>20</v>
      </c>
      <c r="I72" s="106" t="s">
        <v>20</v>
      </c>
      <c r="J72" s="101"/>
    </row>
    <row r="73" spans="1:10" ht="38.25">
      <c r="A73" s="97" t="s">
        <v>5709</v>
      </c>
      <c r="B73" s="102" t="s">
        <v>9453</v>
      </c>
      <c r="C73" s="100"/>
      <c r="D73" s="100"/>
      <c r="E73" s="99"/>
      <c r="F73" s="99"/>
      <c r="G73" s="107" t="s">
        <v>19</v>
      </c>
      <c r="H73" s="107" t="s">
        <v>20</v>
      </c>
      <c r="I73" s="106" t="s">
        <v>20</v>
      </c>
      <c r="J73" s="101"/>
    </row>
    <row r="74" spans="1:10" ht="25.5">
      <c r="A74" s="97" t="s">
        <v>5709</v>
      </c>
      <c r="B74" s="102" t="s">
        <v>9447</v>
      </c>
      <c r="C74" s="100"/>
      <c r="D74" s="100"/>
      <c r="E74" s="99"/>
      <c r="F74" s="99"/>
      <c r="G74" s="107" t="s">
        <v>19</v>
      </c>
      <c r="H74" s="107" t="s">
        <v>20</v>
      </c>
      <c r="I74" s="106" t="s">
        <v>20</v>
      </c>
      <c r="J74" s="101"/>
    </row>
    <row r="75" spans="1:10" ht="25.5">
      <c r="A75" s="97" t="s">
        <v>5709</v>
      </c>
      <c r="B75" s="102" t="s">
        <v>9489</v>
      </c>
      <c r="C75" s="100"/>
      <c r="D75" s="100"/>
      <c r="E75" s="99"/>
      <c r="F75" s="99"/>
      <c r="G75" s="107" t="s">
        <v>19</v>
      </c>
      <c r="H75" s="107" t="s">
        <v>20</v>
      </c>
      <c r="I75" s="106" t="s">
        <v>20</v>
      </c>
      <c r="J75" s="101"/>
    </row>
    <row r="76" spans="1:10" s="192" customFormat="1" ht="22.5">
      <c r="A76" s="97" t="s">
        <v>5709</v>
      </c>
      <c r="B76" s="188" t="s">
        <v>10153</v>
      </c>
      <c r="C76" s="189"/>
      <c r="D76" s="189"/>
      <c r="E76" s="97"/>
      <c r="F76" s="97"/>
      <c r="G76" s="190" t="s">
        <v>19</v>
      </c>
      <c r="H76" s="190" t="s">
        <v>20</v>
      </c>
      <c r="I76" s="110" t="s">
        <v>20</v>
      </c>
      <c r="J76" s="191"/>
    </row>
    <row r="77" spans="1:10" ht="22.5">
      <c r="A77" s="105" t="s">
        <v>5709</v>
      </c>
      <c r="B77" s="182" t="s">
        <v>10161</v>
      </c>
      <c r="C77" s="183"/>
      <c r="D77" s="183"/>
      <c r="E77" s="184"/>
      <c r="F77" s="184"/>
      <c r="G77" s="185" t="s">
        <v>19</v>
      </c>
      <c r="H77" s="185" t="s">
        <v>20</v>
      </c>
      <c r="I77" s="186" t="s">
        <v>20</v>
      </c>
      <c r="J77" s="187"/>
    </row>
    <row r="78" spans="1:10" ht="22.5">
      <c r="A78" s="105" t="s">
        <v>5709</v>
      </c>
      <c r="B78" s="182" t="s">
        <v>10162</v>
      </c>
      <c r="C78" s="183"/>
      <c r="D78" s="183"/>
      <c r="E78" s="184"/>
      <c r="F78" s="184"/>
      <c r="G78" s="185" t="s">
        <v>19</v>
      </c>
      <c r="H78" s="185" t="s">
        <v>20</v>
      </c>
      <c r="I78" s="186" t="s">
        <v>20</v>
      </c>
      <c r="J78" s="187"/>
    </row>
    <row r="79" spans="1:10" ht="25.5">
      <c r="A79" s="97" t="s">
        <v>5710</v>
      </c>
      <c r="B79" s="98" t="s">
        <v>130</v>
      </c>
      <c r="C79" s="99" t="s">
        <v>5678</v>
      </c>
      <c r="D79" s="99" t="s">
        <v>79</v>
      </c>
      <c r="E79" s="99">
        <v>761550</v>
      </c>
      <c r="F79" s="99" t="s">
        <v>80</v>
      </c>
      <c r="G79" s="106" t="s">
        <v>20</v>
      </c>
      <c r="H79" s="106" t="s">
        <v>20</v>
      </c>
      <c r="I79" s="106" t="s">
        <v>20</v>
      </c>
      <c r="J79" s="101"/>
    </row>
    <row r="80" spans="1:10">
      <c r="A80" s="97" t="s">
        <v>5710</v>
      </c>
      <c r="B80" s="97" t="s">
        <v>10042</v>
      </c>
      <c r="C80" s="100"/>
      <c r="D80" s="100"/>
      <c r="E80" s="99"/>
      <c r="F80" s="99"/>
      <c r="G80" s="107" t="s">
        <v>19</v>
      </c>
      <c r="H80" s="107" t="s">
        <v>20</v>
      </c>
      <c r="I80" s="106" t="s">
        <v>20</v>
      </c>
      <c r="J80" s="101"/>
    </row>
    <row r="81" spans="1:10">
      <c r="A81" s="97" t="s">
        <v>5710</v>
      </c>
      <c r="B81" s="102" t="s">
        <v>9376</v>
      </c>
      <c r="C81" s="100"/>
      <c r="D81" s="100"/>
      <c r="E81" s="99"/>
      <c r="F81" s="99"/>
      <c r="G81" s="107" t="s">
        <v>19</v>
      </c>
      <c r="H81" s="107" t="s">
        <v>20</v>
      </c>
      <c r="I81" s="106" t="s">
        <v>20</v>
      </c>
      <c r="J81" s="101"/>
    </row>
    <row r="82" spans="1:10" ht="25.5">
      <c r="A82" s="97" t="s">
        <v>5710</v>
      </c>
      <c r="B82" s="102" t="s">
        <v>9457</v>
      </c>
      <c r="C82" s="100"/>
      <c r="D82" s="100"/>
      <c r="E82" s="99"/>
      <c r="F82" s="99"/>
      <c r="G82" s="107" t="s">
        <v>19</v>
      </c>
      <c r="H82" s="107" t="s">
        <v>20</v>
      </c>
      <c r="I82" s="106" t="s">
        <v>20</v>
      </c>
      <c r="J82" s="101"/>
    </row>
    <row r="83" spans="1:10" ht="38.25">
      <c r="A83" s="97" t="s">
        <v>5710</v>
      </c>
      <c r="B83" s="102" t="s">
        <v>9500</v>
      </c>
      <c r="C83" s="100"/>
      <c r="D83" s="100"/>
      <c r="E83" s="99"/>
      <c r="F83" s="99"/>
      <c r="G83" s="107" t="s">
        <v>19</v>
      </c>
      <c r="H83" s="107" t="s">
        <v>20</v>
      </c>
      <c r="I83" s="106" t="s">
        <v>20</v>
      </c>
      <c r="J83" s="101"/>
    </row>
    <row r="84" spans="1:10" ht="25.5">
      <c r="A84" s="97" t="s">
        <v>5710</v>
      </c>
      <c r="B84" s="102" t="s">
        <v>8215</v>
      </c>
      <c r="C84" s="100"/>
      <c r="D84" s="100"/>
      <c r="E84" s="99"/>
      <c r="F84" s="99"/>
      <c r="G84" s="107" t="s">
        <v>19</v>
      </c>
      <c r="H84" s="107" t="s">
        <v>20</v>
      </c>
      <c r="I84" s="106" t="s">
        <v>20</v>
      </c>
      <c r="J84" s="101"/>
    </row>
    <row r="85" spans="1:10" ht="25.5">
      <c r="A85" s="97" t="s">
        <v>5710</v>
      </c>
      <c r="B85" s="102" t="s">
        <v>8213</v>
      </c>
      <c r="C85" s="100"/>
      <c r="D85" s="100"/>
      <c r="E85" s="99"/>
      <c r="F85" s="99"/>
      <c r="G85" s="107" t="s">
        <v>19</v>
      </c>
      <c r="H85" s="107" t="s">
        <v>20</v>
      </c>
      <c r="I85" s="106" t="s">
        <v>20</v>
      </c>
      <c r="J85" s="101"/>
    </row>
    <row r="86" spans="1:10" ht="25.5">
      <c r="A86" s="97" t="s">
        <v>5710</v>
      </c>
      <c r="B86" s="102" t="s">
        <v>8203</v>
      </c>
      <c r="C86" s="100"/>
      <c r="D86" s="100"/>
      <c r="E86" s="99"/>
      <c r="F86" s="99"/>
      <c r="G86" s="107" t="s">
        <v>19</v>
      </c>
      <c r="H86" s="107" t="s">
        <v>20</v>
      </c>
      <c r="I86" s="106" t="s">
        <v>20</v>
      </c>
      <c r="J86" s="101"/>
    </row>
    <row r="87" spans="1:10" ht="25.5">
      <c r="A87" s="97" t="s">
        <v>5710</v>
      </c>
      <c r="B87" s="102" t="s">
        <v>8193</v>
      </c>
      <c r="C87" s="100"/>
      <c r="D87" s="100"/>
      <c r="E87" s="99"/>
      <c r="F87" s="99"/>
      <c r="G87" s="107" t="s">
        <v>19</v>
      </c>
      <c r="H87" s="107" t="s">
        <v>20</v>
      </c>
      <c r="I87" s="106" t="s">
        <v>20</v>
      </c>
      <c r="J87" s="101"/>
    </row>
    <row r="88" spans="1:10" ht="38.25">
      <c r="A88" s="97" t="s">
        <v>5710</v>
      </c>
      <c r="B88" s="102" t="s">
        <v>9451</v>
      </c>
      <c r="C88" s="100"/>
      <c r="D88" s="100"/>
      <c r="E88" s="99"/>
      <c r="F88" s="99"/>
      <c r="G88" s="107" t="s">
        <v>19</v>
      </c>
      <c r="H88" s="107" t="s">
        <v>20</v>
      </c>
      <c r="I88" s="106" t="s">
        <v>20</v>
      </c>
      <c r="J88" s="101"/>
    </row>
    <row r="89" spans="1:10" ht="38.25">
      <c r="A89" s="97" t="s">
        <v>5710</v>
      </c>
      <c r="B89" s="102" t="s">
        <v>9449</v>
      </c>
      <c r="C89" s="100"/>
      <c r="D89" s="100"/>
      <c r="E89" s="99"/>
      <c r="F89" s="99"/>
      <c r="G89" s="107" t="s">
        <v>19</v>
      </c>
      <c r="H89" s="107" t="s">
        <v>20</v>
      </c>
      <c r="I89" s="106" t="s">
        <v>20</v>
      </c>
      <c r="J89" s="101"/>
    </row>
    <row r="90" spans="1:10" ht="25.5">
      <c r="A90" s="97" t="s">
        <v>5710</v>
      </c>
      <c r="B90" s="102" t="s">
        <v>9477</v>
      </c>
      <c r="C90" s="100"/>
      <c r="D90" s="100"/>
      <c r="E90" s="99"/>
      <c r="F90" s="99"/>
      <c r="G90" s="107" t="s">
        <v>19</v>
      </c>
      <c r="H90" s="107" t="s">
        <v>20</v>
      </c>
      <c r="I90" s="106" t="s">
        <v>20</v>
      </c>
      <c r="J90" s="101"/>
    </row>
    <row r="91" spans="1:10" ht="25.5">
      <c r="A91" s="97" t="s">
        <v>5710</v>
      </c>
      <c r="B91" s="102" t="s">
        <v>9737</v>
      </c>
      <c r="C91" s="100"/>
      <c r="D91" s="100"/>
      <c r="E91" s="99"/>
      <c r="F91" s="99"/>
      <c r="G91" s="107" t="s">
        <v>19</v>
      </c>
      <c r="H91" s="107" t="s">
        <v>20</v>
      </c>
      <c r="I91" s="106" t="s">
        <v>20</v>
      </c>
      <c r="J91" s="101"/>
    </row>
    <row r="92" spans="1:10" ht="25.5">
      <c r="A92" s="97" t="s">
        <v>5710</v>
      </c>
      <c r="B92" s="102" t="s">
        <v>9382</v>
      </c>
      <c r="C92" s="100"/>
      <c r="D92" s="100"/>
      <c r="E92" s="99"/>
      <c r="F92" s="99"/>
      <c r="G92" s="107" t="s">
        <v>19</v>
      </c>
      <c r="H92" s="107" t="s">
        <v>20</v>
      </c>
      <c r="I92" s="106" t="s">
        <v>20</v>
      </c>
      <c r="J92" s="101"/>
    </row>
    <row r="93" spans="1:10" ht="25.5">
      <c r="A93" s="97" t="s">
        <v>5710</v>
      </c>
      <c r="B93" s="102" t="s">
        <v>9380</v>
      </c>
      <c r="C93" s="100"/>
      <c r="D93" s="100"/>
      <c r="E93" s="99"/>
      <c r="F93" s="99"/>
      <c r="G93" s="107" t="s">
        <v>19</v>
      </c>
      <c r="H93" s="107" t="s">
        <v>20</v>
      </c>
      <c r="I93" s="106" t="s">
        <v>20</v>
      </c>
      <c r="J93" s="101"/>
    </row>
    <row r="94" spans="1:10" ht="25.5">
      <c r="A94" s="97" t="s">
        <v>5710</v>
      </c>
      <c r="B94" s="102" t="s">
        <v>9378</v>
      </c>
      <c r="C94" s="100"/>
      <c r="D94" s="100"/>
      <c r="E94" s="99"/>
      <c r="F94" s="99"/>
      <c r="G94" s="107" t="s">
        <v>19</v>
      </c>
      <c r="H94" s="107" t="s">
        <v>20</v>
      </c>
      <c r="I94" s="106" t="s">
        <v>20</v>
      </c>
      <c r="J94" s="101"/>
    </row>
    <row r="95" spans="1:10" ht="38.25">
      <c r="A95" s="97" t="s">
        <v>5710</v>
      </c>
      <c r="B95" s="98" t="s">
        <v>10075</v>
      </c>
      <c r="C95" s="100"/>
      <c r="D95" s="100"/>
      <c r="E95" s="99"/>
      <c r="F95" s="99"/>
      <c r="G95" s="107" t="s">
        <v>19</v>
      </c>
      <c r="H95" s="107" t="s">
        <v>20</v>
      </c>
      <c r="I95" s="106" t="s">
        <v>20</v>
      </c>
      <c r="J95" s="101"/>
    </row>
    <row r="96" spans="1:10" ht="25.5">
      <c r="A96" s="97" t="s">
        <v>5710</v>
      </c>
      <c r="B96" s="102" t="s">
        <v>8265</v>
      </c>
      <c r="C96" s="100"/>
      <c r="D96" s="100"/>
      <c r="E96" s="99"/>
      <c r="F96" s="99"/>
      <c r="G96" s="107" t="s">
        <v>19</v>
      </c>
      <c r="H96" s="107" t="s">
        <v>20</v>
      </c>
      <c r="I96" s="106" t="s">
        <v>20</v>
      </c>
      <c r="J96" s="101"/>
    </row>
    <row r="97" spans="1:10" ht="25.5">
      <c r="A97" s="97" t="s">
        <v>5710</v>
      </c>
      <c r="B97" s="102" t="s">
        <v>8263</v>
      </c>
      <c r="C97" s="100"/>
      <c r="D97" s="100"/>
      <c r="E97" s="99"/>
      <c r="F97" s="99"/>
      <c r="G97" s="107" t="s">
        <v>19</v>
      </c>
      <c r="H97" s="107" t="s">
        <v>20</v>
      </c>
      <c r="I97" s="106" t="s">
        <v>20</v>
      </c>
      <c r="J97" s="101"/>
    </row>
    <row r="98" spans="1:10" ht="25.5">
      <c r="A98" s="97" t="s">
        <v>5710</v>
      </c>
      <c r="B98" s="102" t="s">
        <v>8255</v>
      </c>
      <c r="C98" s="100"/>
      <c r="D98" s="100"/>
      <c r="E98" s="99"/>
      <c r="F98" s="99"/>
      <c r="G98" s="107" t="s">
        <v>19</v>
      </c>
      <c r="H98" s="107" t="s">
        <v>20</v>
      </c>
      <c r="I98" s="106" t="s">
        <v>20</v>
      </c>
      <c r="J98" s="101"/>
    </row>
    <row r="99" spans="1:10" ht="25.5">
      <c r="A99" s="97" t="s">
        <v>5710</v>
      </c>
      <c r="B99" s="102" t="s">
        <v>8245</v>
      </c>
      <c r="C99" s="100"/>
      <c r="D99" s="100"/>
      <c r="E99" s="99"/>
      <c r="F99" s="99"/>
      <c r="G99" s="107" t="s">
        <v>19</v>
      </c>
      <c r="H99" s="107" t="s">
        <v>20</v>
      </c>
      <c r="I99" s="106" t="s">
        <v>20</v>
      </c>
      <c r="J99" s="101"/>
    </row>
    <row r="100" spans="1:10" ht="38.25">
      <c r="A100" s="97" t="s">
        <v>5710</v>
      </c>
      <c r="B100" s="102" t="s">
        <v>9455</v>
      </c>
      <c r="C100" s="100"/>
      <c r="D100" s="100"/>
      <c r="E100" s="99"/>
      <c r="F100" s="99"/>
      <c r="G100" s="107" t="s">
        <v>19</v>
      </c>
      <c r="H100" s="107" t="s">
        <v>20</v>
      </c>
      <c r="I100" s="106" t="s">
        <v>20</v>
      </c>
      <c r="J100" s="101"/>
    </row>
    <row r="101" spans="1:10" ht="38.25">
      <c r="A101" s="97" t="s">
        <v>5710</v>
      </c>
      <c r="B101" s="102" t="s">
        <v>9453</v>
      </c>
      <c r="C101" s="100"/>
      <c r="D101" s="100"/>
      <c r="E101" s="99"/>
      <c r="F101" s="99"/>
      <c r="G101" s="107" t="s">
        <v>19</v>
      </c>
      <c r="H101" s="107" t="s">
        <v>20</v>
      </c>
      <c r="I101" s="106" t="s">
        <v>20</v>
      </c>
      <c r="J101" s="101"/>
    </row>
    <row r="102" spans="1:10" ht="25.5">
      <c r="A102" s="97" t="s">
        <v>5710</v>
      </c>
      <c r="B102" s="102" t="s">
        <v>9447</v>
      </c>
      <c r="C102" s="100"/>
      <c r="D102" s="100"/>
      <c r="E102" s="99"/>
      <c r="F102" s="99"/>
      <c r="G102" s="107" t="s">
        <v>19</v>
      </c>
      <c r="H102" s="107" t="s">
        <v>20</v>
      </c>
      <c r="I102" s="106" t="s">
        <v>20</v>
      </c>
      <c r="J102" s="101"/>
    </row>
    <row r="103" spans="1:10" ht="25.5">
      <c r="A103" s="97" t="s">
        <v>5710</v>
      </c>
      <c r="B103" s="102" t="s">
        <v>9489</v>
      </c>
      <c r="C103" s="100"/>
      <c r="D103" s="100"/>
      <c r="E103" s="99"/>
      <c r="F103" s="99"/>
      <c r="G103" s="107" t="s">
        <v>19</v>
      </c>
      <c r="H103" s="107" t="s">
        <v>20</v>
      </c>
      <c r="I103" s="106" t="s">
        <v>20</v>
      </c>
      <c r="J103" s="101"/>
    </row>
    <row r="104" spans="1:10" ht="25.5">
      <c r="A104" s="97" t="s">
        <v>10097</v>
      </c>
      <c r="B104" s="98" t="s">
        <v>10050</v>
      </c>
      <c r="C104" s="97" t="s">
        <v>10046</v>
      </c>
      <c r="D104" s="99" t="s">
        <v>79</v>
      </c>
      <c r="E104" s="99">
        <v>761550</v>
      </c>
      <c r="F104" s="99" t="s">
        <v>80</v>
      </c>
      <c r="G104" s="106" t="s">
        <v>20</v>
      </c>
      <c r="H104" s="106" t="s">
        <v>20</v>
      </c>
      <c r="I104" s="106" t="s">
        <v>20</v>
      </c>
      <c r="J104" s="101"/>
    </row>
    <row r="105" spans="1:10" ht="25.5">
      <c r="A105" s="97" t="s">
        <v>10097</v>
      </c>
      <c r="B105" s="97" t="s">
        <v>10040</v>
      </c>
      <c r="C105" s="100"/>
      <c r="D105" s="100"/>
      <c r="E105" s="99"/>
      <c r="F105" s="99"/>
      <c r="G105" s="107" t="s">
        <v>19</v>
      </c>
      <c r="H105" s="107" t="s">
        <v>20</v>
      </c>
      <c r="I105" s="106" t="s">
        <v>20</v>
      </c>
      <c r="J105" s="101"/>
    </row>
    <row r="106" spans="1:10">
      <c r="A106" s="97" t="s">
        <v>10097</v>
      </c>
      <c r="B106" s="102" t="s">
        <v>9376</v>
      </c>
      <c r="C106" s="100"/>
      <c r="D106" s="100"/>
      <c r="E106" s="99"/>
      <c r="F106" s="99"/>
      <c r="G106" s="107" t="s">
        <v>19</v>
      </c>
      <c r="H106" s="107" t="s">
        <v>20</v>
      </c>
      <c r="I106" s="106" t="s">
        <v>20</v>
      </c>
      <c r="J106" s="101"/>
    </row>
    <row r="107" spans="1:10" ht="38.25">
      <c r="A107" s="97" t="s">
        <v>10097</v>
      </c>
      <c r="B107" s="102" t="s">
        <v>9500</v>
      </c>
      <c r="C107" s="100"/>
      <c r="D107" s="100"/>
      <c r="E107" s="99"/>
      <c r="F107" s="99"/>
      <c r="G107" s="107" t="s">
        <v>19</v>
      </c>
      <c r="H107" s="107" t="s">
        <v>20</v>
      </c>
      <c r="I107" s="106" t="s">
        <v>20</v>
      </c>
      <c r="J107" s="99"/>
    </row>
    <row r="108" spans="1:10" ht="25.5">
      <c r="A108" s="97" t="s">
        <v>10097</v>
      </c>
      <c r="B108" s="102" t="s">
        <v>8231</v>
      </c>
      <c r="C108" s="100"/>
      <c r="D108" s="100"/>
      <c r="E108" s="99"/>
      <c r="F108" s="99"/>
      <c r="G108" s="107" t="s">
        <v>19</v>
      </c>
      <c r="H108" s="107" t="s">
        <v>20</v>
      </c>
      <c r="I108" s="106" t="s">
        <v>20</v>
      </c>
      <c r="J108" s="101"/>
    </row>
    <row r="109" spans="1:10" ht="25.5">
      <c r="A109" s="97" t="s">
        <v>10097</v>
      </c>
      <c r="B109" s="102" t="s">
        <v>8221</v>
      </c>
      <c r="C109" s="100"/>
      <c r="D109" s="100"/>
      <c r="E109" s="99"/>
      <c r="F109" s="99"/>
      <c r="G109" s="107" t="s">
        <v>19</v>
      </c>
      <c r="H109" s="107" t="s">
        <v>20</v>
      </c>
      <c r="I109" s="106" t="s">
        <v>20</v>
      </c>
      <c r="J109" s="99"/>
    </row>
    <row r="110" spans="1:10" ht="25.5">
      <c r="A110" s="97" t="s">
        <v>10097</v>
      </c>
      <c r="B110" s="102" t="s">
        <v>8215</v>
      </c>
      <c r="C110" s="100"/>
      <c r="D110" s="100"/>
      <c r="E110" s="99"/>
      <c r="F110" s="99"/>
      <c r="G110" s="107" t="s">
        <v>19</v>
      </c>
      <c r="H110" s="107" t="s">
        <v>20</v>
      </c>
      <c r="I110" s="106" t="s">
        <v>20</v>
      </c>
      <c r="J110" s="99"/>
    </row>
    <row r="111" spans="1:10" ht="25.5">
      <c r="A111" s="97" t="s">
        <v>10097</v>
      </c>
      <c r="B111" s="102" t="s">
        <v>8213</v>
      </c>
      <c r="C111" s="100"/>
      <c r="D111" s="100"/>
      <c r="E111" s="99"/>
      <c r="F111" s="99"/>
      <c r="G111" s="107" t="s">
        <v>19</v>
      </c>
      <c r="H111" s="107" t="s">
        <v>20</v>
      </c>
      <c r="I111" s="106" t="s">
        <v>20</v>
      </c>
      <c r="J111" s="99"/>
    </row>
    <row r="112" spans="1:10" ht="25.5">
      <c r="A112" s="97" t="s">
        <v>10097</v>
      </c>
      <c r="B112" s="102" t="s">
        <v>8203</v>
      </c>
      <c r="C112" s="100"/>
      <c r="D112" s="100"/>
      <c r="E112" s="99"/>
      <c r="F112" s="99"/>
      <c r="G112" s="107" t="s">
        <v>19</v>
      </c>
      <c r="H112" s="107" t="s">
        <v>20</v>
      </c>
      <c r="I112" s="106" t="s">
        <v>20</v>
      </c>
      <c r="J112" s="99"/>
    </row>
    <row r="113" spans="1:10" ht="25.5">
      <c r="A113" s="97" t="s">
        <v>10097</v>
      </c>
      <c r="B113" s="102" t="s">
        <v>8193</v>
      </c>
      <c r="C113" s="100"/>
      <c r="D113" s="100"/>
      <c r="E113" s="99"/>
      <c r="F113" s="99"/>
      <c r="G113" s="107" t="s">
        <v>19</v>
      </c>
      <c r="H113" s="107" t="s">
        <v>20</v>
      </c>
      <c r="I113" s="106" t="s">
        <v>20</v>
      </c>
      <c r="J113" s="101"/>
    </row>
    <row r="114" spans="1:10" ht="38.25">
      <c r="A114" s="97" t="s">
        <v>10097</v>
      </c>
      <c r="B114" s="102" t="s">
        <v>9449</v>
      </c>
      <c r="C114" s="100"/>
      <c r="D114" s="100"/>
      <c r="E114" s="99"/>
      <c r="F114" s="99"/>
      <c r="G114" s="107" t="s">
        <v>19</v>
      </c>
      <c r="H114" s="107" t="s">
        <v>20</v>
      </c>
      <c r="I114" s="106" t="s">
        <v>20</v>
      </c>
      <c r="J114" s="101"/>
    </row>
    <row r="115" spans="1:10" ht="25.5">
      <c r="A115" s="97" t="s">
        <v>10097</v>
      </c>
      <c r="B115" s="102" t="s">
        <v>9477</v>
      </c>
      <c r="C115" s="100"/>
      <c r="D115" s="100"/>
      <c r="E115" s="99"/>
      <c r="F115" s="99"/>
      <c r="G115" s="107" t="s">
        <v>19</v>
      </c>
      <c r="H115" s="107" t="s">
        <v>20</v>
      </c>
      <c r="I115" s="106" t="s">
        <v>20</v>
      </c>
      <c r="J115" s="99"/>
    </row>
    <row r="116" spans="1:10" ht="38.25">
      <c r="A116" s="97" t="s">
        <v>10097</v>
      </c>
      <c r="B116" s="98" t="s">
        <v>10075</v>
      </c>
      <c r="C116" s="100"/>
      <c r="D116" s="100"/>
      <c r="E116" s="99"/>
      <c r="F116" s="99"/>
      <c r="G116" s="107" t="s">
        <v>19</v>
      </c>
      <c r="H116" s="107" t="s">
        <v>20</v>
      </c>
      <c r="I116" s="106" t="s">
        <v>20</v>
      </c>
      <c r="J116" s="99"/>
    </row>
    <row r="117" spans="1:10" ht="25.5">
      <c r="A117" s="97" t="s">
        <v>10097</v>
      </c>
      <c r="B117" s="102" t="s">
        <v>8281</v>
      </c>
      <c r="C117" s="100"/>
      <c r="D117" s="100"/>
      <c r="E117" s="99"/>
      <c r="F117" s="99"/>
      <c r="G117" s="107" t="s">
        <v>19</v>
      </c>
      <c r="H117" s="107" t="s">
        <v>20</v>
      </c>
      <c r="I117" s="106" t="s">
        <v>20</v>
      </c>
      <c r="J117" s="99"/>
    </row>
    <row r="118" spans="1:10" ht="25.5">
      <c r="A118" s="97" t="s">
        <v>10097</v>
      </c>
      <c r="B118" s="102" t="s">
        <v>8271</v>
      </c>
      <c r="C118" s="100"/>
      <c r="D118" s="100"/>
      <c r="E118" s="99"/>
      <c r="F118" s="99"/>
      <c r="G118" s="107" t="s">
        <v>19</v>
      </c>
      <c r="H118" s="107" t="s">
        <v>20</v>
      </c>
      <c r="I118" s="106" t="s">
        <v>20</v>
      </c>
      <c r="J118" s="99"/>
    </row>
    <row r="119" spans="1:10" ht="25.5">
      <c r="A119" s="97" t="s">
        <v>10097</v>
      </c>
      <c r="B119" s="102" t="s">
        <v>8265</v>
      </c>
      <c r="C119" s="100"/>
      <c r="D119" s="100"/>
      <c r="E119" s="99"/>
      <c r="F119" s="99"/>
      <c r="G119" s="107" t="s">
        <v>19</v>
      </c>
      <c r="H119" s="107" t="s">
        <v>20</v>
      </c>
      <c r="I119" s="106" t="s">
        <v>20</v>
      </c>
      <c r="J119" s="99"/>
    </row>
    <row r="120" spans="1:10" ht="25.5">
      <c r="A120" s="97" t="s">
        <v>10097</v>
      </c>
      <c r="B120" s="102" t="s">
        <v>8263</v>
      </c>
      <c r="C120" s="100"/>
      <c r="D120" s="100"/>
      <c r="E120" s="99"/>
      <c r="F120" s="99"/>
      <c r="G120" s="107" t="s">
        <v>19</v>
      </c>
      <c r="H120" s="107" t="s">
        <v>20</v>
      </c>
      <c r="I120" s="106" t="s">
        <v>20</v>
      </c>
      <c r="J120" s="99"/>
    </row>
    <row r="121" spans="1:10" ht="25.5">
      <c r="A121" s="97" t="s">
        <v>10097</v>
      </c>
      <c r="B121" s="102" t="s">
        <v>8255</v>
      </c>
      <c r="C121" s="100"/>
      <c r="D121" s="100"/>
      <c r="E121" s="99"/>
      <c r="F121" s="99"/>
      <c r="G121" s="107" t="s">
        <v>19</v>
      </c>
      <c r="H121" s="107" t="s">
        <v>20</v>
      </c>
      <c r="I121" s="106" t="s">
        <v>20</v>
      </c>
      <c r="J121" s="99"/>
    </row>
    <row r="122" spans="1:10" ht="25.5">
      <c r="A122" s="97" t="s">
        <v>10097</v>
      </c>
      <c r="B122" s="102" t="s">
        <v>8245</v>
      </c>
      <c r="C122" s="100"/>
      <c r="D122" s="100"/>
      <c r="E122" s="99"/>
      <c r="F122" s="99"/>
      <c r="G122" s="107" t="s">
        <v>19</v>
      </c>
      <c r="H122" s="107" t="s">
        <v>20</v>
      </c>
      <c r="I122" s="106" t="s">
        <v>20</v>
      </c>
      <c r="J122" s="99"/>
    </row>
    <row r="123" spans="1:10" ht="38.25">
      <c r="A123" s="97" t="s">
        <v>10097</v>
      </c>
      <c r="B123" s="102" t="s">
        <v>9453</v>
      </c>
      <c r="C123" s="100"/>
      <c r="D123" s="100"/>
      <c r="E123" s="99"/>
      <c r="F123" s="99"/>
      <c r="G123" s="107" t="s">
        <v>19</v>
      </c>
      <c r="H123" s="107" t="s">
        <v>20</v>
      </c>
      <c r="I123" s="106" t="s">
        <v>20</v>
      </c>
      <c r="J123" s="101"/>
    </row>
    <row r="124" spans="1:10" ht="25.5">
      <c r="A124" s="97" t="s">
        <v>10097</v>
      </c>
      <c r="B124" s="102" t="s">
        <v>9489</v>
      </c>
      <c r="C124" s="100"/>
      <c r="D124" s="100"/>
      <c r="E124" s="99"/>
      <c r="F124" s="99"/>
      <c r="G124" s="107" t="s">
        <v>19</v>
      </c>
      <c r="H124" s="107" t="s">
        <v>20</v>
      </c>
      <c r="I124" s="106" t="s">
        <v>20</v>
      </c>
      <c r="J124" s="101"/>
    </row>
    <row r="125" spans="1:10" ht="25.5">
      <c r="A125" s="98" t="s">
        <v>10098</v>
      </c>
      <c r="B125" s="98" t="s">
        <v>10051</v>
      </c>
      <c r="C125" s="97" t="s">
        <v>10047</v>
      </c>
      <c r="D125" s="99" t="s">
        <v>79</v>
      </c>
      <c r="E125" s="99">
        <v>761550</v>
      </c>
      <c r="F125" s="99" t="s">
        <v>80</v>
      </c>
      <c r="G125" s="106" t="s">
        <v>20</v>
      </c>
      <c r="H125" s="106" t="s">
        <v>20</v>
      </c>
      <c r="I125" s="106" t="s">
        <v>20</v>
      </c>
      <c r="J125" s="101"/>
    </row>
    <row r="126" spans="1:10" ht="25.5">
      <c r="A126" s="98" t="s">
        <v>10098</v>
      </c>
      <c r="B126" s="97" t="s">
        <v>10040</v>
      </c>
      <c r="C126" s="100"/>
      <c r="D126" s="100"/>
      <c r="E126" s="99"/>
      <c r="F126" s="99"/>
      <c r="G126" s="107" t="s">
        <v>19</v>
      </c>
      <c r="H126" s="107" t="s">
        <v>20</v>
      </c>
      <c r="I126" s="106" t="s">
        <v>20</v>
      </c>
      <c r="J126" s="101"/>
    </row>
    <row r="127" spans="1:10" ht="25.5">
      <c r="A127" s="98" t="s">
        <v>10098</v>
      </c>
      <c r="B127" s="102" t="s">
        <v>9376</v>
      </c>
      <c r="C127" s="100"/>
      <c r="D127" s="100"/>
      <c r="E127" s="99"/>
      <c r="F127" s="99"/>
      <c r="G127" s="107" t="s">
        <v>19</v>
      </c>
      <c r="H127" s="107" t="s">
        <v>20</v>
      </c>
      <c r="I127" s="106" t="s">
        <v>20</v>
      </c>
      <c r="J127" s="99"/>
    </row>
    <row r="128" spans="1:10" ht="38.25">
      <c r="A128" s="98" t="s">
        <v>10098</v>
      </c>
      <c r="B128" s="102" t="s">
        <v>9500</v>
      </c>
      <c r="C128" s="100"/>
      <c r="D128" s="100"/>
      <c r="E128" s="99"/>
      <c r="F128" s="99"/>
      <c r="G128" s="107" t="s">
        <v>19</v>
      </c>
      <c r="H128" s="107" t="s">
        <v>20</v>
      </c>
      <c r="I128" s="106" t="s">
        <v>20</v>
      </c>
      <c r="J128" s="101"/>
    </row>
    <row r="129" spans="1:10" ht="25.5">
      <c r="A129" s="98" t="s">
        <v>10098</v>
      </c>
      <c r="B129" s="102" t="s">
        <v>8231</v>
      </c>
      <c r="C129" s="100"/>
      <c r="D129" s="100"/>
      <c r="E129" s="99"/>
      <c r="F129" s="99"/>
      <c r="G129" s="107" t="s">
        <v>19</v>
      </c>
      <c r="H129" s="107" t="s">
        <v>20</v>
      </c>
      <c r="I129" s="106" t="s">
        <v>20</v>
      </c>
      <c r="J129" s="99"/>
    </row>
    <row r="130" spans="1:10" ht="25.5">
      <c r="A130" s="98" t="s">
        <v>10098</v>
      </c>
      <c r="B130" s="102" t="s">
        <v>8221</v>
      </c>
      <c r="C130" s="100"/>
      <c r="D130" s="100"/>
      <c r="E130" s="99"/>
      <c r="F130" s="99"/>
      <c r="G130" s="107" t="s">
        <v>19</v>
      </c>
      <c r="H130" s="107" t="s">
        <v>20</v>
      </c>
      <c r="I130" s="106" t="s">
        <v>20</v>
      </c>
      <c r="J130" s="99"/>
    </row>
    <row r="131" spans="1:10" ht="25.5">
      <c r="A131" s="98" t="s">
        <v>10098</v>
      </c>
      <c r="B131" s="102" t="s">
        <v>8215</v>
      </c>
      <c r="C131" s="100"/>
      <c r="D131" s="100"/>
      <c r="E131" s="99"/>
      <c r="F131" s="99"/>
      <c r="G131" s="107" t="s">
        <v>19</v>
      </c>
      <c r="H131" s="107" t="s">
        <v>20</v>
      </c>
      <c r="I131" s="106" t="s">
        <v>20</v>
      </c>
      <c r="J131" s="101"/>
    </row>
    <row r="132" spans="1:10" ht="25.5">
      <c r="A132" s="98" t="s">
        <v>10098</v>
      </c>
      <c r="B132" s="102" t="s">
        <v>8213</v>
      </c>
      <c r="C132" s="100"/>
      <c r="D132" s="100"/>
      <c r="E132" s="99"/>
      <c r="F132" s="99"/>
      <c r="G132" s="107" t="s">
        <v>19</v>
      </c>
      <c r="H132" s="107" t="s">
        <v>20</v>
      </c>
      <c r="I132" s="106" t="s">
        <v>20</v>
      </c>
      <c r="J132" s="99"/>
    </row>
    <row r="133" spans="1:10" ht="25.5">
      <c r="A133" s="98" t="s">
        <v>10098</v>
      </c>
      <c r="B133" s="102" t="s">
        <v>8203</v>
      </c>
      <c r="C133" s="100"/>
      <c r="D133" s="100"/>
      <c r="E133" s="99"/>
      <c r="F133" s="99"/>
      <c r="G133" s="107" t="s">
        <v>19</v>
      </c>
      <c r="H133" s="107" t="s">
        <v>20</v>
      </c>
      <c r="I133" s="106" t="s">
        <v>20</v>
      </c>
      <c r="J133" s="101"/>
    </row>
    <row r="134" spans="1:10" ht="25.5">
      <c r="A134" s="98" t="s">
        <v>10098</v>
      </c>
      <c r="B134" s="102" t="s">
        <v>8193</v>
      </c>
      <c r="C134" s="100"/>
      <c r="D134" s="100"/>
      <c r="E134" s="99"/>
      <c r="F134" s="99"/>
      <c r="G134" s="107" t="s">
        <v>19</v>
      </c>
      <c r="H134" s="107" t="s">
        <v>20</v>
      </c>
      <c r="I134" s="106" t="s">
        <v>20</v>
      </c>
      <c r="J134" s="99"/>
    </row>
    <row r="135" spans="1:10" ht="38.25">
      <c r="A135" s="98" t="s">
        <v>10098</v>
      </c>
      <c r="B135" s="102" t="s">
        <v>9449</v>
      </c>
      <c r="C135" s="100"/>
      <c r="D135" s="100"/>
      <c r="E135" s="99"/>
      <c r="F135" s="99"/>
      <c r="G135" s="107" t="s">
        <v>19</v>
      </c>
      <c r="H135" s="107" t="s">
        <v>20</v>
      </c>
      <c r="I135" s="106" t="s">
        <v>20</v>
      </c>
      <c r="J135" s="99"/>
    </row>
    <row r="136" spans="1:10" ht="25.5">
      <c r="A136" s="98" t="s">
        <v>10098</v>
      </c>
      <c r="B136" s="102" t="s">
        <v>9477</v>
      </c>
      <c r="C136" s="100"/>
      <c r="D136" s="100"/>
      <c r="E136" s="99"/>
      <c r="F136" s="99"/>
      <c r="G136" s="107" t="s">
        <v>19</v>
      </c>
      <c r="H136" s="107" t="s">
        <v>20</v>
      </c>
      <c r="I136" s="106" t="s">
        <v>20</v>
      </c>
      <c r="J136" s="101"/>
    </row>
    <row r="137" spans="1:10" ht="38.25">
      <c r="A137" s="98" t="s">
        <v>10098</v>
      </c>
      <c r="B137" s="98" t="s">
        <v>10075</v>
      </c>
      <c r="C137" s="100"/>
      <c r="D137" s="100"/>
      <c r="E137" s="99"/>
      <c r="F137" s="99"/>
      <c r="G137" s="107" t="s">
        <v>19</v>
      </c>
      <c r="H137" s="107" t="s">
        <v>20</v>
      </c>
      <c r="I137" s="106" t="s">
        <v>20</v>
      </c>
      <c r="J137" s="101"/>
    </row>
    <row r="138" spans="1:10" ht="25.5">
      <c r="A138" s="98" t="s">
        <v>10098</v>
      </c>
      <c r="B138" s="102" t="s">
        <v>8281</v>
      </c>
      <c r="C138" s="100"/>
      <c r="D138" s="100"/>
      <c r="E138" s="99"/>
      <c r="F138" s="99"/>
      <c r="G138" s="107" t="s">
        <v>19</v>
      </c>
      <c r="H138" s="107" t="s">
        <v>20</v>
      </c>
      <c r="I138" s="106" t="s">
        <v>20</v>
      </c>
      <c r="J138" s="99"/>
    </row>
    <row r="139" spans="1:10" ht="25.5">
      <c r="A139" s="98" t="s">
        <v>10098</v>
      </c>
      <c r="B139" s="102" t="s">
        <v>8271</v>
      </c>
      <c r="C139" s="100"/>
      <c r="D139" s="100"/>
      <c r="E139" s="99"/>
      <c r="F139" s="99"/>
      <c r="G139" s="107" t="s">
        <v>19</v>
      </c>
      <c r="H139" s="107" t="s">
        <v>20</v>
      </c>
      <c r="I139" s="106" t="s">
        <v>20</v>
      </c>
      <c r="J139" s="101"/>
    </row>
    <row r="140" spans="1:10" ht="25.5">
      <c r="A140" s="98" t="s">
        <v>10098</v>
      </c>
      <c r="B140" s="102" t="s">
        <v>8265</v>
      </c>
      <c r="C140" s="100"/>
      <c r="D140" s="100"/>
      <c r="E140" s="99"/>
      <c r="F140" s="99"/>
      <c r="G140" s="107" t="s">
        <v>19</v>
      </c>
      <c r="H140" s="107" t="s">
        <v>20</v>
      </c>
      <c r="I140" s="106" t="s">
        <v>20</v>
      </c>
      <c r="J140" s="99"/>
    </row>
    <row r="141" spans="1:10" ht="25.5">
      <c r="A141" s="98" t="s">
        <v>10098</v>
      </c>
      <c r="B141" s="102" t="s">
        <v>8263</v>
      </c>
      <c r="C141" s="100"/>
      <c r="D141" s="100"/>
      <c r="E141" s="99"/>
      <c r="F141" s="99"/>
      <c r="G141" s="107" t="s">
        <v>19</v>
      </c>
      <c r="H141" s="107" t="s">
        <v>20</v>
      </c>
      <c r="I141" s="106" t="s">
        <v>20</v>
      </c>
      <c r="J141" s="101"/>
    </row>
    <row r="142" spans="1:10" ht="25.5">
      <c r="A142" s="98" t="s">
        <v>10098</v>
      </c>
      <c r="B142" s="102" t="s">
        <v>8255</v>
      </c>
      <c r="C142" s="100"/>
      <c r="D142" s="100"/>
      <c r="E142" s="99"/>
      <c r="F142" s="99"/>
      <c r="G142" s="107" t="s">
        <v>19</v>
      </c>
      <c r="H142" s="107" t="s">
        <v>20</v>
      </c>
      <c r="I142" s="106" t="s">
        <v>20</v>
      </c>
      <c r="J142" s="99"/>
    </row>
    <row r="143" spans="1:10" ht="25.5">
      <c r="A143" s="98" t="s">
        <v>10098</v>
      </c>
      <c r="B143" s="102" t="s">
        <v>8245</v>
      </c>
      <c r="C143" s="100"/>
      <c r="D143" s="100"/>
      <c r="E143" s="99"/>
      <c r="F143" s="99"/>
      <c r="G143" s="107" t="s">
        <v>19</v>
      </c>
      <c r="H143" s="107" t="s">
        <v>20</v>
      </c>
      <c r="I143" s="106" t="s">
        <v>20</v>
      </c>
      <c r="J143" s="99"/>
    </row>
    <row r="144" spans="1:10" ht="38.25">
      <c r="A144" s="98" t="s">
        <v>10098</v>
      </c>
      <c r="B144" s="102" t="s">
        <v>9453</v>
      </c>
      <c r="C144" s="100"/>
      <c r="D144" s="100"/>
      <c r="E144" s="99"/>
      <c r="F144" s="99"/>
      <c r="G144" s="107" t="s">
        <v>19</v>
      </c>
      <c r="H144" s="107" t="s">
        <v>20</v>
      </c>
      <c r="I144" s="106" t="s">
        <v>20</v>
      </c>
      <c r="J144" s="99"/>
    </row>
    <row r="145" spans="1:10" ht="25.5">
      <c r="A145" s="98" t="s">
        <v>10098</v>
      </c>
      <c r="B145" s="102" t="s">
        <v>9489</v>
      </c>
      <c r="C145" s="100"/>
      <c r="D145" s="100"/>
      <c r="E145" s="99"/>
      <c r="F145" s="99"/>
      <c r="G145" s="107" t="s">
        <v>19</v>
      </c>
      <c r="H145" s="107" t="s">
        <v>20</v>
      </c>
      <c r="I145" s="106" t="s">
        <v>20</v>
      </c>
      <c r="J145" s="101"/>
    </row>
    <row r="146" spans="1:10" ht="25.5">
      <c r="A146" s="98" t="s">
        <v>5712</v>
      </c>
      <c r="B146" s="98" t="s">
        <v>10052</v>
      </c>
      <c r="C146" s="97" t="s">
        <v>10048</v>
      </c>
      <c r="D146" s="99" t="s">
        <v>79</v>
      </c>
      <c r="E146" s="99">
        <v>761550</v>
      </c>
      <c r="F146" s="99" t="s">
        <v>80</v>
      </c>
      <c r="G146" s="106" t="s">
        <v>20</v>
      </c>
      <c r="H146" s="106" t="s">
        <v>20</v>
      </c>
      <c r="I146" s="106" t="s">
        <v>20</v>
      </c>
      <c r="J146" s="101"/>
    </row>
    <row r="147" spans="1:10">
      <c r="A147" s="98" t="s">
        <v>5712</v>
      </c>
      <c r="B147" s="97" t="s">
        <v>10042</v>
      </c>
      <c r="C147" s="100"/>
      <c r="D147" s="100"/>
      <c r="E147" s="99"/>
      <c r="F147" s="99"/>
      <c r="G147" s="107" t="s">
        <v>19</v>
      </c>
      <c r="H147" s="107" t="s">
        <v>20</v>
      </c>
      <c r="I147" s="106" t="s">
        <v>20</v>
      </c>
      <c r="J147" s="101"/>
    </row>
    <row r="148" spans="1:10" ht="38.25">
      <c r="A148" s="98" t="s">
        <v>5712</v>
      </c>
      <c r="B148" s="102" t="s">
        <v>9500</v>
      </c>
      <c r="C148" s="100"/>
      <c r="D148" s="100"/>
      <c r="E148" s="99"/>
      <c r="F148" s="99"/>
      <c r="G148" s="107" t="s">
        <v>19</v>
      </c>
      <c r="H148" s="107" t="s">
        <v>20</v>
      </c>
      <c r="I148" s="106" t="s">
        <v>20</v>
      </c>
      <c r="J148" s="101"/>
    </row>
    <row r="149" spans="1:10" ht="25.5">
      <c r="A149" s="98" t="s">
        <v>5712</v>
      </c>
      <c r="B149" s="102" t="s">
        <v>8231</v>
      </c>
      <c r="C149" s="100"/>
      <c r="D149" s="100"/>
      <c r="E149" s="99"/>
      <c r="F149" s="99"/>
      <c r="G149" s="107" t="s">
        <v>19</v>
      </c>
      <c r="H149" s="107" t="s">
        <v>20</v>
      </c>
      <c r="I149" s="106" t="s">
        <v>20</v>
      </c>
      <c r="J149" s="101"/>
    </row>
    <row r="150" spans="1:10" ht="25.5">
      <c r="A150" s="98" t="s">
        <v>5712</v>
      </c>
      <c r="B150" s="102" t="s">
        <v>8221</v>
      </c>
      <c r="C150" s="100"/>
      <c r="D150" s="100"/>
      <c r="E150" s="99"/>
      <c r="F150" s="99"/>
      <c r="G150" s="107" t="s">
        <v>19</v>
      </c>
      <c r="H150" s="107" t="s">
        <v>20</v>
      </c>
      <c r="I150" s="106" t="s">
        <v>20</v>
      </c>
      <c r="J150" s="101"/>
    </row>
    <row r="151" spans="1:10" ht="25.5">
      <c r="A151" s="98" t="s">
        <v>5712</v>
      </c>
      <c r="B151" s="102" t="s">
        <v>8215</v>
      </c>
      <c r="C151" s="100"/>
      <c r="D151" s="100"/>
      <c r="E151" s="99"/>
      <c r="F151" s="99"/>
      <c r="G151" s="107" t="s">
        <v>19</v>
      </c>
      <c r="H151" s="107" t="s">
        <v>20</v>
      </c>
      <c r="I151" s="106" t="s">
        <v>20</v>
      </c>
      <c r="J151" s="101"/>
    </row>
    <row r="152" spans="1:10" ht="25.5">
      <c r="A152" s="98" t="s">
        <v>5712</v>
      </c>
      <c r="B152" s="102" t="s">
        <v>8213</v>
      </c>
      <c r="C152" s="100"/>
      <c r="D152" s="100"/>
      <c r="E152" s="99"/>
      <c r="F152" s="99"/>
      <c r="G152" s="107" t="s">
        <v>19</v>
      </c>
      <c r="H152" s="107" t="s">
        <v>20</v>
      </c>
      <c r="I152" s="106" t="s">
        <v>20</v>
      </c>
      <c r="J152" s="101"/>
    </row>
    <row r="153" spans="1:10" ht="25.5">
      <c r="A153" s="98" t="s">
        <v>5712</v>
      </c>
      <c r="B153" s="102" t="s">
        <v>8211</v>
      </c>
      <c r="C153" s="100"/>
      <c r="D153" s="100"/>
      <c r="E153" s="99"/>
      <c r="F153" s="99"/>
      <c r="G153" s="107" t="s">
        <v>19</v>
      </c>
      <c r="H153" s="107" t="s">
        <v>20</v>
      </c>
      <c r="I153" s="106" t="s">
        <v>20</v>
      </c>
      <c r="J153" s="101"/>
    </row>
    <row r="154" spans="1:10" ht="25.5">
      <c r="A154" s="98" t="s">
        <v>5712</v>
      </c>
      <c r="B154" s="102" t="s">
        <v>8203</v>
      </c>
      <c r="C154" s="100"/>
      <c r="D154" s="100"/>
      <c r="E154" s="99"/>
      <c r="F154" s="99"/>
      <c r="G154" s="107" t="s">
        <v>19</v>
      </c>
      <c r="H154" s="107" t="s">
        <v>20</v>
      </c>
      <c r="I154" s="106" t="s">
        <v>20</v>
      </c>
      <c r="J154" s="101"/>
    </row>
    <row r="155" spans="1:10" ht="25.5">
      <c r="A155" s="98" t="s">
        <v>5712</v>
      </c>
      <c r="B155" s="102" t="s">
        <v>8193</v>
      </c>
      <c r="C155" s="100"/>
      <c r="D155" s="100"/>
      <c r="E155" s="99"/>
      <c r="F155" s="99"/>
      <c r="G155" s="107" t="s">
        <v>19</v>
      </c>
      <c r="H155" s="107" t="s">
        <v>20</v>
      </c>
      <c r="I155" s="106" t="s">
        <v>20</v>
      </c>
      <c r="J155" s="101"/>
    </row>
    <row r="156" spans="1:10" ht="38.25">
      <c r="A156" s="98" t="s">
        <v>5712</v>
      </c>
      <c r="B156" s="102" t="s">
        <v>9451</v>
      </c>
      <c r="C156" s="100"/>
      <c r="D156" s="100"/>
      <c r="E156" s="99"/>
      <c r="F156" s="99"/>
      <c r="G156" s="107" t="s">
        <v>19</v>
      </c>
      <c r="H156" s="107" t="s">
        <v>20</v>
      </c>
      <c r="I156" s="106" t="s">
        <v>20</v>
      </c>
      <c r="J156" s="101"/>
    </row>
    <row r="157" spans="1:10" ht="38.25">
      <c r="A157" s="98" t="s">
        <v>5712</v>
      </c>
      <c r="B157" s="102" t="s">
        <v>9449</v>
      </c>
      <c r="C157" s="100"/>
      <c r="D157" s="100"/>
      <c r="E157" s="99"/>
      <c r="F157" s="99"/>
      <c r="G157" s="107" t="s">
        <v>19</v>
      </c>
      <c r="H157" s="107" t="s">
        <v>20</v>
      </c>
      <c r="I157" s="106" t="s">
        <v>20</v>
      </c>
      <c r="J157" s="101"/>
    </row>
    <row r="158" spans="1:10" ht="25.5">
      <c r="A158" s="98" t="s">
        <v>5712</v>
      </c>
      <c r="B158" s="102" t="s">
        <v>9477</v>
      </c>
      <c r="C158" s="100"/>
      <c r="D158" s="100"/>
      <c r="E158" s="99"/>
      <c r="F158" s="99"/>
      <c r="G158" s="107" t="s">
        <v>19</v>
      </c>
      <c r="H158" s="107" t="s">
        <v>20</v>
      </c>
      <c r="I158" s="106" t="s">
        <v>20</v>
      </c>
      <c r="J158" s="101"/>
    </row>
    <row r="159" spans="1:10" ht="38.25">
      <c r="A159" s="98" t="s">
        <v>5712</v>
      </c>
      <c r="B159" s="98" t="s">
        <v>10075</v>
      </c>
      <c r="C159" s="100"/>
      <c r="D159" s="100"/>
      <c r="E159" s="99"/>
      <c r="F159" s="99"/>
      <c r="G159" s="107" t="s">
        <v>19</v>
      </c>
      <c r="H159" s="107" t="s">
        <v>20</v>
      </c>
      <c r="I159" s="106" t="s">
        <v>20</v>
      </c>
      <c r="J159" s="101"/>
    </row>
    <row r="160" spans="1:10" ht="25.5">
      <c r="A160" s="98" t="s">
        <v>5712</v>
      </c>
      <c r="B160" s="102" t="s">
        <v>8281</v>
      </c>
      <c r="C160" s="100"/>
      <c r="D160" s="100"/>
      <c r="E160" s="99"/>
      <c r="F160" s="99"/>
      <c r="G160" s="107" t="s">
        <v>19</v>
      </c>
      <c r="H160" s="107" t="s">
        <v>20</v>
      </c>
      <c r="I160" s="106" t="s">
        <v>20</v>
      </c>
      <c r="J160" s="101"/>
    </row>
    <row r="161" spans="1:10" ht="25.5">
      <c r="A161" s="98" t="s">
        <v>5712</v>
      </c>
      <c r="B161" s="102" t="s">
        <v>8271</v>
      </c>
      <c r="C161" s="100"/>
      <c r="D161" s="100"/>
      <c r="E161" s="99"/>
      <c r="F161" s="99"/>
      <c r="G161" s="107" t="s">
        <v>19</v>
      </c>
      <c r="H161" s="107" t="s">
        <v>20</v>
      </c>
      <c r="I161" s="106" t="s">
        <v>20</v>
      </c>
      <c r="J161" s="101"/>
    </row>
    <row r="162" spans="1:10" ht="25.5">
      <c r="A162" s="98" t="s">
        <v>5712</v>
      </c>
      <c r="B162" s="102" t="s">
        <v>8265</v>
      </c>
      <c r="C162" s="100"/>
      <c r="D162" s="100"/>
      <c r="E162" s="99"/>
      <c r="F162" s="99"/>
      <c r="G162" s="107" t="s">
        <v>19</v>
      </c>
      <c r="H162" s="107" t="s">
        <v>20</v>
      </c>
      <c r="I162" s="106" t="s">
        <v>20</v>
      </c>
      <c r="J162" s="101"/>
    </row>
    <row r="163" spans="1:10" ht="25.5">
      <c r="A163" s="98" t="s">
        <v>5712</v>
      </c>
      <c r="B163" s="102" t="s">
        <v>8263</v>
      </c>
      <c r="C163" s="100"/>
      <c r="D163" s="100"/>
      <c r="E163" s="99"/>
      <c r="F163" s="99"/>
      <c r="G163" s="107" t="s">
        <v>19</v>
      </c>
      <c r="H163" s="107" t="s">
        <v>20</v>
      </c>
      <c r="I163" s="106" t="s">
        <v>20</v>
      </c>
      <c r="J163" s="101"/>
    </row>
    <row r="164" spans="1:10" ht="38.25">
      <c r="A164" s="98" t="s">
        <v>5712</v>
      </c>
      <c r="B164" s="102" t="s">
        <v>8261</v>
      </c>
      <c r="C164" s="100"/>
      <c r="D164" s="100"/>
      <c r="E164" s="99"/>
      <c r="F164" s="99"/>
      <c r="G164" s="107" t="s">
        <v>19</v>
      </c>
      <c r="H164" s="107" t="s">
        <v>20</v>
      </c>
      <c r="I164" s="106" t="s">
        <v>20</v>
      </c>
      <c r="J164" s="101"/>
    </row>
    <row r="165" spans="1:10" ht="25.5">
      <c r="A165" s="98" t="s">
        <v>5712</v>
      </c>
      <c r="B165" s="102" t="s">
        <v>8255</v>
      </c>
      <c r="C165" s="100"/>
      <c r="D165" s="100"/>
      <c r="E165" s="99"/>
      <c r="F165" s="99"/>
      <c r="G165" s="107" t="s">
        <v>19</v>
      </c>
      <c r="H165" s="107" t="s">
        <v>20</v>
      </c>
      <c r="I165" s="106" t="s">
        <v>20</v>
      </c>
      <c r="J165" s="101"/>
    </row>
    <row r="166" spans="1:10" ht="25.5">
      <c r="A166" s="98" t="s">
        <v>5712</v>
      </c>
      <c r="B166" s="102" t="s">
        <v>8245</v>
      </c>
      <c r="C166" s="100"/>
      <c r="D166" s="100"/>
      <c r="E166" s="99"/>
      <c r="F166" s="99"/>
      <c r="G166" s="107" t="s">
        <v>19</v>
      </c>
      <c r="H166" s="107" t="s">
        <v>20</v>
      </c>
      <c r="I166" s="106" t="s">
        <v>20</v>
      </c>
      <c r="J166" s="101"/>
    </row>
    <row r="167" spans="1:10" ht="38.25">
      <c r="A167" s="98" t="s">
        <v>5712</v>
      </c>
      <c r="B167" s="102" t="s">
        <v>9455</v>
      </c>
      <c r="C167" s="100"/>
      <c r="D167" s="100"/>
      <c r="E167" s="99"/>
      <c r="F167" s="99"/>
      <c r="G167" s="107" t="s">
        <v>19</v>
      </c>
      <c r="H167" s="107" t="s">
        <v>20</v>
      </c>
      <c r="I167" s="106" t="s">
        <v>20</v>
      </c>
      <c r="J167" s="101"/>
    </row>
    <row r="168" spans="1:10" ht="38.25">
      <c r="A168" s="98" t="s">
        <v>5712</v>
      </c>
      <c r="B168" s="102" t="s">
        <v>9453</v>
      </c>
      <c r="C168" s="100"/>
      <c r="D168" s="100"/>
      <c r="E168" s="99"/>
      <c r="F168" s="99"/>
      <c r="G168" s="107" t="s">
        <v>19</v>
      </c>
      <c r="H168" s="107" t="s">
        <v>20</v>
      </c>
      <c r="I168" s="106" t="s">
        <v>20</v>
      </c>
      <c r="J168" s="101"/>
    </row>
    <row r="169" spans="1:10" ht="25.5">
      <c r="A169" s="98" t="s">
        <v>5712</v>
      </c>
      <c r="B169" s="102" t="s">
        <v>9489</v>
      </c>
      <c r="C169" s="100"/>
      <c r="D169" s="100"/>
      <c r="E169" s="99"/>
      <c r="F169" s="99"/>
      <c r="G169" s="107" t="s">
        <v>19</v>
      </c>
      <c r="H169" s="107" t="s">
        <v>20</v>
      </c>
      <c r="I169" s="106" t="s">
        <v>20</v>
      </c>
      <c r="J169" s="101"/>
    </row>
    <row r="170" spans="1:10" ht="25.5">
      <c r="A170" s="98" t="s">
        <v>5713</v>
      </c>
      <c r="B170" s="103" t="s">
        <v>10053</v>
      </c>
      <c r="C170" s="97" t="s">
        <v>10049</v>
      </c>
      <c r="D170" s="99" t="s">
        <v>79</v>
      </c>
      <c r="E170" s="99">
        <v>761550</v>
      </c>
      <c r="F170" s="99" t="s">
        <v>80</v>
      </c>
      <c r="G170" s="106" t="s">
        <v>20</v>
      </c>
      <c r="H170" s="106" t="s">
        <v>20</v>
      </c>
      <c r="I170" s="106" t="s">
        <v>20</v>
      </c>
      <c r="J170" s="101"/>
    </row>
    <row r="171" spans="1:10">
      <c r="A171" s="98" t="s">
        <v>5713</v>
      </c>
      <c r="B171" s="97" t="s">
        <v>10042</v>
      </c>
      <c r="C171" s="100"/>
      <c r="D171" s="100"/>
      <c r="E171" s="99"/>
      <c r="F171" s="99"/>
      <c r="G171" s="107" t="s">
        <v>19</v>
      </c>
      <c r="H171" s="107" t="s">
        <v>20</v>
      </c>
      <c r="I171" s="106" t="s">
        <v>20</v>
      </c>
      <c r="J171" s="101"/>
    </row>
    <row r="172" spans="1:10" ht="38.25">
      <c r="A172" s="98" t="s">
        <v>5713</v>
      </c>
      <c r="B172" s="102" t="s">
        <v>9500</v>
      </c>
      <c r="C172" s="100"/>
      <c r="D172" s="100"/>
      <c r="E172" s="99"/>
      <c r="F172" s="99"/>
      <c r="G172" s="107" t="s">
        <v>19</v>
      </c>
      <c r="H172" s="107" t="s">
        <v>20</v>
      </c>
      <c r="I172" s="106" t="s">
        <v>20</v>
      </c>
      <c r="J172" s="101"/>
    </row>
    <row r="173" spans="1:10" ht="25.5">
      <c r="A173" s="98" t="s">
        <v>5713</v>
      </c>
      <c r="B173" s="102" t="s">
        <v>8231</v>
      </c>
      <c r="C173" s="100"/>
      <c r="D173" s="100"/>
      <c r="E173" s="99"/>
      <c r="F173" s="99"/>
      <c r="G173" s="107" t="s">
        <v>19</v>
      </c>
      <c r="H173" s="107" t="s">
        <v>20</v>
      </c>
      <c r="I173" s="106" t="s">
        <v>20</v>
      </c>
      <c r="J173" s="101"/>
    </row>
    <row r="174" spans="1:10" ht="25.5">
      <c r="A174" s="98" t="s">
        <v>5713</v>
      </c>
      <c r="B174" s="102" t="s">
        <v>8221</v>
      </c>
      <c r="C174" s="100"/>
      <c r="D174" s="100"/>
      <c r="E174" s="99"/>
      <c r="F174" s="99"/>
      <c r="G174" s="107" t="s">
        <v>19</v>
      </c>
      <c r="H174" s="107" t="s">
        <v>20</v>
      </c>
      <c r="I174" s="106" t="s">
        <v>20</v>
      </c>
      <c r="J174" s="101"/>
    </row>
    <row r="175" spans="1:10" ht="25.5">
      <c r="A175" s="98" t="s">
        <v>5713</v>
      </c>
      <c r="B175" s="102" t="s">
        <v>8215</v>
      </c>
      <c r="C175" s="100"/>
      <c r="D175" s="100"/>
      <c r="E175" s="99"/>
      <c r="F175" s="99"/>
      <c r="G175" s="107" t="s">
        <v>19</v>
      </c>
      <c r="H175" s="107" t="s">
        <v>20</v>
      </c>
      <c r="I175" s="106" t="s">
        <v>20</v>
      </c>
      <c r="J175" s="101"/>
    </row>
    <row r="176" spans="1:10" ht="25.5">
      <c r="A176" s="98" t="s">
        <v>5713</v>
      </c>
      <c r="B176" s="102" t="s">
        <v>8213</v>
      </c>
      <c r="C176" s="100"/>
      <c r="D176" s="100"/>
      <c r="E176" s="99"/>
      <c r="F176" s="99"/>
      <c r="G176" s="107" t="s">
        <v>19</v>
      </c>
      <c r="H176" s="107" t="s">
        <v>20</v>
      </c>
      <c r="I176" s="106" t="s">
        <v>20</v>
      </c>
      <c r="J176" s="101"/>
    </row>
    <row r="177" spans="1:10" ht="25.5">
      <c r="A177" s="98" t="s">
        <v>5713</v>
      </c>
      <c r="B177" s="102" t="s">
        <v>8211</v>
      </c>
      <c r="C177" s="100"/>
      <c r="D177" s="100"/>
      <c r="E177" s="99"/>
      <c r="F177" s="99"/>
      <c r="G177" s="107" t="s">
        <v>19</v>
      </c>
      <c r="H177" s="107" t="s">
        <v>20</v>
      </c>
      <c r="I177" s="106" t="s">
        <v>20</v>
      </c>
      <c r="J177" s="101"/>
    </row>
    <row r="178" spans="1:10" ht="25.5">
      <c r="A178" s="98" t="s">
        <v>5713</v>
      </c>
      <c r="B178" s="102" t="s">
        <v>8203</v>
      </c>
      <c r="C178" s="100"/>
      <c r="D178" s="100"/>
      <c r="E178" s="99"/>
      <c r="F178" s="99"/>
      <c r="G178" s="107" t="s">
        <v>19</v>
      </c>
      <c r="H178" s="107" t="s">
        <v>20</v>
      </c>
      <c r="I178" s="106" t="s">
        <v>20</v>
      </c>
      <c r="J178" s="101"/>
    </row>
    <row r="179" spans="1:10" ht="25.5">
      <c r="A179" s="98" t="s">
        <v>5713</v>
      </c>
      <c r="B179" s="102" t="s">
        <v>8193</v>
      </c>
      <c r="C179" s="100"/>
      <c r="D179" s="100"/>
      <c r="E179" s="99"/>
      <c r="F179" s="99"/>
      <c r="G179" s="107" t="s">
        <v>19</v>
      </c>
      <c r="H179" s="107" t="s">
        <v>20</v>
      </c>
      <c r="I179" s="106" t="s">
        <v>20</v>
      </c>
      <c r="J179" s="101"/>
    </row>
    <row r="180" spans="1:10" ht="38.25">
      <c r="A180" s="98" t="s">
        <v>5713</v>
      </c>
      <c r="B180" s="102" t="s">
        <v>9451</v>
      </c>
      <c r="C180" s="100"/>
      <c r="D180" s="100"/>
      <c r="E180" s="99"/>
      <c r="F180" s="99"/>
      <c r="G180" s="107" t="s">
        <v>19</v>
      </c>
      <c r="H180" s="107" t="s">
        <v>20</v>
      </c>
      <c r="I180" s="106" t="s">
        <v>20</v>
      </c>
      <c r="J180" s="101"/>
    </row>
    <row r="181" spans="1:10" ht="38.25">
      <c r="A181" s="98" t="s">
        <v>5713</v>
      </c>
      <c r="B181" s="102" t="s">
        <v>9449</v>
      </c>
      <c r="C181" s="100"/>
      <c r="D181" s="100"/>
      <c r="E181" s="99"/>
      <c r="F181" s="99"/>
      <c r="G181" s="107" t="s">
        <v>19</v>
      </c>
      <c r="H181" s="107" t="s">
        <v>20</v>
      </c>
      <c r="I181" s="106" t="s">
        <v>20</v>
      </c>
      <c r="J181" s="101"/>
    </row>
    <row r="182" spans="1:10" ht="25.5">
      <c r="A182" s="98" t="s">
        <v>5713</v>
      </c>
      <c r="B182" s="102" t="s">
        <v>9477</v>
      </c>
      <c r="C182" s="100"/>
      <c r="D182" s="100"/>
      <c r="E182" s="99"/>
      <c r="F182" s="99"/>
      <c r="G182" s="107" t="s">
        <v>19</v>
      </c>
      <c r="H182" s="107" t="s">
        <v>20</v>
      </c>
      <c r="I182" s="106" t="s">
        <v>20</v>
      </c>
      <c r="J182" s="101"/>
    </row>
    <row r="183" spans="1:10" ht="25.5">
      <c r="A183" s="98" t="s">
        <v>5713</v>
      </c>
      <c r="B183" s="102" t="s">
        <v>9386</v>
      </c>
      <c r="C183" s="100"/>
      <c r="D183" s="100"/>
      <c r="E183" s="99"/>
      <c r="F183" s="99"/>
      <c r="G183" s="107" t="s">
        <v>19</v>
      </c>
      <c r="H183" s="107" t="s">
        <v>20</v>
      </c>
      <c r="I183" s="106" t="s">
        <v>20</v>
      </c>
      <c r="J183" s="101"/>
    </row>
    <row r="184" spans="1:10" ht="25.5">
      <c r="A184" s="98" t="s">
        <v>5713</v>
      </c>
      <c r="B184" s="102" t="s">
        <v>9382</v>
      </c>
      <c r="C184" s="100"/>
      <c r="D184" s="100"/>
      <c r="E184" s="99"/>
      <c r="F184" s="99"/>
      <c r="G184" s="107" t="s">
        <v>19</v>
      </c>
      <c r="H184" s="107" t="s">
        <v>20</v>
      </c>
      <c r="I184" s="106" t="s">
        <v>20</v>
      </c>
      <c r="J184" s="101"/>
    </row>
    <row r="185" spans="1:10" ht="25.5">
      <c r="A185" s="98" t="s">
        <v>5713</v>
      </c>
      <c r="B185" s="102" t="s">
        <v>9380</v>
      </c>
      <c r="C185" s="100"/>
      <c r="D185" s="100"/>
      <c r="E185" s="99"/>
      <c r="F185" s="99"/>
      <c r="G185" s="107" t="s">
        <v>19</v>
      </c>
      <c r="H185" s="107" t="s">
        <v>20</v>
      </c>
      <c r="I185" s="106" t="s">
        <v>20</v>
      </c>
      <c r="J185" s="101"/>
    </row>
    <row r="186" spans="1:10" ht="38.25">
      <c r="A186" s="98" t="s">
        <v>5713</v>
      </c>
      <c r="B186" s="103" t="s">
        <v>10075</v>
      </c>
      <c r="C186" s="100"/>
      <c r="D186" s="100"/>
      <c r="E186" s="99"/>
      <c r="F186" s="99"/>
      <c r="G186" s="107" t="s">
        <v>19</v>
      </c>
      <c r="H186" s="107" t="s">
        <v>20</v>
      </c>
      <c r="I186" s="106" t="s">
        <v>20</v>
      </c>
      <c r="J186" s="101"/>
    </row>
    <row r="187" spans="1:10" ht="25.5">
      <c r="A187" s="98" t="s">
        <v>5713</v>
      </c>
      <c r="B187" s="102" t="s">
        <v>8281</v>
      </c>
      <c r="C187" s="100"/>
      <c r="D187" s="100"/>
      <c r="E187" s="99"/>
      <c r="F187" s="99"/>
      <c r="G187" s="107" t="s">
        <v>19</v>
      </c>
      <c r="H187" s="107" t="s">
        <v>20</v>
      </c>
      <c r="I187" s="106" t="s">
        <v>20</v>
      </c>
      <c r="J187" s="101"/>
    </row>
    <row r="188" spans="1:10" ht="25.5">
      <c r="A188" s="98" t="s">
        <v>5713</v>
      </c>
      <c r="B188" s="102" t="s">
        <v>8271</v>
      </c>
      <c r="C188" s="100"/>
      <c r="D188" s="100"/>
      <c r="E188" s="99"/>
      <c r="F188" s="99"/>
      <c r="G188" s="107" t="s">
        <v>19</v>
      </c>
      <c r="H188" s="107" t="s">
        <v>20</v>
      </c>
      <c r="I188" s="106" t="s">
        <v>20</v>
      </c>
      <c r="J188" s="101"/>
    </row>
    <row r="189" spans="1:10" ht="25.5">
      <c r="A189" s="98" t="s">
        <v>5713</v>
      </c>
      <c r="B189" s="102" t="s">
        <v>8265</v>
      </c>
      <c r="C189" s="100"/>
      <c r="D189" s="100"/>
      <c r="E189" s="99"/>
      <c r="F189" s="99"/>
      <c r="G189" s="107" t="s">
        <v>19</v>
      </c>
      <c r="H189" s="107" t="s">
        <v>20</v>
      </c>
      <c r="I189" s="106" t="s">
        <v>20</v>
      </c>
      <c r="J189" s="101"/>
    </row>
    <row r="190" spans="1:10" ht="25.5">
      <c r="A190" s="98" t="s">
        <v>5713</v>
      </c>
      <c r="B190" s="102" t="s">
        <v>8263</v>
      </c>
      <c r="C190" s="100"/>
      <c r="D190" s="100"/>
      <c r="E190" s="99"/>
      <c r="F190" s="99"/>
      <c r="G190" s="107" t="s">
        <v>19</v>
      </c>
      <c r="H190" s="107" t="s">
        <v>20</v>
      </c>
      <c r="I190" s="106" t="s">
        <v>20</v>
      </c>
      <c r="J190" s="101"/>
    </row>
    <row r="191" spans="1:10" ht="38.25">
      <c r="A191" s="98" t="s">
        <v>5713</v>
      </c>
      <c r="B191" s="102" t="s">
        <v>8261</v>
      </c>
      <c r="C191" s="100"/>
      <c r="D191" s="100"/>
      <c r="E191" s="99"/>
      <c r="F191" s="99"/>
      <c r="G191" s="107" t="s">
        <v>19</v>
      </c>
      <c r="H191" s="107" t="s">
        <v>20</v>
      </c>
      <c r="I191" s="106" t="s">
        <v>20</v>
      </c>
      <c r="J191" s="101"/>
    </row>
    <row r="192" spans="1:10" ht="25.5">
      <c r="A192" s="98" t="s">
        <v>5713</v>
      </c>
      <c r="B192" s="102" t="s">
        <v>8255</v>
      </c>
      <c r="C192" s="100"/>
      <c r="D192" s="100"/>
      <c r="E192" s="99"/>
      <c r="F192" s="99"/>
      <c r="G192" s="107" t="s">
        <v>19</v>
      </c>
      <c r="H192" s="107" t="s">
        <v>20</v>
      </c>
      <c r="I192" s="106" t="s">
        <v>20</v>
      </c>
      <c r="J192" s="101"/>
    </row>
    <row r="193" spans="1:10" ht="25.5">
      <c r="A193" s="98" t="s">
        <v>5713</v>
      </c>
      <c r="B193" s="102" t="s">
        <v>8245</v>
      </c>
      <c r="C193" s="100"/>
      <c r="D193" s="100"/>
      <c r="E193" s="99"/>
      <c r="F193" s="99"/>
      <c r="G193" s="107" t="s">
        <v>19</v>
      </c>
      <c r="H193" s="107" t="s">
        <v>20</v>
      </c>
      <c r="I193" s="106" t="s">
        <v>20</v>
      </c>
      <c r="J193" s="101"/>
    </row>
    <row r="194" spans="1:10" ht="38.25">
      <c r="A194" s="98" t="s">
        <v>5713</v>
      </c>
      <c r="B194" s="102" t="s">
        <v>9455</v>
      </c>
      <c r="C194" s="100"/>
      <c r="D194" s="100"/>
      <c r="E194" s="99"/>
      <c r="F194" s="99"/>
      <c r="G194" s="107" t="s">
        <v>19</v>
      </c>
      <c r="H194" s="107" t="s">
        <v>20</v>
      </c>
      <c r="I194" s="106" t="s">
        <v>20</v>
      </c>
      <c r="J194" s="101"/>
    </row>
    <row r="195" spans="1:10" ht="38.25">
      <c r="A195" s="98" t="s">
        <v>5713</v>
      </c>
      <c r="B195" s="102" t="s">
        <v>9453</v>
      </c>
      <c r="C195" s="100"/>
      <c r="D195" s="100"/>
      <c r="E195" s="99"/>
      <c r="F195" s="99"/>
      <c r="G195" s="107" t="s">
        <v>19</v>
      </c>
      <c r="H195" s="107" t="s">
        <v>20</v>
      </c>
      <c r="I195" s="106" t="s">
        <v>20</v>
      </c>
      <c r="J195" s="101"/>
    </row>
    <row r="196" spans="1:10" ht="25.5">
      <c r="A196" s="98" t="s">
        <v>5713</v>
      </c>
      <c r="B196" s="102" t="s">
        <v>9447</v>
      </c>
      <c r="C196" s="100"/>
      <c r="D196" s="100"/>
      <c r="E196" s="99"/>
      <c r="F196" s="99"/>
      <c r="G196" s="107" t="s">
        <v>19</v>
      </c>
      <c r="H196" s="107" t="s">
        <v>20</v>
      </c>
      <c r="I196" s="106" t="s">
        <v>20</v>
      </c>
      <c r="J196" s="101"/>
    </row>
    <row r="197" spans="1:10" ht="25.5">
      <c r="A197" s="98" t="s">
        <v>5713</v>
      </c>
      <c r="B197" s="102" t="s">
        <v>9489</v>
      </c>
      <c r="C197" s="100"/>
      <c r="D197" s="100"/>
      <c r="E197" s="99"/>
      <c r="F197" s="99"/>
      <c r="G197" s="107" t="s">
        <v>19</v>
      </c>
      <c r="H197" s="107" t="s">
        <v>20</v>
      </c>
      <c r="I197" s="106" t="s">
        <v>20</v>
      </c>
      <c r="J197" s="101"/>
    </row>
    <row r="198" spans="1:10" ht="22.5">
      <c r="A198" s="169" t="s">
        <v>5713</v>
      </c>
      <c r="B198" s="163" t="s">
        <v>10153</v>
      </c>
      <c r="C198" s="164"/>
      <c r="D198" s="164"/>
      <c r="E198" s="105"/>
      <c r="F198" s="105"/>
      <c r="G198" s="165" t="s">
        <v>19</v>
      </c>
      <c r="H198" s="165" t="s">
        <v>20</v>
      </c>
      <c r="I198" s="166" t="s">
        <v>20</v>
      </c>
      <c r="J198" s="167"/>
    </row>
    <row r="199" spans="1:10" ht="25.5">
      <c r="A199" s="98" t="s">
        <v>5714</v>
      </c>
      <c r="B199" s="103" t="s">
        <v>10054</v>
      </c>
      <c r="C199" s="97" t="s">
        <v>10055</v>
      </c>
      <c r="D199" s="99" t="s">
        <v>79</v>
      </c>
      <c r="E199" s="99">
        <v>761550</v>
      </c>
      <c r="F199" s="99" t="s">
        <v>80</v>
      </c>
      <c r="G199" s="106" t="s">
        <v>20</v>
      </c>
      <c r="H199" s="106" t="s">
        <v>20</v>
      </c>
      <c r="I199" s="106" t="s">
        <v>20</v>
      </c>
      <c r="J199" s="101"/>
    </row>
    <row r="200" spans="1:10">
      <c r="A200" s="98" t="s">
        <v>5714</v>
      </c>
      <c r="B200" s="97" t="s">
        <v>10042</v>
      </c>
      <c r="C200" s="100"/>
      <c r="D200" s="100"/>
      <c r="E200" s="99"/>
      <c r="F200" s="99"/>
      <c r="G200" s="107" t="s">
        <v>19</v>
      </c>
      <c r="H200" s="107" t="s">
        <v>20</v>
      </c>
      <c r="I200" s="106" t="s">
        <v>20</v>
      </c>
      <c r="J200" s="101"/>
    </row>
    <row r="201" spans="1:10" ht="38.25">
      <c r="A201" s="98" t="s">
        <v>5714</v>
      </c>
      <c r="B201" s="102" t="s">
        <v>9500</v>
      </c>
      <c r="C201" s="100"/>
      <c r="D201" s="100"/>
      <c r="E201" s="99"/>
      <c r="F201" s="99"/>
      <c r="G201" s="107" t="s">
        <v>19</v>
      </c>
      <c r="H201" s="107" t="s">
        <v>20</v>
      </c>
      <c r="I201" s="106" t="s">
        <v>20</v>
      </c>
      <c r="J201" s="101"/>
    </row>
    <row r="202" spans="1:10" ht="25.5">
      <c r="A202" s="98" t="s">
        <v>5714</v>
      </c>
      <c r="B202" s="102" t="s">
        <v>8231</v>
      </c>
      <c r="C202" s="100"/>
      <c r="D202" s="100"/>
      <c r="E202" s="99"/>
      <c r="F202" s="99"/>
      <c r="G202" s="107" t="s">
        <v>19</v>
      </c>
      <c r="H202" s="107" t="s">
        <v>20</v>
      </c>
      <c r="I202" s="106" t="s">
        <v>20</v>
      </c>
      <c r="J202" s="101"/>
    </row>
    <row r="203" spans="1:10" ht="25.5">
      <c r="A203" s="98" t="s">
        <v>5714</v>
      </c>
      <c r="B203" s="102" t="s">
        <v>8221</v>
      </c>
      <c r="C203" s="100"/>
      <c r="D203" s="100"/>
      <c r="E203" s="99"/>
      <c r="F203" s="99"/>
      <c r="G203" s="107" t="s">
        <v>19</v>
      </c>
      <c r="H203" s="107" t="s">
        <v>20</v>
      </c>
      <c r="I203" s="106" t="s">
        <v>20</v>
      </c>
      <c r="J203" s="101"/>
    </row>
    <row r="204" spans="1:10" ht="25.5">
      <c r="A204" s="98" t="s">
        <v>5714</v>
      </c>
      <c r="B204" s="102" t="s">
        <v>8215</v>
      </c>
      <c r="C204" s="100"/>
      <c r="D204" s="100"/>
      <c r="E204" s="99"/>
      <c r="F204" s="99"/>
      <c r="G204" s="107" t="s">
        <v>19</v>
      </c>
      <c r="H204" s="107" t="s">
        <v>20</v>
      </c>
      <c r="I204" s="106" t="s">
        <v>20</v>
      </c>
      <c r="J204" s="101"/>
    </row>
    <row r="205" spans="1:10" ht="25.5">
      <c r="A205" s="98" t="s">
        <v>5714</v>
      </c>
      <c r="B205" s="102" t="s">
        <v>8213</v>
      </c>
      <c r="C205" s="100"/>
      <c r="D205" s="100"/>
      <c r="E205" s="99"/>
      <c r="F205" s="99"/>
      <c r="G205" s="107" t="s">
        <v>19</v>
      </c>
      <c r="H205" s="107" t="s">
        <v>20</v>
      </c>
      <c r="I205" s="106" t="s">
        <v>20</v>
      </c>
      <c r="J205" s="101"/>
    </row>
    <row r="206" spans="1:10" ht="25.5">
      <c r="A206" s="98" t="s">
        <v>5714</v>
      </c>
      <c r="B206" s="102" t="s">
        <v>8211</v>
      </c>
      <c r="C206" s="100"/>
      <c r="D206" s="100"/>
      <c r="E206" s="99"/>
      <c r="F206" s="99"/>
      <c r="G206" s="107" t="s">
        <v>19</v>
      </c>
      <c r="H206" s="107" t="s">
        <v>20</v>
      </c>
      <c r="I206" s="106" t="s">
        <v>20</v>
      </c>
      <c r="J206" s="101"/>
    </row>
    <row r="207" spans="1:10" ht="25.5">
      <c r="A207" s="98" t="s">
        <v>5714</v>
      </c>
      <c r="B207" s="102" t="s">
        <v>8203</v>
      </c>
      <c r="C207" s="100"/>
      <c r="D207" s="100"/>
      <c r="E207" s="99"/>
      <c r="F207" s="99"/>
      <c r="G207" s="107" t="s">
        <v>19</v>
      </c>
      <c r="H207" s="107" t="s">
        <v>20</v>
      </c>
      <c r="I207" s="106" t="s">
        <v>20</v>
      </c>
      <c r="J207" s="101"/>
    </row>
    <row r="208" spans="1:10" ht="25.5">
      <c r="A208" s="98" t="s">
        <v>5714</v>
      </c>
      <c r="B208" s="102" t="s">
        <v>8193</v>
      </c>
      <c r="C208" s="100"/>
      <c r="D208" s="100"/>
      <c r="E208" s="99"/>
      <c r="F208" s="99"/>
      <c r="G208" s="107" t="s">
        <v>19</v>
      </c>
      <c r="H208" s="107" t="s">
        <v>20</v>
      </c>
      <c r="I208" s="106" t="s">
        <v>20</v>
      </c>
      <c r="J208" s="101"/>
    </row>
    <row r="209" spans="1:10" ht="38.25">
      <c r="A209" s="98" t="s">
        <v>5714</v>
      </c>
      <c r="B209" s="102" t="s">
        <v>9451</v>
      </c>
      <c r="C209" s="100"/>
      <c r="D209" s="100"/>
      <c r="E209" s="99"/>
      <c r="F209" s="99"/>
      <c r="G209" s="107" t="s">
        <v>19</v>
      </c>
      <c r="H209" s="107" t="s">
        <v>20</v>
      </c>
      <c r="I209" s="106" t="s">
        <v>20</v>
      </c>
      <c r="J209" s="101"/>
    </row>
    <row r="210" spans="1:10" ht="38.25">
      <c r="A210" s="98" t="s">
        <v>5714</v>
      </c>
      <c r="B210" s="102" t="s">
        <v>9449</v>
      </c>
      <c r="C210" s="100"/>
      <c r="D210" s="100"/>
      <c r="E210" s="99"/>
      <c r="F210" s="99"/>
      <c r="G210" s="107" t="s">
        <v>19</v>
      </c>
      <c r="H210" s="107" t="s">
        <v>20</v>
      </c>
      <c r="I210" s="106" t="s">
        <v>20</v>
      </c>
      <c r="J210" s="101"/>
    </row>
    <row r="211" spans="1:10" ht="25.5">
      <c r="A211" s="98" t="s">
        <v>5714</v>
      </c>
      <c r="B211" s="102" t="s">
        <v>9477</v>
      </c>
      <c r="C211" s="100"/>
      <c r="D211" s="100"/>
      <c r="E211" s="99"/>
      <c r="F211" s="99"/>
      <c r="G211" s="107" t="s">
        <v>19</v>
      </c>
      <c r="H211" s="107" t="s">
        <v>20</v>
      </c>
      <c r="I211" s="106" t="s">
        <v>20</v>
      </c>
      <c r="J211" s="101"/>
    </row>
    <row r="212" spans="1:10" ht="25.5">
      <c r="A212" s="98" t="s">
        <v>5714</v>
      </c>
      <c r="B212" s="102" t="s">
        <v>9382</v>
      </c>
      <c r="C212" s="100"/>
      <c r="D212" s="100"/>
      <c r="E212" s="99"/>
      <c r="F212" s="99"/>
      <c r="G212" s="107" t="s">
        <v>19</v>
      </c>
      <c r="H212" s="107" t="s">
        <v>20</v>
      </c>
      <c r="I212" s="106" t="s">
        <v>20</v>
      </c>
      <c r="J212" s="101"/>
    </row>
    <row r="213" spans="1:10" ht="25.5">
      <c r="A213" s="98" t="s">
        <v>5714</v>
      </c>
      <c r="B213" s="102" t="s">
        <v>9380</v>
      </c>
      <c r="C213" s="100"/>
      <c r="D213" s="100"/>
      <c r="E213" s="99"/>
      <c r="F213" s="99"/>
      <c r="G213" s="107" t="s">
        <v>19</v>
      </c>
      <c r="H213" s="107" t="s">
        <v>20</v>
      </c>
      <c r="I213" s="106" t="s">
        <v>20</v>
      </c>
      <c r="J213" s="101"/>
    </row>
    <row r="214" spans="1:10" ht="38.25">
      <c r="A214" s="98" t="s">
        <v>5714</v>
      </c>
      <c r="B214" s="103" t="s">
        <v>10075</v>
      </c>
      <c r="C214" s="100"/>
      <c r="D214" s="100"/>
      <c r="E214" s="99"/>
      <c r="F214" s="99"/>
      <c r="G214" s="107" t="s">
        <v>19</v>
      </c>
      <c r="H214" s="107" t="s">
        <v>20</v>
      </c>
      <c r="I214" s="106" t="s">
        <v>20</v>
      </c>
      <c r="J214" s="101"/>
    </row>
    <row r="215" spans="1:10" ht="25.5">
      <c r="A215" s="98" t="s">
        <v>5714</v>
      </c>
      <c r="B215" s="102" t="s">
        <v>8281</v>
      </c>
      <c r="C215" s="100"/>
      <c r="D215" s="100"/>
      <c r="E215" s="99"/>
      <c r="F215" s="99"/>
      <c r="G215" s="107" t="s">
        <v>19</v>
      </c>
      <c r="H215" s="107" t="s">
        <v>20</v>
      </c>
      <c r="I215" s="106" t="s">
        <v>20</v>
      </c>
      <c r="J215" s="101"/>
    </row>
    <row r="216" spans="1:10" ht="25.5">
      <c r="A216" s="98" t="s">
        <v>5714</v>
      </c>
      <c r="B216" s="102" t="s">
        <v>8271</v>
      </c>
      <c r="C216" s="100"/>
      <c r="D216" s="100"/>
      <c r="E216" s="99"/>
      <c r="F216" s="99"/>
      <c r="G216" s="107" t="s">
        <v>19</v>
      </c>
      <c r="H216" s="107" t="s">
        <v>20</v>
      </c>
      <c r="I216" s="106" t="s">
        <v>20</v>
      </c>
      <c r="J216" s="101"/>
    </row>
    <row r="217" spans="1:10" ht="25.5">
      <c r="A217" s="98" t="s">
        <v>5714</v>
      </c>
      <c r="B217" s="102" t="s">
        <v>8265</v>
      </c>
      <c r="C217" s="100"/>
      <c r="D217" s="100"/>
      <c r="E217" s="99"/>
      <c r="F217" s="99"/>
      <c r="G217" s="107" t="s">
        <v>19</v>
      </c>
      <c r="H217" s="107" t="s">
        <v>20</v>
      </c>
      <c r="I217" s="106" t="s">
        <v>20</v>
      </c>
      <c r="J217" s="101"/>
    </row>
    <row r="218" spans="1:10" ht="25.5">
      <c r="A218" s="98" t="s">
        <v>5714</v>
      </c>
      <c r="B218" s="102" t="s">
        <v>8263</v>
      </c>
      <c r="C218" s="100"/>
      <c r="D218" s="100"/>
      <c r="E218" s="99"/>
      <c r="F218" s="99"/>
      <c r="G218" s="107" t="s">
        <v>19</v>
      </c>
      <c r="H218" s="107" t="s">
        <v>20</v>
      </c>
      <c r="I218" s="106" t="s">
        <v>20</v>
      </c>
      <c r="J218" s="101"/>
    </row>
    <row r="219" spans="1:10" ht="38.25">
      <c r="A219" s="98" t="s">
        <v>5714</v>
      </c>
      <c r="B219" s="102" t="s">
        <v>8261</v>
      </c>
      <c r="C219" s="100"/>
      <c r="D219" s="100"/>
      <c r="E219" s="99"/>
      <c r="F219" s="99"/>
      <c r="G219" s="107" t="s">
        <v>19</v>
      </c>
      <c r="H219" s="107" t="s">
        <v>20</v>
      </c>
      <c r="I219" s="106" t="s">
        <v>20</v>
      </c>
      <c r="J219" s="101"/>
    </row>
    <row r="220" spans="1:10" ht="25.5">
      <c r="A220" s="98" t="s">
        <v>5714</v>
      </c>
      <c r="B220" s="102" t="s">
        <v>8255</v>
      </c>
      <c r="C220" s="100"/>
      <c r="D220" s="100"/>
      <c r="E220" s="99"/>
      <c r="F220" s="99"/>
      <c r="G220" s="107" t="s">
        <v>19</v>
      </c>
      <c r="H220" s="107" t="s">
        <v>20</v>
      </c>
      <c r="I220" s="106" t="s">
        <v>20</v>
      </c>
      <c r="J220" s="101"/>
    </row>
    <row r="221" spans="1:10" ht="25.5">
      <c r="A221" s="98" t="s">
        <v>5714</v>
      </c>
      <c r="B221" s="102" t="s">
        <v>8245</v>
      </c>
      <c r="C221" s="100"/>
      <c r="D221" s="100"/>
      <c r="E221" s="99"/>
      <c r="F221" s="99"/>
      <c r="G221" s="107" t="s">
        <v>19</v>
      </c>
      <c r="H221" s="107" t="s">
        <v>20</v>
      </c>
      <c r="I221" s="106" t="s">
        <v>20</v>
      </c>
      <c r="J221" s="101"/>
    </row>
    <row r="222" spans="1:10" ht="38.25">
      <c r="A222" s="98" t="s">
        <v>5714</v>
      </c>
      <c r="B222" s="102" t="s">
        <v>9455</v>
      </c>
      <c r="C222" s="100"/>
      <c r="D222" s="100"/>
      <c r="E222" s="99"/>
      <c r="F222" s="99"/>
      <c r="G222" s="107" t="s">
        <v>19</v>
      </c>
      <c r="H222" s="107" t="s">
        <v>20</v>
      </c>
      <c r="I222" s="106" t="s">
        <v>20</v>
      </c>
      <c r="J222" s="101"/>
    </row>
    <row r="223" spans="1:10" ht="38.25">
      <c r="A223" s="98" t="s">
        <v>5714</v>
      </c>
      <c r="B223" s="102" t="s">
        <v>9453</v>
      </c>
      <c r="C223" s="100"/>
      <c r="D223" s="100"/>
      <c r="E223" s="99"/>
      <c r="F223" s="99"/>
      <c r="G223" s="107" t="s">
        <v>19</v>
      </c>
      <c r="H223" s="107" t="s">
        <v>20</v>
      </c>
      <c r="I223" s="106" t="s">
        <v>20</v>
      </c>
      <c r="J223" s="101"/>
    </row>
    <row r="224" spans="1:10" ht="25.5">
      <c r="A224" s="98" t="s">
        <v>5714</v>
      </c>
      <c r="B224" s="102" t="s">
        <v>9447</v>
      </c>
      <c r="C224" s="100"/>
      <c r="D224" s="100"/>
      <c r="E224" s="99"/>
      <c r="F224" s="99"/>
      <c r="G224" s="107" t="s">
        <v>19</v>
      </c>
      <c r="H224" s="107" t="s">
        <v>20</v>
      </c>
      <c r="I224" s="106" t="s">
        <v>20</v>
      </c>
      <c r="J224" s="101"/>
    </row>
    <row r="225" spans="1:10" ht="25.5">
      <c r="A225" s="98" t="s">
        <v>5714</v>
      </c>
      <c r="B225" s="102" t="s">
        <v>9489</v>
      </c>
      <c r="C225" s="100"/>
      <c r="D225" s="100"/>
      <c r="E225" s="99"/>
      <c r="F225" s="99"/>
      <c r="G225" s="107" t="s">
        <v>19</v>
      </c>
      <c r="H225" s="107" t="s">
        <v>20</v>
      </c>
      <c r="I225" s="106" t="s">
        <v>20</v>
      </c>
      <c r="J225" s="101"/>
    </row>
    <row r="226" spans="1:10" ht="30">
      <c r="A226" s="98" t="s">
        <v>5719</v>
      </c>
      <c r="B226" s="104" t="s">
        <v>10056</v>
      </c>
      <c r="C226" s="105" t="s">
        <v>98</v>
      </c>
      <c r="D226" s="99" t="s">
        <v>79</v>
      </c>
      <c r="E226" s="99">
        <v>761550</v>
      </c>
      <c r="F226" s="99" t="s">
        <v>80</v>
      </c>
      <c r="G226" s="106" t="s">
        <v>20</v>
      </c>
      <c r="H226" s="106" t="s">
        <v>20</v>
      </c>
      <c r="I226" s="106" t="s">
        <v>20</v>
      </c>
      <c r="J226" s="101"/>
    </row>
    <row r="227" spans="1:10" ht="25.5">
      <c r="A227" s="98" t="s">
        <v>5719</v>
      </c>
      <c r="B227" s="97" t="s">
        <v>10042</v>
      </c>
      <c r="C227" s="100"/>
      <c r="D227" s="100"/>
      <c r="E227" s="99"/>
      <c r="F227" s="99"/>
      <c r="G227" s="107" t="s">
        <v>19</v>
      </c>
      <c r="H227" s="107" t="s">
        <v>20</v>
      </c>
      <c r="I227" s="106" t="s">
        <v>20</v>
      </c>
      <c r="J227" s="101"/>
    </row>
    <row r="228" spans="1:10" ht="25.5">
      <c r="A228" s="98" t="s">
        <v>5719</v>
      </c>
      <c r="B228" s="102" t="s">
        <v>9376</v>
      </c>
      <c r="C228" s="100"/>
      <c r="D228" s="100"/>
      <c r="E228" s="99"/>
      <c r="F228" s="99"/>
      <c r="G228" s="107" t="s">
        <v>19</v>
      </c>
      <c r="H228" s="107" t="s">
        <v>20</v>
      </c>
      <c r="I228" s="106" t="s">
        <v>20</v>
      </c>
      <c r="J228" s="101"/>
    </row>
    <row r="229" spans="1:10" ht="25.5">
      <c r="A229" s="98" t="s">
        <v>5719</v>
      </c>
      <c r="B229" s="102" t="s">
        <v>9457</v>
      </c>
      <c r="C229" s="100"/>
      <c r="D229" s="100"/>
      <c r="E229" s="99"/>
      <c r="F229" s="99"/>
      <c r="G229" s="107" t="s">
        <v>19</v>
      </c>
      <c r="H229" s="107" t="s">
        <v>20</v>
      </c>
      <c r="I229" s="106" t="s">
        <v>20</v>
      </c>
      <c r="J229" s="101"/>
    </row>
    <row r="230" spans="1:10" ht="38.25">
      <c r="A230" s="98" t="s">
        <v>5719</v>
      </c>
      <c r="B230" s="102" t="s">
        <v>9500</v>
      </c>
      <c r="C230" s="100"/>
      <c r="D230" s="100"/>
      <c r="E230" s="99"/>
      <c r="F230" s="99"/>
      <c r="G230" s="107" t="s">
        <v>19</v>
      </c>
      <c r="H230" s="107" t="s">
        <v>20</v>
      </c>
      <c r="I230" s="106" t="s">
        <v>20</v>
      </c>
      <c r="J230" s="101"/>
    </row>
    <row r="231" spans="1:10" ht="25.5">
      <c r="A231" s="98" t="s">
        <v>5719</v>
      </c>
      <c r="B231" s="102" t="s">
        <v>8215</v>
      </c>
      <c r="C231" s="100"/>
      <c r="D231" s="100"/>
      <c r="E231" s="99"/>
      <c r="F231" s="99"/>
      <c r="G231" s="107" t="s">
        <v>19</v>
      </c>
      <c r="H231" s="107" t="s">
        <v>20</v>
      </c>
      <c r="I231" s="106" t="s">
        <v>20</v>
      </c>
      <c r="J231" s="101"/>
    </row>
    <row r="232" spans="1:10" ht="25.5">
      <c r="A232" s="98" t="s">
        <v>5719</v>
      </c>
      <c r="B232" s="102" t="s">
        <v>8213</v>
      </c>
      <c r="C232" s="100"/>
      <c r="D232" s="100"/>
      <c r="E232" s="99"/>
      <c r="F232" s="99"/>
      <c r="G232" s="107" t="s">
        <v>19</v>
      </c>
      <c r="H232" s="107" t="s">
        <v>20</v>
      </c>
      <c r="I232" s="106" t="s">
        <v>20</v>
      </c>
      <c r="J232" s="101"/>
    </row>
    <row r="233" spans="1:10" ht="25.5">
      <c r="A233" s="98" t="s">
        <v>5719</v>
      </c>
      <c r="B233" s="102" t="s">
        <v>8203</v>
      </c>
      <c r="C233" s="100"/>
      <c r="D233" s="100"/>
      <c r="E233" s="99"/>
      <c r="F233" s="99"/>
      <c r="G233" s="107" t="s">
        <v>19</v>
      </c>
      <c r="H233" s="107" t="s">
        <v>20</v>
      </c>
      <c r="I233" s="106" t="s">
        <v>20</v>
      </c>
      <c r="J233" s="101"/>
    </row>
    <row r="234" spans="1:10" ht="25.5">
      <c r="A234" s="98" t="s">
        <v>5719</v>
      </c>
      <c r="B234" s="102" t="s">
        <v>8193</v>
      </c>
      <c r="C234" s="100"/>
      <c r="D234" s="100"/>
      <c r="E234" s="99"/>
      <c r="F234" s="99"/>
      <c r="G234" s="107" t="s">
        <v>19</v>
      </c>
      <c r="H234" s="107" t="s">
        <v>20</v>
      </c>
      <c r="I234" s="106" t="s">
        <v>20</v>
      </c>
      <c r="J234" s="101"/>
    </row>
    <row r="235" spans="1:10" ht="38.25">
      <c r="A235" s="98" t="s">
        <v>5719</v>
      </c>
      <c r="B235" s="102" t="s">
        <v>9451</v>
      </c>
      <c r="C235" s="100"/>
      <c r="D235" s="100"/>
      <c r="E235" s="99"/>
      <c r="F235" s="99"/>
      <c r="G235" s="107" t="s">
        <v>19</v>
      </c>
      <c r="H235" s="107" t="s">
        <v>20</v>
      </c>
      <c r="I235" s="106" t="s">
        <v>20</v>
      </c>
      <c r="J235" s="101"/>
    </row>
    <row r="236" spans="1:10" ht="38.25">
      <c r="A236" s="98" t="s">
        <v>5719</v>
      </c>
      <c r="B236" s="102" t="s">
        <v>9449</v>
      </c>
      <c r="C236" s="99"/>
      <c r="D236" s="99"/>
      <c r="E236" s="99"/>
      <c r="F236" s="99"/>
      <c r="G236" s="106" t="s">
        <v>19</v>
      </c>
      <c r="H236" s="106" t="s">
        <v>20</v>
      </c>
      <c r="I236" s="106" t="s">
        <v>20</v>
      </c>
      <c r="J236" s="101"/>
    </row>
    <row r="237" spans="1:10" ht="25.5">
      <c r="A237" s="98" t="s">
        <v>5719</v>
      </c>
      <c r="B237" s="102" t="s">
        <v>9477</v>
      </c>
      <c r="C237" s="100"/>
      <c r="D237" s="100"/>
      <c r="E237" s="99"/>
      <c r="F237" s="99"/>
      <c r="G237" s="107" t="s">
        <v>19</v>
      </c>
      <c r="H237" s="107" t="s">
        <v>20</v>
      </c>
      <c r="I237" s="106" t="s">
        <v>20</v>
      </c>
      <c r="J237" s="101"/>
    </row>
    <row r="238" spans="1:10" ht="38.25">
      <c r="A238" s="97" t="s">
        <v>5719</v>
      </c>
      <c r="B238" s="103" t="s">
        <v>10075</v>
      </c>
      <c r="C238" s="100"/>
      <c r="D238" s="100"/>
      <c r="E238" s="99"/>
      <c r="F238" s="99"/>
      <c r="G238" s="107" t="s">
        <v>19</v>
      </c>
      <c r="H238" s="107" t="s">
        <v>20</v>
      </c>
      <c r="I238" s="106" t="s">
        <v>20</v>
      </c>
      <c r="J238" s="101"/>
    </row>
    <row r="239" spans="1:10" ht="25.5">
      <c r="A239" s="98" t="s">
        <v>5719</v>
      </c>
      <c r="B239" s="102" t="s">
        <v>8265</v>
      </c>
      <c r="C239" s="100"/>
      <c r="D239" s="100"/>
      <c r="E239" s="99"/>
      <c r="F239" s="99"/>
      <c r="G239" s="107" t="s">
        <v>19</v>
      </c>
      <c r="H239" s="107" t="s">
        <v>20</v>
      </c>
      <c r="I239" s="106" t="s">
        <v>20</v>
      </c>
      <c r="J239" s="101"/>
    </row>
    <row r="240" spans="1:10" ht="25.5">
      <c r="A240" s="98" t="s">
        <v>5719</v>
      </c>
      <c r="B240" s="102" t="s">
        <v>8263</v>
      </c>
      <c r="C240" s="100"/>
      <c r="D240" s="100"/>
      <c r="E240" s="99"/>
      <c r="F240" s="99"/>
      <c r="G240" s="107" t="s">
        <v>19</v>
      </c>
      <c r="H240" s="107" t="s">
        <v>20</v>
      </c>
      <c r="I240" s="106" t="s">
        <v>20</v>
      </c>
      <c r="J240" s="101"/>
    </row>
    <row r="241" spans="1:10" ht="25.5">
      <c r="A241" s="98" t="s">
        <v>5719</v>
      </c>
      <c r="B241" s="102" t="s">
        <v>8255</v>
      </c>
      <c r="C241" s="100"/>
      <c r="D241" s="100"/>
      <c r="E241" s="99"/>
      <c r="F241" s="99"/>
      <c r="G241" s="107" t="s">
        <v>19</v>
      </c>
      <c r="H241" s="107" t="s">
        <v>20</v>
      </c>
      <c r="I241" s="106" t="s">
        <v>20</v>
      </c>
      <c r="J241" s="101"/>
    </row>
    <row r="242" spans="1:10" ht="25.5">
      <c r="A242" s="98" t="s">
        <v>5719</v>
      </c>
      <c r="B242" s="102" t="s">
        <v>8245</v>
      </c>
      <c r="C242" s="100"/>
      <c r="D242" s="100"/>
      <c r="E242" s="99"/>
      <c r="F242" s="99"/>
      <c r="G242" s="107" t="s">
        <v>19</v>
      </c>
      <c r="H242" s="107" t="s">
        <v>20</v>
      </c>
      <c r="I242" s="106" t="s">
        <v>20</v>
      </c>
      <c r="J242" s="101"/>
    </row>
    <row r="243" spans="1:10" ht="38.25">
      <c r="A243" s="98" t="s">
        <v>5719</v>
      </c>
      <c r="B243" s="102" t="s">
        <v>9455</v>
      </c>
      <c r="C243" s="100"/>
      <c r="D243" s="100"/>
      <c r="E243" s="99"/>
      <c r="F243" s="99"/>
      <c r="G243" s="107" t="s">
        <v>19</v>
      </c>
      <c r="H243" s="107" t="s">
        <v>20</v>
      </c>
      <c r="I243" s="106" t="s">
        <v>20</v>
      </c>
      <c r="J243" s="101"/>
    </row>
    <row r="244" spans="1:10" ht="38.25">
      <c r="A244" s="98" t="s">
        <v>5719</v>
      </c>
      <c r="B244" s="102" t="s">
        <v>9453</v>
      </c>
      <c r="C244" s="100"/>
      <c r="D244" s="100"/>
      <c r="E244" s="99"/>
      <c r="F244" s="99"/>
      <c r="G244" s="107" t="s">
        <v>19</v>
      </c>
      <c r="H244" s="107" t="s">
        <v>20</v>
      </c>
      <c r="I244" s="106" t="s">
        <v>20</v>
      </c>
      <c r="J244" s="101"/>
    </row>
    <row r="245" spans="1:10" ht="25.5">
      <c r="A245" s="98" t="s">
        <v>5719</v>
      </c>
      <c r="B245" s="102" t="s">
        <v>9489</v>
      </c>
      <c r="C245" s="100"/>
      <c r="D245" s="100"/>
      <c r="E245" s="99"/>
      <c r="F245" s="99"/>
      <c r="G245" s="107" t="s">
        <v>19</v>
      </c>
      <c r="H245" s="107" t="s">
        <v>20</v>
      </c>
      <c r="I245" s="106" t="s">
        <v>20</v>
      </c>
      <c r="J245" s="101"/>
    </row>
    <row r="246" spans="1:10" ht="30">
      <c r="A246" s="98" t="s">
        <v>5721</v>
      </c>
      <c r="B246" s="104" t="s">
        <v>10067</v>
      </c>
      <c r="C246" s="105" t="s">
        <v>5680</v>
      </c>
      <c r="D246" s="99" t="s">
        <v>79</v>
      </c>
      <c r="E246" s="99">
        <v>761550</v>
      </c>
      <c r="F246" s="99" t="s">
        <v>80</v>
      </c>
      <c r="G246" s="106" t="s">
        <v>20</v>
      </c>
      <c r="H246" s="106" t="s">
        <v>20</v>
      </c>
      <c r="I246" s="106" t="s">
        <v>20</v>
      </c>
      <c r="J246" s="101"/>
    </row>
    <row r="247" spans="1:10" ht="25.5">
      <c r="A247" s="98" t="s">
        <v>5721</v>
      </c>
      <c r="B247" s="97" t="s">
        <v>10042</v>
      </c>
      <c r="C247" s="100"/>
      <c r="D247" s="100"/>
      <c r="E247" s="99"/>
      <c r="F247" s="99"/>
      <c r="G247" s="107" t="s">
        <v>19</v>
      </c>
      <c r="H247" s="107" t="s">
        <v>20</v>
      </c>
      <c r="I247" s="106" t="s">
        <v>20</v>
      </c>
      <c r="J247" s="101"/>
    </row>
    <row r="248" spans="1:10" ht="25.5">
      <c r="A248" s="98" t="s">
        <v>5721</v>
      </c>
      <c r="B248" s="102" t="s">
        <v>9376</v>
      </c>
      <c r="C248" s="100"/>
      <c r="D248" s="100"/>
      <c r="E248" s="99"/>
      <c r="F248" s="99"/>
      <c r="G248" s="107" t="s">
        <v>19</v>
      </c>
      <c r="H248" s="107" t="s">
        <v>20</v>
      </c>
      <c r="I248" s="106" t="s">
        <v>20</v>
      </c>
      <c r="J248" s="101"/>
    </row>
    <row r="249" spans="1:10" ht="25.5">
      <c r="A249" s="98" t="s">
        <v>5721</v>
      </c>
      <c r="B249" s="102" t="s">
        <v>9457</v>
      </c>
      <c r="C249" s="100"/>
      <c r="D249" s="100"/>
      <c r="E249" s="99"/>
      <c r="F249" s="99"/>
      <c r="G249" s="107" t="s">
        <v>19</v>
      </c>
      <c r="H249" s="107" t="s">
        <v>20</v>
      </c>
      <c r="I249" s="106" t="s">
        <v>20</v>
      </c>
      <c r="J249" s="101"/>
    </row>
    <row r="250" spans="1:10" ht="38.25">
      <c r="A250" s="98" t="s">
        <v>5721</v>
      </c>
      <c r="B250" s="102" t="s">
        <v>9500</v>
      </c>
      <c r="C250" s="100"/>
      <c r="D250" s="100"/>
      <c r="E250" s="99"/>
      <c r="F250" s="99"/>
      <c r="G250" s="107" t="s">
        <v>19</v>
      </c>
      <c r="H250" s="107" t="s">
        <v>20</v>
      </c>
      <c r="I250" s="106" t="s">
        <v>20</v>
      </c>
      <c r="J250" s="101"/>
    </row>
    <row r="251" spans="1:10" ht="25.5">
      <c r="A251" s="98" t="s">
        <v>5721</v>
      </c>
      <c r="B251" s="102" t="s">
        <v>8215</v>
      </c>
      <c r="C251" s="100"/>
      <c r="D251" s="100"/>
      <c r="E251" s="99"/>
      <c r="F251" s="99"/>
      <c r="G251" s="107" t="s">
        <v>19</v>
      </c>
      <c r="H251" s="107" t="s">
        <v>20</v>
      </c>
      <c r="I251" s="106" t="s">
        <v>20</v>
      </c>
      <c r="J251" s="101"/>
    </row>
    <row r="252" spans="1:10" ht="25.5">
      <c r="A252" s="98" t="s">
        <v>5721</v>
      </c>
      <c r="B252" s="102" t="s">
        <v>8213</v>
      </c>
      <c r="C252" s="100"/>
      <c r="D252" s="100"/>
      <c r="E252" s="99"/>
      <c r="F252" s="99"/>
      <c r="G252" s="107" t="s">
        <v>19</v>
      </c>
      <c r="H252" s="107" t="s">
        <v>20</v>
      </c>
      <c r="I252" s="106" t="s">
        <v>20</v>
      </c>
      <c r="J252" s="101"/>
    </row>
    <row r="253" spans="1:10" ht="25.5">
      <c r="A253" s="98" t="s">
        <v>5721</v>
      </c>
      <c r="B253" s="102" t="s">
        <v>8203</v>
      </c>
      <c r="C253" s="100"/>
      <c r="D253" s="100"/>
      <c r="E253" s="99"/>
      <c r="F253" s="99"/>
      <c r="G253" s="107" t="s">
        <v>19</v>
      </c>
      <c r="H253" s="107" t="s">
        <v>20</v>
      </c>
      <c r="I253" s="106" t="s">
        <v>20</v>
      </c>
      <c r="J253" s="101"/>
    </row>
    <row r="254" spans="1:10" ht="25.5">
      <c r="A254" s="98" t="s">
        <v>5721</v>
      </c>
      <c r="B254" s="102" t="s">
        <v>8193</v>
      </c>
      <c r="C254" s="100"/>
      <c r="D254" s="100"/>
      <c r="E254" s="99"/>
      <c r="F254" s="99"/>
      <c r="G254" s="107" t="s">
        <v>19</v>
      </c>
      <c r="H254" s="107" t="s">
        <v>20</v>
      </c>
      <c r="I254" s="106" t="s">
        <v>20</v>
      </c>
      <c r="J254" s="101"/>
    </row>
    <row r="255" spans="1:10" ht="38.25">
      <c r="A255" s="98" t="s">
        <v>5721</v>
      </c>
      <c r="B255" s="102" t="s">
        <v>9451</v>
      </c>
      <c r="C255" s="100"/>
      <c r="D255" s="100"/>
      <c r="E255" s="99"/>
      <c r="F255" s="99"/>
      <c r="G255" s="107" t="s">
        <v>19</v>
      </c>
      <c r="H255" s="107" t="s">
        <v>20</v>
      </c>
      <c r="I255" s="106" t="s">
        <v>20</v>
      </c>
      <c r="J255" s="101"/>
    </row>
    <row r="256" spans="1:10" ht="38.25">
      <c r="A256" s="98" t="s">
        <v>5721</v>
      </c>
      <c r="B256" s="102" t="s">
        <v>9449</v>
      </c>
      <c r="C256" s="100"/>
      <c r="D256" s="100"/>
      <c r="E256" s="99"/>
      <c r="F256" s="99"/>
      <c r="G256" s="107" t="s">
        <v>19</v>
      </c>
      <c r="H256" s="107" t="s">
        <v>20</v>
      </c>
      <c r="I256" s="106" t="s">
        <v>20</v>
      </c>
      <c r="J256" s="101"/>
    </row>
    <row r="257" spans="1:10" ht="25.5">
      <c r="A257" s="98" t="s">
        <v>5721</v>
      </c>
      <c r="B257" s="102" t="s">
        <v>9477</v>
      </c>
      <c r="C257" s="100"/>
      <c r="D257" s="100"/>
      <c r="E257" s="99"/>
      <c r="F257" s="99"/>
      <c r="G257" s="107" t="s">
        <v>19</v>
      </c>
      <c r="H257" s="107" t="s">
        <v>20</v>
      </c>
      <c r="I257" s="106" t="s">
        <v>20</v>
      </c>
      <c r="J257" s="101"/>
    </row>
    <row r="258" spans="1:10" ht="25.5">
      <c r="A258" s="98" t="s">
        <v>5721</v>
      </c>
      <c r="B258" s="102" t="s">
        <v>9386</v>
      </c>
      <c r="C258" s="100"/>
      <c r="D258" s="100"/>
      <c r="E258" s="99"/>
      <c r="F258" s="99"/>
      <c r="G258" s="107" t="s">
        <v>19</v>
      </c>
      <c r="H258" s="107" t="s">
        <v>20</v>
      </c>
      <c r="I258" s="106" t="s">
        <v>20</v>
      </c>
      <c r="J258" s="101"/>
    </row>
    <row r="259" spans="1:10" ht="25.5">
      <c r="A259" s="98" t="s">
        <v>5721</v>
      </c>
      <c r="B259" s="102" t="s">
        <v>9382</v>
      </c>
      <c r="C259" s="100"/>
      <c r="D259" s="100"/>
      <c r="E259" s="99"/>
      <c r="F259" s="99"/>
      <c r="G259" s="107" t="s">
        <v>19</v>
      </c>
      <c r="H259" s="107" t="s">
        <v>20</v>
      </c>
      <c r="I259" s="106" t="s">
        <v>20</v>
      </c>
      <c r="J259" s="101"/>
    </row>
    <row r="260" spans="1:10" ht="25.5">
      <c r="A260" s="98" t="s">
        <v>5721</v>
      </c>
      <c r="B260" s="102" t="s">
        <v>9380</v>
      </c>
      <c r="C260" s="100"/>
      <c r="D260" s="100"/>
      <c r="E260" s="99"/>
      <c r="F260" s="99"/>
      <c r="G260" s="107" t="s">
        <v>19</v>
      </c>
      <c r="H260" s="107" t="s">
        <v>20</v>
      </c>
      <c r="I260" s="106" t="s">
        <v>20</v>
      </c>
      <c r="J260" s="101"/>
    </row>
    <row r="261" spans="1:10" ht="38.25">
      <c r="A261" s="97" t="s">
        <v>5721</v>
      </c>
      <c r="B261" s="103" t="s">
        <v>10075</v>
      </c>
      <c r="C261" s="100"/>
      <c r="D261" s="100"/>
      <c r="E261" s="99"/>
      <c r="F261" s="99"/>
      <c r="G261" s="107" t="s">
        <v>19</v>
      </c>
      <c r="H261" s="107" t="s">
        <v>20</v>
      </c>
      <c r="I261" s="106" t="s">
        <v>20</v>
      </c>
      <c r="J261" s="101"/>
    </row>
    <row r="262" spans="1:10" ht="25.5">
      <c r="A262" s="98" t="s">
        <v>5721</v>
      </c>
      <c r="B262" s="102" t="s">
        <v>8265</v>
      </c>
      <c r="C262" s="100"/>
      <c r="D262" s="100"/>
      <c r="E262" s="99"/>
      <c r="F262" s="99"/>
      <c r="G262" s="107" t="s">
        <v>19</v>
      </c>
      <c r="H262" s="107" t="s">
        <v>20</v>
      </c>
      <c r="I262" s="106" t="s">
        <v>20</v>
      </c>
      <c r="J262" s="101"/>
    </row>
    <row r="263" spans="1:10" ht="25.5">
      <c r="A263" s="98" t="s">
        <v>5721</v>
      </c>
      <c r="B263" s="102" t="s">
        <v>8263</v>
      </c>
      <c r="C263" s="100"/>
      <c r="D263" s="100"/>
      <c r="E263" s="99"/>
      <c r="F263" s="99"/>
      <c r="G263" s="107" t="s">
        <v>19</v>
      </c>
      <c r="H263" s="107" t="s">
        <v>20</v>
      </c>
      <c r="I263" s="106" t="s">
        <v>20</v>
      </c>
      <c r="J263" s="101"/>
    </row>
    <row r="264" spans="1:10" ht="25.5">
      <c r="A264" s="98" t="s">
        <v>5721</v>
      </c>
      <c r="B264" s="102" t="s">
        <v>8255</v>
      </c>
      <c r="C264" s="100"/>
      <c r="D264" s="100"/>
      <c r="E264" s="99"/>
      <c r="F264" s="99"/>
      <c r="G264" s="107" t="s">
        <v>19</v>
      </c>
      <c r="H264" s="107" t="s">
        <v>20</v>
      </c>
      <c r="I264" s="106" t="s">
        <v>20</v>
      </c>
      <c r="J264" s="101"/>
    </row>
    <row r="265" spans="1:10" ht="25.5">
      <c r="A265" s="98" t="s">
        <v>5721</v>
      </c>
      <c r="B265" s="102" t="s">
        <v>8245</v>
      </c>
      <c r="C265" s="100"/>
      <c r="D265" s="100"/>
      <c r="E265" s="99"/>
      <c r="F265" s="99"/>
      <c r="G265" s="107" t="s">
        <v>19</v>
      </c>
      <c r="H265" s="107" t="s">
        <v>20</v>
      </c>
      <c r="I265" s="106" t="s">
        <v>20</v>
      </c>
      <c r="J265" s="101"/>
    </row>
    <row r="266" spans="1:10" ht="38.25">
      <c r="A266" s="98" t="s">
        <v>5721</v>
      </c>
      <c r="B266" s="102" t="s">
        <v>9455</v>
      </c>
      <c r="C266" s="99"/>
      <c r="D266" s="99"/>
      <c r="E266" s="99"/>
      <c r="F266" s="99"/>
      <c r="G266" s="106" t="s">
        <v>19</v>
      </c>
      <c r="H266" s="106" t="s">
        <v>20</v>
      </c>
      <c r="I266" s="106" t="s">
        <v>20</v>
      </c>
      <c r="J266" s="101"/>
    </row>
    <row r="267" spans="1:10" ht="38.25">
      <c r="A267" s="98" t="s">
        <v>5721</v>
      </c>
      <c r="B267" s="102" t="s">
        <v>9453</v>
      </c>
      <c r="C267" s="100"/>
      <c r="D267" s="100"/>
      <c r="E267" s="99"/>
      <c r="F267" s="99"/>
      <c r="G267" s="107" t="s">
        <v>19</v>
      </c>
      <c r="H267" s="107" t="s">
        <v>20</v>
      </c>
      <c r="I267" s="106" t="s">
        <v>20</v>
      </c>
      <c r="J267" s="101"/>
    </row>
    <row r="268" spans="1:10" ht="25.5">
      <c r="A268" s="98" t="s">
        <v>5721</v>
      </c>
      <c r="B268" s="102" t="s">
        <v>9447</v>
      </c>
      <c r="C268" s="100"/>
      <c r="D268" s="100"/>
      <c r="E268" s="99"/>
      <c r="F268" s="99"/>
      <c r="G268" s="107" t="s">
        <v>19</v>
      </c>
      <c r="H268" s="107" t="s">
        <v>20</v>
      </c>
      <c r="I268" s="106" t="s">
        <v>20</v>
      </c>
      <c r="J268" s="101"/>
    </row>
    <row r="269" spans="1:10" ht="25.5">
      <c r="A269" s="98" t="s">
        <v>5721</v>
      </c>
      <c r="B269" s="102" t="s">
        <v>9489</v>
      </c>
      <c r="C269" s="100"/>
      <c r="D269" s="100"/>
      <c r="E269" s="99"/>
      <c r="F269" s="99"/>
      <c r="G269" s="107" t="s">
        <v>19</v>
      </c>
      <c r="H269" s="107" t="s">
        <v>20</v>
      </c>
      <c r="I269" s="106" t="s">
        <v>20</v>
      </c>
      <c r="J269" s="101"/>
    </row>
    <row r="270" spans="1:10" ht="25.5">
      <c r="A270" s="103" t="s">
        <v>5721</v>
      </c>
      <c r="B270" s="182" t="s">
        <v>10161</v>
      </c>
      <c r="C270" s="183"/>
      <c r="D270" s="183"/>
      <c r="E270" s="184"/>
      <c r="F270" s="184"/>
      <c r="G270" s="165" t="s">
        <v>19</v>
      </c>
      <c r="H270" s="165" t="s">
        <v>20</v>
      </c>
      <c r="I270" s="166" t="s">
        <v>20</v>
      </c>
      <c r="J270" s="187"/>
    </row>
    <row r="271" spans="1:10" ht="25.5">
      <c r="A271" s="103" t="s">
        <v>5721</v>
      </c>
      <c r="B271" s="182" t="s">
        <v>10162</v>
      </c>
      <c r="C271" s="183"/>
      <c r="D271" s="183"/>
      <c r="E271" s="184"/>
      <c r="F271" s="184"/>
      <c r="G271" s="165" t="s">
        <v>19</v>
      </c>
      <c r="H271" s="165" t="s">
        <v>20</v>
      </c>
      <c r="I271" s="166" t="s">
        <v>20</v>
      </c>
      <c r="J271" s="187"/>
    </row>
    <row r="272" spans="1:10" ht="30">
      <c r="A272" s="98" t="s">
        <v>5720</v>
      </c>
      <c r="B272" s="104" t="s">
        <v>10068</v>
      </c>
      <c r="C272" s="105" t="s">
        <v>5681</v>
      </c>
      <c r="D272" s="99" t="s">
        <v>79</v>
      </c>
      <c r="E272" s="99">
        <v>761550</v>
      </c>
      <c r="F272" s="99" t="s">
        <v>80</v>
      </c>
      <c r="G272" s="106" t="s">
        <v>20</v>
      </c>
      <c r="H272" s="106" t="s">
        <v>20</v>
      </c>
      <c r="I272" s="106" t="s">
        <v>20</v>
      </c>
      <c r="J272" s="101"/>
    </row>
    <row r="273" spans="1:10" ht="25.5">
      <c r="A273" s="98" t="s">
        <v>5720</v>
      </c>
      <c r="B273" s="97" t="s">
        <v>10042</v>
      </c>
      <c r="C273" s="100"/>
      <c r="D273" s="100"/>
      <c r="E273" s="99"/>
      <c r="F273" s="99"/>
      <c r="G273" s="107" t="s">
        <v>19</v>
      </c>
      <c r="H273" s="107" t="s">
        <v>20</v>
      </c>
      <c r="I273" s="106" t="s">
        <v>20</v>
      </c>
      <c r="J273" s="101"/>
    </row>
    <row r="274" spans="1:10" ht="25.5">
      <c r="A274" s="98" t="s">
        <v>5720</v>
      </c>
      <c r="B274" s="102" t="s">
        <v>9376</v>
      </c>
      <c r="C274" s="100"/>
      <c r="D274" s="100"/>
      <c r="E274" s="99"/>
      <c r="F274" s="99"/>
      <c r="G274" s="107" t="s">
        <v>19</v>
      </c>
      <c r="H274" s="107" t="s">
        <v>20</v>
      </c>
      <c r="I274" s="106" t="s">
        <v>20</v>
      </c>
      <c r="J274" s="101"/>
    </row>
    <row r="275" spans="1:10" ht="25.5">
      <c r="A275" s="98" t="s">
        <v>5720</v>
      </c>
      <c r="B275" s="102" t="s">
        <v>9457</v>
      </c>
      <c r="C275" s="100"/>
      <c r="D275" s="100"/>
      <c r="E275" s="99"/>
      <c r="F275" s="99"/>
      <c r="G275" s="107" t="s">
        <v>19</v>
      </c>
      <c r="H275" s="107" t="s">
        <v>20</v>
      </c>
      <c r="I275" s="106" t="s">
        <v>20</v>
      </c>
      <c r="J275" s="101"/>
    </row>
    <row r="276" spans="1:10" ht="38.25">
      <c r="A276" s="98" t="s">
        <v>5720</v>
      </c>
      <c r="B276" s="102" t="s">
        <v>9500</v>
      </c>
      <c r="C276" s="100"/>
      <c r="D276" s="100"/>
      <c r="E276" s="99"/>
      <c r="F276" s="99"/>
      <c r="G276" s="107" t="s">
        <v>19</v>
      </c>
      <c r="H276" s="107" t="s">
        <v>20</v>
      </c>
      <c r="I276" s="106" t="s">
        <v>20</v>
      </c>
      <c r="J276" s="101"/>
    </row>
    <row r="277" spans="1:10" ht="25.5">
      <c r="A277" s="98" t="s">
        <v>5720</v>
      </c>
      <c r="B277" s="102" t="s">
        <v>8215</v>
      </c>
      <c r="C277" s="100"/>
      <c r="D277" s="100"/>
      <c r="E277" s="99"/>
      <c r="F277" s="99"/>
      <c r="G277" s="107" t="s">
        <v>19</v>
      </c>
      <c r="H277" s="107" t="s">
        <v>20</v>
      </c>
      <c r="I277" s="106" t="s">
        <v>20</v>
      </c>
      <c r="J277" s="101"/>
    </row>
    <row r="278" spans="1:10" ht="25.5">
      <c r="A278" s="98" t="s">
        <v>5720</v>
      </c>
      <c r="B278" s="102" t="s">
        <v>8213</v>
      </c>
      <c r="C278" s="100"/>
      <c r="D278" s="100"/>
      <c r="E278" s="99"/>
      <c r="F278" s="99"/>
      <c r="G278" s="107" t="s">
        <v>19</v>
      </c>
      <c r="H278" s="107" t="s">
        <v>20</v>
      </c>
      <c r="I278" s="106" t="s">
        <v>20</v>
      </c>
      <c r="J278" s="101"/>
    </row>
    <row r="279" spans="1:10" ht="25.5">
      <c r="A279" s="98" t="s">
        <v>5720</v>
      </c>
      <c r="B279" s="102" t="s">
        <v>8203</v>
      </c>
      <c r="C279" s="100"/>
      <c r="D279" s="100"/>
      <c r="E279" s="99"/>
      <c r="F279" s="99"/>
      <c r="G279" s="107" t="s">
        <v>19</v>
      </c>
      <c r="H279" s="107" t="s">
        <v>20</v>
      </c>
      <c r="I279" s="106" t="s">
        <v>20</v>
      </c>
      <c r="J279" s="101"/>
    </row>
    <row r="280" spans="1:10" ht="25.5">
      <c r="A280" s="98" t="s">
        <v>5720</v>
      </c>
      <c r="B280" s="102" t="s">
        <v>8193</v>
      </c>
      <c r="C280" s="100"/>
      <c r="D280" s="100"/>
      <c r="E280" s="99"/>
      <c r="F280" s="99"/>
      <c r="G280" s="107" t="s">
        <v>19</v>
      </c>
      <c r="H280" s="107" t="s">
        <v>20</v>
      </c>
      <c r="I280" s="106" t="s">
        <v>20</v>
      </c>
      <c r="J280" s="101"/>
    </row>
    <row r="281" spans="1:10" ht="38.25">
      <c r="A281" s="98" t="s">
        <v>5720</v>
      </c>
      <c r="B281" s="102" t="s">
        <v>9451</v>
      </c>
      <c r="C281" s="100"/>
      <c r="D281" s="100"/>
      <c r="E281" s="99"/>
      <c r="F281" s="99"/>
      <c r="G281" s="107" t="s">
        <v>19</v>
      </c>
      <c r="H281" s="107" t="s">
        <v>20</v>
      </c>
      <c r="I281" s="106" t="s">
        <v>20</v>
      </c>
      <c r="J281" s="101"/>
    </row>
    <row r="282" spans="1:10" ht="38.25">
      <c r="A282" s="98" t="s">
        <v>5720</v>
      </c>
      <c r="B282" s="102" t="s">
        <v>9449</v>
      </c>
      <c r="C282" s="100"/>
      <c r="D282" s="100"/>
      <c r="E282" s="99"/>
      <c r="F282" s="99"/>
      <c r="G282" s="107" t="s">
        <v>19</v>
      </c>
      <c r="H282" s="107" t="s">
        <v>20</v>
      </c>
      <c r="I282" s="106" t="s">
        <v>20</v>
      </c>
      <c r="J282" s="101"/>
    </row>
    <row r="283" spans="1:10" ht="25.5">
      <c r="A283" s="98" t="s">
        <v>5720</v>
      </c>
      <c r="B283" s="102" t="s">
        <v>9477</v>
      </c>
      <c r="C283" s="100"/>
      <c r="D283" s="100"/>
      <c r="E283" s="99"/>
      <c r="F283" s="99"/>
      <c r="G283" s="107" t="s">
        <v>19</v>
      </c>
      <c r="H283" s="107" t="s">
        <v>20</v>
      </c>
      <c r="I283" s="106" t="s">
        <v>20</v>
      </c>
      <c r="J283" s="101"/>
    </row>
    <row r="284" spans="1:10" ht="25.5">
      <c r="A284" s="98" t="s">
        <v>5720</v>
      </c>
      <c r="B284" s="102" t="s">
        <v>9382</v>
      </c>
      <c r="C284" s="100"/>
      <c r="D284" s="100"/>
      <c r="E284" s="99"/>
      <c r="F284" s="99"/>
      <c r="G284" s="107" t="s">
        <v>19</v>
      </c>
      <c r="H284" s="107" t="s">
        <v>20</v>
      </c>
      <c r="I284" s="106" t="s">
        <v>20</v>
      </c>
      <c r="J284" s="101"/>
    </row>
    <row r="285" spans="1:10" ht="25.5">
      <c r="A285" s="98" t="s">
        <v>5720</v>
      </c>
      <c r="B285" s="102" t="s">
        <v>9380</v>
      </c>
      <c r="C285" s="100"/>
      <c r="D285" s="100"/>
      <c r="E285" s="99"/>
      <c r="F285" s="99"/>
      <c r="G285" s="107" t="s">
        <v>19</v>
      </c>
      <c r="H285" s="107" t="s">
        <v>20</v>
      </c>
      <c r="I285" s="106" t="s">
        <v>20</v>
      </c>
      <c r="J285" s="101"/>
    </row>
    <row r="286" spans="1:10" ht="38.25">
      <c r="A286" s="97" t="s">
        <v>5720</v>
      </c>
      <c r="B286" s="103" t="s">
        <v>10075</v>
      </c>
      <c r="C286" s="100"/>
      <c r="D286" s="100"/>
      <c r="E286" s="99"/>
      <c r="F286" s="99"/>
      <c r="G286" s="107" t="s">
        <v>19</v>
      </c>
      <c r="H286" s="107" t="s">
        <v>20</v>
      </c>
      <c r="I286" s="106" t="s">
        <v>20</v>
      </c>
      <c r="J286" s="101"/>
    </row>
    <row r="287" spans="1:10" ht="25.5">
      <c r="A287" s="98" t="s">
        <v>5720</v>
      </c>
      <c r="B287" s="102" t="s">
        <v>8265</v>
      </c>
      <c r="C287" s="100"/>
      <c r="D287" s="100"/>
      <c r="E287" s="99"/>
      <c r="F287" s="99"/>
      <c r="G287" s="107" t="s">
        <v>19</v>
      </c>
      <c r="H287" s="107" t="s">
        <v>20</v>
      </c>
      <c r="I287" s="106" t="s">
        <v>20</v>
      </c>
      <c r="J287" s="101"/>
    </row>
    <row r="288" spans="1:10" ht="25.5">
      <c r="A288" s="98" t="s">
        <v>5720</v>
      </c>
      <c r="B288" s="102" t="s">
        <v>8263</v>
      </c>
      <c r="C288" s="100"/>
      <c r="D288" s="100"/>
      <c r="E288" s="99"/>
      <c r="F288" s="99"/>
      <c r="G288" s="107" t="s">
        <v>19</v>
      </c>
      <c r="H288" s="107" t="s">
        <v>20</v>
      </c>
      <c r="I288" s="106" t="s">
        <v>20</v>
      </c>
      <c r="J288" s="101"/>
    </row>
    <row r="289" spans="1:10" ht="25.5">
      <c r="A289" s="98" t="s">
        <v>5720</v>
      </c>
      <c r="B289" s="102" t="s">
        <v>8255</v>
      </c>
      <c r="C289" s="100"/>
      <c r="D289" s="100"/>
      <c r="E289" s="99"/>
      <c r="F289" s="99"/>
      <c r="G289" s="107" t="s">
        <v>19</v>
      </c>
      <c r="H289" s="107" t="s">
        <v>20</v>
      </c>
      <c r="I289" s="106" t="s">
        <v>20</v>
      </c>
      <c r="J289" s="101"/>
    </row>
    <row r="290" spans="1:10" ht="25.5">
      <c r="A290" s="98" t="s">
        <v>5720</v>
      </c>
      <c r="B290" s="102" t="s">
        <v>8245</v>
      </c>
      <c r="C290" s="100"/>
      <c r="D290" s="100"/>
      <c r="E290" s="99"/>
      <c r="F290" s="99"/>
      <c r="G290" s="107" t="s">
        <v>19</v>
      </c>
      <c r="H290" s="107" t="s">
        <v>20</v>
      </c>
      <c r="I290" s="106" t="s">
        <v>20</v>
      </c>
      <c r="J290" s="101"/>
    </row>
    <row r="291" spans="1:10" ht="38.25">
      <c r="A291" s="98" t="s">
        <v>5720</v>
      </c>
      <c r="B291" s="102" t="s">
        <v>9455</v>
      </c>
      <c r="C291" s="100"/>
      <c r="D291" s="100"/>
      <c r="E291" s="99"/>
      <c r="F291" s="99"/>
      <c r="G291" s="107" t="s">
        <v>19</v>
      </c>
      <c r="H291" s="107" t="s">
        <v>20</v>
      </c>
      <c r="I291" s="106" t="s">
        <v>20</v>
      </c>
      <c r="J291" s="101"/>
    </row>
    <row r="292" spans="1:10" ht="38.25">
      <c r="A292" s="98" t="s">
        <v>5720</v>
      </c>
      <c r="B292" s="102" t="s">
        <v>9453</v>
      </c>
      <c r="C292" s="99"/>
      <c r="D292" s="99"/>
      <c r="E292" s="99"/>
      <c r="F292" s="99"/>
      <c r="G292" s="106" t="s">
        <v>19</v>
      </c>
      <c r="H292" s="106" t="s">
        <v>20</v>
      </c>
      <c r="I292" s="106" t="s">
        <v>20</v>
      </c>
      <c r="J292" s="101"/>
    </row>
    <row r="293" spans="1:10" ht="25.5">
      <c r="A293" s="98" t="s">
        <v>5720</v>
      </c>
      <c r="B293" s="102" t="s">
        <v>9447</v>
      </c>
      <c r="C293" s="100"/>
      <c r="D293" s="100"/>
      <c r="E293" s="99"/>
      <c r="F293" s="99"/>
      <c r="G293" s="107" t="s">
        <v>19</v>
      </c>
      <c r="H293" s="107" t="s">
        <v>20</v>
      </c>
      <c r="I293" s="106" t="s">
        <v>20</v>
      </c>
      <c r="J293" s="101"/>
    </row>
    <row r="294" spans="1:10" ht="25.5">
      <c r="A294" s="98" t="s">
        <v>5720</v>
      </c>
      <c r="B294" s="102" t="s">
        <v>9489</v>
      </c>
      <c r="C294" s="100"/>
      <c r="D294" s="100"/>
      <c r="E294" s="99"/>
      <c r="F294" s="99"/>
      <c r="G294" s="107" t="s">
        <v>19</v>
      </c>
      <c r="H294" s="107" t="s">
        <v>20</v>
      </c>
      <c r="I294" s="106" t="s">
        <v>20</v>
      </c>
      <c r="J294" s="101"/>
    </row>
    <row r="295" spans="1:10" ht="25.5">
      <c r="A295" s="98" t="s">
        <v>5722</v>
      </c>
      <c r="B295" s="98" t="s">
        <v>131</v>
      </c>
      <c r="C295" s="105" t="s">
        <v>103</v>
      </c>
      <c r="D295" s="99" t="s">
        <v>79</v>
      </c>
      <c r="E295" s="99">
        <v>761550</v>
      </c>
      <c r="F295" s="99" t="s">
        <v>80</v>
      </c>
      <c r="G295" s="106" t="s">
        <v>20</v>
      </c>
      <c r="H295" s="106" t="s">
        <v>20</v>
      </c>
      <c r="I295" s="106" t="s">
        <v>20</v>
      </c>
      <c r="J295" s="101"/>
    </row>
    <row r="296" spans="1:10">
      <c r="A296" s="98" t="s">
        <v>5722</v>
      </c>
      <c r="B296" s="97" t="s">
        <v>10042</v>
      </c>
      <c r="C296" s="100"/>
      <c r="D296" s="100"/>
      <c r="E296" s="99"/>
      <c r="F296" s="99"/>
      <c r="G296" s="107" t="s">
        <v>19</v>
      </c>
      <c r="H296" s="107" t="s">
        <v>20</v>
      </c>
      <c r="I296" s="106" t="s">
        <v>20</v>
      </c>
      <c r="J296" s="101"/>
    </row>
    <row r="297" spans="1:10">
      <c r="A297" s="98" t="s">
        <v>5722</v>
      </c>
      <c r="B297" s="102" t="s">
        <v>9376</v>
      </c>
      <c r="C297" s="100"/>
      <c r="D297" s="100"/>
      <c r="E297" s="99"/>
      <c r="F297" s="99"/>
      <c r="G297" s="107" t="s">
        <v>19</v>
      </c>
      <c r="H297" s="107" t="s">
        <v>20</v>
      </c>
      <c r="I297" s="106" t="s">
        <v>20</v>
      </c>
      <c r="J297" s="101"/>
    </row>
    <row r="298" spans="1:10" ht="25.5">
      <c r="A298" s="98" t="s">
        <v>5722</v>
      </c>
      <c r="B298" s="102" t="s">
        <v>9457</v>
      </c>
      <c r="C298" s="100"/>
      <c r="D298" s="100"/>
      <c r="E298" s="99"/>
      <c r="F298" s="99"/>
      <c r="G298" s="107" t="s">
        <v>19</v>
      </c>
      <c r="H298" s="107" t="s">
        <v>20</v>
      </c>
      <c r="I298" s="106" t="s">
        <v>20</v>
      </c>
      <c r="J298" s="101"/>
    </row>
    <row r="299" spans="1:10" ht="38.25">
      <c r="A299" s="98" t="s">
        <v>5722</v>
      </c>
      <c r="B299" s="102" t="s">
        <v>9500</v>
      </c>
      <c r="C299" s="100"/>
      <c r="D299" s="100"/>
      <c r="E299" s="99"/>
      <c r="F299" s="99"/>
      <c r="G299" s="107" t="s">
        <v>19</v>
      </c>
      <c r="H299" s="107" t="s">
        <v>20</v>
      </c>
      <c r="I299" s="106" t="s">
        <v>20</v>
      </c>
      <c r="J299" s="101"/>
    </row>
    <row r="300" spans="1:10" ht="38.25">
      <c r="A300" s="98" t="s">
        <v>5722</v>
      </c>
      <c r="B300" s="102" t="s">
        <v>9449</v>
      </c>
      <c r="C300" s="100"/>
      <c r="D300" s="100"/>
      <c r="E300" s="99"/>
      <c r="F300" s="99"/>
      <c r="G300" s="107" t="s">
        <v>19</v>
      </c>
      <c r="H300" s="107" t="s">
        <v>20</v>
      </c>
      <c r="I300" s="106" t="s">
        <v>20</v>
      </c>
      <c r="J300" s="101"/>
    </row>
    <row r="301" spans="1:10" ht="25.5">
      <c r="A301" s="98" t="s">
        <v>5722</v>
      </c>
      <c r="B301" s="102" t="s">
        <v>9477</v>
      </c>
      <c r="C301" s="100"/>
      <c r="D301" s="100"/>
      <c r="E301" s="99"/>
      <c r="F301" s="99"/>
      <c r="G301" s="107" t="s">
        <v>19</v>
      </c>
      <c r="H301" s="107" t="s">
        <v>20</v>
      </c>
      <c r="I301" s="106" t="s">
        <v>20</v>
      </c>
      <c r="J301" s="101"/>
    </row>
    <row r="302" spans="1:10" ht="25.5">
      <c r="A302" s="98" t="s">
        <v>5722</v>
      </c>
      <c r="B302" s="102" t="s">
        <v>9737</v>
      </c>
      <c r="C302" s="100"/>
      <c r="D302" s="100"/>
      <c r="E302" s="99"/>
      <c r="F302" s="99"/>
      <c r="G302" s="107" t="s">
        <v>19</v>
      </c>
      <c r="H302" s="107" t="s">
        <v>20</v>
      </c>
      <c r="I302" s="106" t="s">
        <v>20</v>
      </c>
      <c r="J302" s="101"/>
    </row>
    <row r="303" spans="1:10" ht="25.5">
      <c r="A303" s="98" t="s">
        <v>5722</v>
      </c>
      <c r="B303" s="102" t="s">
        <v>9378</v>
      </c>
      <c r="C303" s="100"/>
      <c r="D303" s="100"/>
      <c r="E303" s="99"/>
      <c r="F303" s="99"/>
      <c r="G303" s="107" t="s">
        <v>19</v>
      </c>
      <c r="H303" s="107" t="s">
        <v>20</v>
      </c>
      <c r="I303" s="106" t="s">
        <v>20</v>
      </c>
      <c r="J303" s="101"/>
    </row>
    <row r="304" spans="1:10" ht="38.25">
      <c r="A304" s="97" t="s">
        <v>5722</v>
      </c>
      <c r="B304" s="103" t="s">
        <v>10075</v>
      </c>
      <c r="C304" s="100"/>
      <c r="D304" s="100"/>
      <c r="E304" s="99"/>
      <c r="F304" s="99"/>
      <c r="G304" s="107" t="s">
        <v>19</v>
      </c>
      <c r="H304" s="107" t="s">
        <v>20</v>
      </c>
      <c r="I304" s="106" t="s">
        <v>20</v>
      </c>
      <c r="J304" s="101"/>
    </row>
    <row r="305" spans="1:10" ht="38.25">
      <c r="A305" s="98" t="s">
        <v>5722</v>
      </c>
      <c r="B305" s="102" t="s">
        <v>9453</v>
      </c>
      <c r="C305" s="100"/>
      <c r="D305" s="100"/>
      <c r="E305" s="99"/>
      <c r="F305" s="99"/>
      <c r="G305" s="107" t="s">
        <v>19</v>
      </c>
      <c r="H305" s="107" t="s">
        <v>20</v>
      </c>
      <c r="I305" s="106" t="s">
        <v>20</v>
      </c>
      <c r="J305" s="101"/>
    </row>
    <row r="306" spans="1:10" ht="25.5">
      <c r="A306" s="98" t="s">
        <v>5722</v>
      </c>
      <c r="B306" s="102" t="s">
        <v>9489</v>
      </c>
      <c r="C306" s="100"/>
      <c r="D306" s="100"/>
      <c r="E306" s="99"/>
      <c r="F306" s="99"/>
      <c r="G306" s="107" t="s">
        <v>19</v>
      </c>
      <c r="H306" s="107" t="s">
        <v>20</v>
      </c>
      <c r="I306" s="106" t="s">
        <v>20</v>
      </c>
      <c r="J306" s="101"/>
    </row>
    <row r="307" spans="1:10" ht="25.5">
      <c r="A307" s="98" t="s">
        <v>5727</v>
      </c>
      <c r="B307" s="98" t="s">
        <v>132</v>
      </c>
      <c r="C307" s="105" t="s">
        <v>5682</v>
      </c>
      <c r="D307" s="99" t="s">
        <v>79</v>
      </c>
      <c r="E307" s="99">
        <v>761550</v>
      </c>
      <c r="F307" s="99" t="s">
        <v>80</v>
      </c>
      <c r="G307" s="106" t="s">
        <v>20</v>
      </c>
      <c r="H307" s="106" t="s">
        <v>20</v>
      </c>
      <c r="I307" s="106" t="s">
        <v>20</v>
      </c>
      <c r="J307" s="101"/>
    </row>
    <row r="308" spans="1:10" ht="25.5">
      <c r="A308" s="98" t="s">
        <v>5727</v>
      </c>
      <c r="B308" s="97" t="s">
        <v>10042</v>
      </c>
      <c r="C308" s="100"/>
      <c r="D308" s="100"/>
      <c r="E308" s="99"/>
      <c r="F308" s="99"/>
      <c r="G308" s="107" t="s">
        <v>19</v>
      </c>
      <c r="H308" s="107" t="s">
        <v>20</v>
      </c>
      <c r="I308" s="106" t="s">
        <v>20</v>
      </c>
      <c r="J308" s="101"/>
    </row>
    <row r="309" spans="1:10" ht="25.5">
      <c r="A309" s="98" t="s">
        <v>5727</v>
      </c>
      <c r="B309" s="102" t="s">
        <v>9376</v>
      </c>
      <c r="C309" s="100"/>
      <c r="D309" s="100"/>
      <c r="E309" s="99"/>
      <c r="F309" s="99"/>
      <c r="G309" s="107" t="s">
        <v>19</v>
      </c>
      <c r="H309" s="107" t="s">
        <v>20</v>
      </c>
      <c r="I309" s="106" t="s">
        <v>20</v>
      </c>
      <c r="J309" s="101"/>
    </row>
    <row r="310" spans="1:10" ht="25.5">
      <c r="A310" s="98" t="s">
        <v>5727</v>
      </c>
      <c r="B310" s="102" t="s">
        <v>9457</v>
      </c>
      <c r="C310" s="100"/>
      <c r="D310" s="100"/>
      <c r="E310" s="99"/>
      <c r="F310" s="99"/>
      <c r="G310" s="107" t="s">
        <v>19</v>
      </c>
      <c r="H310" s="107" t="s">
        <v>20</v>
      </c>
      <c r="I310" s="106" t="s">
        <v>20</v>
      </c>
      <c r="J310" s="101"/>
    </row>
    <row r="311" spans="1:10" ht="38.25">
      <c r="A311" s="98" t="s">
        <v>5727</v>
      </c>
      <c r="B311" s="102" t="s">
        <v>9500</v>
      </c>
      <c r="C311" s="100"/>
      <c r="D311" s="100"/>
      <c r="E311" s="99"/>
      <c r="F311" s="99"/>
      <c r="G311" s="107" t="s">
        <v>19</v>
      </c>
      <c r="H311" s="107" t="s">
        <v>20</v>
      </c>
      <c r="I311" s="106" t="s">
        <v>20</v>
      </c>
      <c r="J311" s="101"/>
    </row>
    <row r="312" spans="1:10" ht="38.25">
      <c r="A312" s="98" t="s">
        <v>5727</v>
      </c>
      <c r="B312" s="102" t="s">
        <v>9449</v>
      </c>
      <c r="C312" s="100"/>
      <c r="D312" s="100"/>
      <c r="E312" s="99"/>
      <c r="F312" s="99"/>
      <c r="G312" s="107" t="s">
        <v>19</v>
      </c>
      <c r="H312" s="107" t="s">
        <v>20</v>
      </c>
      <c r="I312" s="106" t="s">
        <v>20</v>
      </c>
      <c r="J312" s="101"/>
    </row>
    <row r="313" spans="1:10" ht="25.5">
      <c r="A313" s="98" t="s">
        <v>5727</v>
      </c>
      <c r="B313" s="102" t="s">
        <v>9477</v>
      </c>
      <c r="C313" s="100"/>
      <c r="D313" s="100"/>
      <c r="E313" s="99"/>
      <c r="F313" s="99"/>
      <c r="G313" s="107" t="s">
        <v>19</v>
      </c>
      <c r="H313" s="107" t="s">
        <v>20</v>
      </c>
      <c r="I313" s="106" t="s">
        <v>20</v>
      </c>
      <c r="J313" s="101"/>
    </row>
    <row r="314" spans="1:10" ht="25.5">
      <c r="A314" s="98" t="s">
        <v>5727</v>
      </c>
      <c r="B314" s="102" t="s">
        <v>9737</v>
      </c>
      <c r="C314" s="100"/>
      <c r="D314" s="100"/>
      <c r="E314" s="99"/>
      <c r="F314" s="99"/>
      <c r="G314" s="107" t="s">
        <v>19</v>
      </c>
      <c r="H314" s="107" t="s">
        <v>20</v>
      </c>
      <c r="I314" s="106" t="s">
        <v>20</v>
      </c>
      <c r="J314" s="101"/>
    </row>
    <row r="315" spans="1:10" ht="25.5">
      <c r="A315" s="98" t="s">
        <v>5727</v>
      </c>
      <c r="B315" s="102" t="s">
        <v>9386</v>
      </c>
      <c r="C315" s="99"/>
      <c r="D315" s="99"/>
      <c r="E315" s="99"/>
      <c r="F315" s="99"/>
      <c r="G315" s="106" t="s">
        <v>19</v>
      </c>
      <c r="H315" s="106" t="s">
        <v>20</v>
      </c>
      <c r="I315" s="106" t="s">
        <v>20</v>
      </c>
      <c r="J315" s="101"/>
    </row>
    <row r="316" spans="1:10" ht="25.5">
      <c r="A316" s="98" t="s">
        <v>5727</v>
      </c>
      <c r="B316" s="102" t="s">
        <v>9382</v>
      </c>
      <c r="C316" s="100"/>
      <c r="D316" s="100"/>
      <c r="E316" s="99"/>
      <c r="F316" s="99"/>
      <c r="G316" s="107" t="s">
        <v>19</v>
      </c>
      <c r="H316" s="107" t="s">
        <v>20</v>
      </c>
      <c r="I316" s="106" t="s">
        <v>20</v>
      </c>
      <c r="J316" s="101"/>
    </row>
    <row r="317" spans="1:10" ht="25.5">
      <c r="A317" s="98" t="s">
        <v>5727</v>
      </c>
      <c r="B317" s="102" t="s">
        <v>9380</v>
      </c>
      <c r="C317" s="100"/>
      <c r="D317" s="100"/>
      <c r="E317" s="99"/>
      <c r="F317" s="99"/>
      <c r="G317" s="107" t="s">
        <v>19</v>
      </c>
      <c r="H317" s="107" t="s">
        <v>20</v>
      </c>
      <c r="I317" s="106" t="s">
        <v>20</v>
      </c>
      <c r="J317" s="101"/>
    </row>
    <row r="318" spans="1:10" ht="25.5">
      <c r="A318" s="98" t="s">
        <v>5727</v>
      </c>
      <c r="B318" s="102" t="s">
        <v>9378</v>
      </c>
      <c r="C318" s="100"/>
      <c r="D318" s="100"/>
      <c r="E318" s="99"/>
      <c r="F318" s="99"/>
      <c r="G318" s="107" t="s">
        <v>19</v>
      </c>
      <c r="H318" s="107" t="s">
        <v>20</v>
      </c>
      <c r="I318" s="106" t="s">
        <v>20</v>
      </c>
      <c r="J318" s="101"/>
    </row>
    <row r="319" spans="1:10" ht="38.25">
      <c r="A319" s="97" t="s">
        <v>5727</v>
      </c>
      <c r="B319" s="103" t="s">
        <v>10075</v>
      </c>
      <c r="C319" s="100"/>
      <c r="D319" s="100"/>
      <c r="E319" s="99"/>
      <c r="F319" s="99"/>
      <c r="G319" s="107" t="s">
        <v>19</v>
      </c>
      <c r="H319" s="107" t="s">
        <v>20</v>
      </c>
      <c r="I319" s="106" t="s">
        <v>20</v>
      </c>
      <c r="J319" s="101"/>
    </row>
    <row r="320" spans="1:10" ht="38.25">
      <c r="A320" s="98" t="s">
        <v>5727</v>
      </c>
      <c r="B320" s="102" t="s">
        <v>9453</v>
      </c>
      <c r="C320" s="100"/>
      <c r="D320" s="100"/>
      <c r="E320" s="99"/>
      <c r="F320" s="99"/>
      <c r="G320" s="107" t="s">
        <v>19</v>
      </c>
      <c r="H320" s="107" t="s">
        <v>20</v>
      </c>
      <c r="I320" s="106" t="s">
        <v>20</v>
      </c>
      <c r="J320" s="101"/>
    </row>
    <row r="321" spans="1:10" ht="25.5">
      <c r="A321" s="98" t="s">
        <v>5727</v>
      </c>
      <c r="B321" s="102" t="s">
        <v>9447</v>
      </c>
      <c r="C321" s="100"/>
      <c r="D321" s="100"/>
      <c r="E321" s="99"/>
      <c r="F321" s="99"/>
      <c r="G321" s="107" t="s">
        <v>19</v>
      </c>
      <c r="H321" s="107" t="s">
        <v>20</v>
      </c>
      <c r="I321" s="106" t="s">
        <v>20</v>
      </c>
      <c r="J321" s="101"/>
    </row>
    <row r="322" spans="1:10" ht="25.5">
      <c r="A322" s="98" t="s">
        <v>5727</v>
      </c>
      <c r="B322" s="102" t="s">
        <v>9489</v>
      </c>
      <c r="C322" s="100"/>
      <c r="D322" s="100"/>
      <c r="E322" s="99"/>
      <c r="F322" s="99"/>
      <c r="G322" s="107" t="s">
        <v>19</v>
      </c>
      <c r="H322" s="107" t="s">
        <v>20</v>
      </c>
      <c r="I322" s="106" t="s">
        <v>20</v>
      </c>
      <c r="J322" s="101"/>
    </row>
    <row r="323" spans="1:10" ht="25.5">
      <c r="A323" s="169" t="s">
        <v>5727</v>
      </c>
      <c r="B323" s="163" t="s">
        <v>10154</v>
      </c>
      <c r="C323" s="164"/>
      <c r="D323" s="164"/>
      <c r="E323" s="105"/>
      <c r="F323" s="105"/>
      <c r="G323" s="165" t="s">
        <v>19</v>
      </c>
      <c r="H323" s="165" t="s">
        <v>20</v>
      </c>
      <c r="I323" s="166" t="s">
        <v>20</v>
      </c>
      <c r="J323" s="167"/>
    </row>
    <row r="324" spans="1:10" ht="25.5">
      <c r="A324" s="98" t="s">
        <v>5729</v>
      </c>
      <c r="B324" s="98" t="s">
        <v>133</v>
      </c>
      <c r="C324" s="105" t="s">
        <v>5683</v>
      </c>
      <c r="D324" s="99" t="s">
        <v>79</v>
      </c>
      <c r="E324" s="99">
        <v>761550</v>
      </c>
      <c r="F324" s="99" t="s">
        <v>80</v>
      </c>
      <c r="G324" s="106" t="s">
        <v>20</v>
      </c>
      <c r="H324" s="106" t="s">
        <v>20</v>
      </c>
      <c r="I324" s="106" t="s">
        <v>20</v>
      </c>
      <c r="J324" s="101"/>
    </row>
    <row r="325" spans="1:10">
      <c r="A325" s="98" t="s">
        <v>5729</v>
      </c>
      <c r="B325" s="97" t="s">
        <v>10042</v>
      </c>
      <c r="C325" s="100"/>
      <c r="D325" s="100"/>
      <c r="E325" s="99"/>
      <c r="F325" s="99"/>
      <c r="G325" s="107" t="s">
        <v>19</v>
      </c>
      <c r="H325" s="107" t="s">
        <v>20</v>
      </c>
      <c r="I325" s="106" t="s">
        <v>20</v>
      </c>
      <c r="J325" s="101"/>
    </row>
    <row r="326" spans="1:10">
      <c r="A326" s="98" t="s">
        <v>5729</v>
      </c>
      <c r="B326" s="102" t="s">
        <v>9376</v>
      </c>
      <c r="C326" s="100"/>
      <c r="D326" s="100"/>
      <c r="E326" s="99"/>
      <c r="F326" s="99"/>
      <c r="G326" s="107" t="s">
        <v>19</v>
      </c>
      <c r="H326" s="107" t="s">
        <v>20</v>
      </c>
      <c r="I326" s="106" t="s">
        <v>20</v>
      </c>
      <c r="J326" s="101"/>
    </row>
    <row r="327" spans="1:10" ht="25.5">
      <c r="A327" s="98" t="s">
        <v>5729</v>
      </c>
      <c r="B327" s="102" t="s">
        <v>9457</v>
      </c>
      <c r="C327" s="100"/>
      <c r="D327" s="100"/>
      <c r="E327" s="99"/>
      <c r="F327" s="99"/>
      <c r="G327" s="107" t="s">
        <v>19</v>
      </c>
      <c r="H327" s="107" t="s">
        <v>20</v>
      </c>
      <c r="I327" s="106" t="s">
        <v>20</v>
      </c>
      <c r="J327" s="101"/>
    </row>
    <row r="328" spans="1:10" ht="38.25">
      <c r="A328" s="98" t="s">
        <v>5729</v>
      </c>
      <c r="B328" s="102" t="s">
        <v>9500</v>
      </c>
      <c r="C328" s="99"/>
      <c r="D328" s="99"/>
      <c r="E328" s="99"/>
      <c r="F328" s="99"/>
      <c r="G328" s="106" t="s">
        <v>19</v>
      </c>
      <c r="H328" s="106" t="s">
        <v>20</v>
      </c>
      <c r="I328" s="106" t="s">
        <v>20</v>
      </c>
      <c r="J328" s="101"/>
    </row>
    <row r="329" spans="1:10" ht="38.25">
      <c r="A329" s="98" t="s">
        <v>5729</v>
      </c>
      <c r="B329" s="102" t="s">
        <v>9449</v>
      </c>
      <c r="C329" s="100"/>
      <c r="D329" s="100"/>
      <c r="E329" s="99"/>
      <c r="F329" s="99"/>
      <c r="G329" s="107" t="s">
        <v>19</v>
      </c>
      <c r="H329" s="107" t="s">
        <v>20</v>
      </c>
      <c r="I329" s="106" t="s">
        <v>20</v>
      </c>
      <c r="J329" s="101"/>
    </row>
    <row r="330" spans="1:10" ht="25.5">
      <c r="A330" s="98" t="s">
        <v>5729</v>
      </c>
      <c r="B330" s="102" t="s">
        <v>9477</v>
      </c>
      <c r="C330" s="100"/>
      <c r="D330" s="100"/>
      <c r="E330" s="99"/>
      <c r="F330" s="99"/>
      <c r="G330" s="107" t="s">
        <v>19</v>
      </c>
      <c r="H330" s="107" t="s">
        <v>20</v>
      </c>
      <c r="I330" s="106" t="s">
        <v>20</v>
      </c>
      <c r="J330" s="101"/>
    </row>
    <row r="331" spans="1:10" ht="25.5">
      <c r="A331" s="98" t="s">
        <v>5729</v>
      </c>
      <c r="B331" s="102" t="s">
        <v>9737</v>
      </c>
      <c r="C331" s="100"/>
      <c r="D331" s="100"/>
      <c r="E331" s="99"/>
      <c r="F331" s="99"/>
      <c r="G331" s="107" t="s">
        <v>19</v>
      </c>
      <c r="H331" s="107" t="s">
        <v>20</v>
      </c>
      <c r="I331" s="106" t="s">
        <v>20</v>
      </c>
      <c r="J331" s="101"/>
    </row>
    <row r="332" spans="1:10" ht="25.5">
      <c r="A332" s="98" t="s">
        <v>5729</v>
      </c>
      <c r="B332" s="102" t="s">
        <v>9386</v>
      </c>
      <c r="C332" s="100"/>
      <c r="D332" s="100"/>
      <c r="E332" s="99"/>
      <c r="F332" s="99"/>
      <c r="G332" s="107" t="s">
        <v>19</v>
      </c>
      <c r="H332" s="107" t="s">
        <v>20</v>
      </c>
      <c r="I332" s="106" t="s">
        <v>20</v>
      </c>
      <c r="J332" s="101"/>
    </row>
    <row r="333" spans="1:10" ht="25.5">
      <c r="A333" s="98" t="s">
        <v>5729</v>
      </c>
      <c r="B333" s="102" t="s">
        <v>9382</v>
      </c>
      <c r="C333" s="100"/>
      <c r="D333" s="100"/>
      <c r="E333" s="99"/>
      <c r="F333" s="99"/>
      <c r="G333" s="107" t="s">
        <v>19</v>
      </c>
      <c r="H333" s="107" t="s">
        <v>20</v>
      </c>
      <c r="I333" s="106" t="s">
        <v>20</v>
      </c>
      <c r="J333" s="101"/>
    </row>
    <row r="334" spans="1:10" ht="25.5">
      <c r="A334" s="98" t="s">
        <v>5729</v>
      </c>
      <c r="B334" s="102" t="s">
        <v>9380</v>
      </c>
      <c r="C334" s="100"/>
      <c r="D334" s="100"/>
      <c r="E334" s="99"/>
      <c r="F334" s="99"/>
      <c r="G334" s="107" t="s">
        <v>19</v>
      </c>
      <c r="H334" s="107" t="s">
        <v>20</v>
      </c>
      <c r="I334" s="106" t="s">
        <v>20</v>
      </c>
      <c r="J334" s="101"/>
    </row>
    <row r="335" spans="1:10" ht="25.5">
      <c r="A335" s="98" t="s">
        <v>5729</v>
      </c>
      <c r="B335" s="102" t="s">
        <v>9378</v>
      </c>
      <c r="C335" s="100"/>
      <c r="D335" s="100"/>
      <c r="E335" s="99"/>
      <c r="F335" s="99"/>
      <c r="G335" s="107" t="s">
        <v>19</v>
      </c>
      <c r="H335" s="107" t="s">
        <v>20</v>
      </c>
      <c r="I335" s="106" t="s">
        <v>20</v>
      </c>
      <c r="J335" s="101"/>
    </row>
    <row r="336" spans="1:10" ht="38.25">
      <c r="A336" s="97" t="s">
        <v>5729</v>
      </c>
      <c r="B336" s="103" t="s">
        <v>10075</v>
      </c>
      <c r="C336" s="100"/>
      <c r="D336" s="100"/>
      <c r="E336" s="99"/>
      <c r="F336" s="99"/>
      <c r="G336" s="107" t="s">
        <v>19</v>
      </c>
      <c r="H336" s="107" t="s">
        <v>20</v>
      </c>
      <c r="I336" s="106" t="s">
        <v>20</v>
      </c>
      <c r="J336" s="101"/>
    </row>
    <row r="337" spans="1:10" ht="38.25">
      <c r="A337" s="98" t="s">
        <v>5729</v>
      </c>
      <c r="B337" s="102" t="s">
        <v>9453</v>
      </c>
      <c r="C337" s="100"/>
      <c r="D337" s="100"/>
      <c r="E337" s="99"/>
      <c r="F337" s="99"/>
      <c r="G337" s="107" t="s">
        <v>19</v>
      </c>
      <c r="H337" s="107" t="s">
        <v>20</v>
      </c>
      <c r="I337" s="106" t="s">
        <v>20</v>
      </c>
      <c r="J337" s="101"/>
    </row>
    <row r="338" spans="1:10" ht="25.5">
      <c r="A338" s="98" t="s">
        <v>5729</v>
      </c>
      <c r="B338" s="102" t="s">
        <v>9447</v>
      </c>
      <c r="C338" s="100"/>
      <c r="D338" s="100"/>
      <c r="E338" s="99"/>
      <c r="F338" s="99"/>
      <c r="G338" s="107" t="s">
        <v>19</v>
      </c>
      <c r="H338" s="107" t="s">
        <v>20</v>
      </c>
      <c r="I338" s="106" t="s">
        <v>20</v>
      </c>
      <c r="J338" s="101"/>
    </row>
    <row r="339" spans="1:10" ht="25.5">
      <c r="A339" s="98" t="s">
        <v>5729</v>
      </c>
      <c r="B339" s="102" t="s">
        <v>9489</v>
      </c>
      <c r="C339" s="100"/>
      <c r="D339" s="100"/>
      <c r="E339" s="99"/>
      <c r="F339" s="99"/>
      <c r="G339" s="107" t="s">
        <v>19</v>
      </c>
      <c r="H339" s="107" t="s">
        <v>20</v>
      </c>
      <c r="I339" s="106" t="s">
        <v>20</v>
      </c>
      <c r="J339" s="101"/>
    </row>
    <row r="340" spans="1:10" s="192" customFormat="1" ht="22.5">
      <c r="A340" s="98" t="s">
        <v>5729</v>
      </c>
      <c r="B340" s="188" t="s">
        <v>10154</v>
      </c>
      <c r="C340" s="189"/>
      <c r="D340" s="189"/>
      <c r="E340" s="97"/>
      <c r="F340" s="97"/>
      <c r="G340" s="190" t="s">
        <v>19</v>
      </c>
      <c r="H340" s="190" t="s">
        <v>20</v>
      </c>
      <c r="I340" s="110" t="s">
        <v>20</v>
      </c>
      <c r="J340" s="191"/>
    </row>
    <row r="341" spans="1:10" ht="22.5">
      <c r="A341" s="103" t="s">
        <v>5729</v>
      </c>
      <c r="B341" s="182" t="s">
        <v>10161</v>
      </c>
      <c r="C341" s="183"/>
      <c r="D341" s="183"/>
      <c r="E341" s="184"/>
      <c r="F341" s="184"/>
      <c r="G341" s="165" t="s">
        <v>19</v>
      </c>
      <c r="H341" s="165" t="s">
        <v>20</v>
      </c>
      <c r="I341" s="166" t="s">
        <v>20</v>
      </c>
      <c r="J341" s="187"/>
    </row>
    <row r="342" spans="1:10" ht="22.5">
      <c r="A342" s="103" t="s">
        <v>5729</v>
      </c>
      <c r="B342" s="163" t="s">
        <v>10162</v>
      </c>
      <c r="C342" s="164"/>
      <c r="D342" s="164"/>
      <c r="E342" s="105"/>
      <c r="F342" s="105"/>
      <c r="G342" s="165" t="s">
        <v>19</v>
      </c>
      <c r="H342" s="165" t="s">
        <v>20</v>
      </c>
      <c r="I342" s="166" t="s">
        <v>20</v>
      </c>
      <c r="J342" s="167"/>
    </row>
    <row r="343" spans="1:10" ht="25.5">
      <c r="A343" s="98" t="s">
        <v>5725</v>
      </c>
      <c r="B343" s="98" t="s">
        <v>134</v>
      </c>
      <c r="C343" s="105" t="s">
        <v>5684</v>
      </c>
      <c r="D343" s="99" t="s">
        <v>79</v>
      </c>
      <c r="E343" s="99">
        <v>761550</v>
      </c>
      <c r="F343" s="99" t="s">
        <v>80</v>
      </c>
      <c r="G343" s="106" t="s">
        <v>20</v>
      </c>
      <c r="H343" s="106" t="s">
        <v>20</v>
      </c>
      <c r="I343" s="106" t="s">
        <v>20</v>
      </c>
      <c r="J343" s="101"/>
    </row>
    <row r="344" spans="1:10">
      <c r="A344" s="98" t="s">
        <v>5725</v>
      </c>
      <c r="B344" s="97" t="s">
        <v>10042</v>
      </c>
      <c r="C344" s="100"/>
      <c r="D344" s="100"/>
      <c r="E344" s="99"/>
      <c r="F344" s="99"/>
      <c r="G344" s="107" t="s">
        <v>19</v>
      </c>
      <c r="H344" s="107" t="s">
        <v>20</v>
      </c>
      <c r="I344" s="106" t="s">
        <v>20</v>
      </c>
      <c r="J344" s="101"/>
    </row>
    <row r="345" spans="1:10">
      <c r="A345" s="98" t="s">
        <v>5725</v>
      </c>
      <c r="B345" s="102" t="s">
        <v>9376</v>
      </c>
      <c r="C345" s="100"/>
      <c r="D345" s="100"/>
      <c r="E345" s="99"/>
      <c r="F345" s="99"/>
      <c r="G345" s="107" t="s">
        <v>19</v>
      </c>
      <c r="H345" s="107" t="s">
        <v>20</v>
      </c>
      <c r="I345" s="106" t="s">
        <v>20</v>
      </c>
      <c r="J345" s="101"/>
    </row>
    <row r="346" spans="1:10" ht="25.5">
      <c r="A346" s="98" t="s">
        <v>5725</v>
      </c>
      <c r="B346" s="102" t="s">
        <v>9457</v>
      </c>
      <c r="C346" s="100"/>
      <c r="D346" s="100"/>
      <c r="E346" s="99"/>
      <c r="F346" s="99"/>
      <c r="G346" s="107" t="s">
        <v>19</v>
      </c>
      <c r="H346" s="107" t="s">
        <v>20</v>
      </c>
      <c r="I346" s="106" t="s">
        <v>20</v>
      </c>
      <c r="J346" s="101"/>
    </row>
    <row r="347" spans="1:10" ht="38.25">
      <c r="A347" s="98" t="s">
        <v>5725</v>
      </c>
      <c r="B347" s="102" t="s">
        <v>9500</v>
      </c>
      <c r="C347" s="99"/>
      <c r="D347" s="99"/>
      <c r="E347" s="99"/>
      <c r="F347" s="99"/>
      <c r="G347" s="106" t="s">
        <v>19</v>
      </c>
      <c r="H347" s="106" t="s">
        <v>20</v>
      </c>
      <c r="I347" s="106" t="s">
        <v>20</v>
      </c>
      <c r="J347" s="101"/>
    </row>
    <row r="348" spans="1:10" ht="38.25">
      <c r="A348" s="98" t="s">
        <v>5725</v>
      </c>
      <c r="B348" s="102" t="s">
        <v>9449</v>
      </c>
      <c r="C348" s="100"/>
      <c r="D348" s="100"/>
      <c r="E348" s="99"/>
      <c r="F348" s="99"/>
      <c r="G348" s="107" t="s">
        <v>19</v>
      </c>
      <c r="H348" s="107" t="s">
        <v>20</v>
      </c>
      <c r="I348" s="106" t="s">
        <v>20</v>
      </c>
      <c r="J348" s="101"/>
    </row>
    <row r="349" spans="1:10" ht="25.5">
      <c r="A349" s="98" t="s">
        <v>5725</v>
      </c>
      <c r="B349" s="102" t="s">
        <v>9477</v>
      </c>
      <c r="C349" s="100"/>
      <c r="D349" s="100"/>
      <c r="E349" s="99"/>
      <c r="F349" s="99"/>
      <c r="G349" s="107" t="s">
        <v>19</v>
      </c>
      <c r="H349" s="107" t="s">
        <v>20</v>
      </c>
      <c r="I349" s="106" t="s">
        <v>20</v>
      </c>
      <c r="J349" s="101"/>
    </row>
    <row r="350" spans="1:10" ht="25.5">
      <c r="A350" s="98" t="s">
        <v>5725</v>
      </c>
      <c r="B350" s="102" t="s">
        <v>9737</v>
      </c>
      <c r="C350" s="100"/>
      <c r="D350" s="100"/>
      <c r="E350" s="99"/>
      <c r="F350" s="99"/>
      <c r="G350" s="107" t="s">
        <v>19</v>
      </c>
      <c r="H350" s="107" t="s">
        <v>20</v>
      </c>
      <c r="I350" s="106" t="s">
        <v>20</v>
      </c>
      <c r="J350" s="101"/>
    </row>
    <row r="351" spans="1:10" ht="25.5">
      <c r="A351" s="98" t="s">
        <v>5725</v>
      </c>
      <c r="B351" s="102" t="s">
        <v>9382</v>
      </c>
      <c r="C351" s="100"/>
      <c r="D351" s="100"/>
      <c r="E351" s="99"/>
      <c r="F351" s="99"/>
      <c r="G351" s="107" t="s">
        <v>19</v>
      </c>
      <c r="H351" s="107" t="s">
        <v>20</v>
      </c>
      <c r="I351" s="106" t="s">
        <v>20</v>
      </c>
      <c r="J351" s="101"/>
    </row>
    <row r="352" spans="1:10" ht="25.5">
      <c r="A352" s="98" t="s">
        <v>5725</v>
      </c>
      <c r="B352" s="102" t="s">
        <v>9380</v>
      </c>
      <c r="C352" s="100"/>
      <c r="D352" s="100"/>
      <c r="E352" s="99"/>
      <c r="F352" s="99"/>
      <c r="G352" s="107" t="s">
        <v>19</v>
      </c>
      <c r="H352" s="107" t="s">
        <v>20</v>
      </c>
      <c r="I352" s="106" t="s">
        <v>20</v>
      </c>
      <c r="J352" s="101"/>
    </row>
    <row r="353" spans="1:10" ht="25.5">
      <c r="A353" s="98" t="s">
        <v>5725</v>
      </c>
      <c r="B353" s="102" t="s">
        <v>9378</v>
      </c>
      <c r="C353" s="100"/>
      <c r="D353" s="100"/>
      <c r="E353" s="99"/>
      <c r="F353" s="99"/>
      <c r="G353" s="107" t="s">
        <v>19</v>
      </c>
      <c r="H353" s="107" t="s">
        <v>20</v>
      </c>
      <c r="I353" s="106" t="s">
        <v>20</v>
      </c>
      <c r="J353" s="101"/>
    </row>
    <row r="354" spans="1:10" ht="38.25">
      <c r="A354" s="97" t="s">
        <v>5725</v>
      </c>
      <c r="B354" s="103" t="s">
        <v>10075</v>
      </c>
      <c r="C354" s="100"/>
      <c r="D354" s="100"/>
      <c r="E354" s="99"/>
      <c r="F354" s="99"/>
      <c r="G354" s="107" t="s">
        <v>19</v>
      </c>
      <c r="H354" s="107" t="s">
        <v>20</v>
      </c>
      <c r="I354" s="106" t="s">
        <v>20</v>
      </c>
      <c r="J354" s="101"/>
    </row>
    <row r="355" spans="1:10" ht="38.25">
      <c r="A355" s="98" t="s">
        <v>5725</v>
      </c>
      <c r="B355" s="102" t="s">
        <v>9453</v>
      </c>
      <c r="C355" s="100"/>
      <c r="D355" s="100"/>
      <c r="E355" s="99"/>
      <c r="F355" s="99"/>
      <c r="G355" s="107" t="s">
        <v>19</v>
      </c>
      <c r="H355" s="107" t="s">
        <v>20</v>
      </c>
      <c r="I355" s="106" t="s">
        <v>20</v>
      </c>
      <c r="J355" s="101"/>
    </row>
    <row r="356" spans="1:10" ht="25.5">
      <c r="A356" s="98" t="s">
        <v>5725</v>
      </c>
      <c r="B356" s="102" t="s">
        <v>9447</v>
      </c>
      <c r="C356" s="100"/>
      <c r="D356" s="100"/>
      <c r="E356" s="99"/>
      <c r="F356" s="99"/>
      <c r="G356" s="107" t="s">
        <v>19</v>
      </c>
      <c r="H356" s="107" t="s">
        <v>20</v>
      </c>
      <c r="I356" s="106" t="s">
        <v>20</v>
      </c>
      <c r="J356" s="101"/>
    </row>
    <row r="357" spans="1:10" ht="25.5">
      <c r="A357" s="98" t="s">
        <v>5725</v>
      </c>
      <c r="B357" s="102" t="s">
        <v>9489</v>
      </c>
      <c r="C357" s="100"/>
      <c r="D357" s="100"/>
      <c r="E357" s="99"/>
      <c r="F357" s="99"/>
      <c r="G357" s="107" t="s">
        <v>19</v>
      </c>
      <c r="H357" s="107" t="s">
        <v>20</v>
      </c>
      <c r="I357" s="106" t="s">
        <v>20</v>
      </c>
      <c r="J357" s="101"/>
    </row>
    <row r="358" spans="1:10" ht="25.5">
      <c r="A358" s="98" t="s">
        <v>10093</v>
      </c>
      <c r="B358" s="103" t="s">
        <v>10057</v>
      </c>
      <c r="C358" s="105" t="s">
        <v>10058</v>
      </c>
      <c r="D358" s="99" t="s">
        <v>79</v>
      </c>
      <c r="E358" s="99">
        <v>761550</v>
      </c>
      <c r="F358" s="99" t="s">
        <v>80</v>
      </c>
      <c r="G358" s="106" t="s">
        <v>20</v>
      </c>
      <c r="H358" s="106" t="s">
        <v>20</v>
      </c>
      <c r="I358" s="106" t="s">
        <v>20</v>
      </c>
      <c r="J358" s="101"/>
    </row>
    <row r="359" spans="1:10" ht="25.5">
      <c r="A359" s="98" t="s">
        <v>10093</v>
      </c>
      <c r="B359" s="97" t="s">
        <v>10040</v>
      </c>
      <c r="C359" s="100"/>
      <c r="D359" s="100"/>
      <c r="E359" s="99"/>
      <c r="F359" s="99"/>
      <c r="G359" s="107" t="s">
        <v>19</v>
      </c>
      <c r="H359" s="107" t="s">
        <v>20</v>
      </c>
      <c r="I359" s="106" t="s">
        <v>20</v>
      </c>
      <c r="J359" s="101"/>
    </row>
    <row r="360" spans="1:10">
      <c r="A360" s="98" t="s">
        <v>10093</v>
      </c>
      <c r="B360" s="102" t="s">
        <v>9376</v>
      </c>
      <c r="C360" s="100"/>
      <c r="D360" s="100"/>
      <c r="E360" s="99"/>
      <c r="F360" s="99"/>
      <c r="G360" s="107" t="s">
        <v>19</v>
      </c>
      <c r="H360" s="107" t="s">
        <v>20</v>
      </c>
      <c r="I360" s="106" t="s">
        <v>20</v>
      </c>
      <c r="J360" s="101"/>
    </row>
    <row r="361" spans="1:10" ht="38.25">
      <c r="A361" s="98" t="s">
        <v>10093</v>
      </c>
      <c r="B361" s="102" t="s">
        <v>9500</v>
      </c>
      <c r="C361" s="100"/>
      <c r="D361" s="100"/>
      <c r="E361" s="99"/>
      <c r="F361" s="99"/>
      <c r="G361" s="107" t="s">
        <v>19</v>
      </c>
      <c r="H361" s="107" t="s">
        <v>20</v>
      </c>
      <c r="I361" s="106" t="s">
        <v>20</v>
      </c>
      <c r="J361" s="101"/>
    </row>
    <row r="362" spans="1:10" ht="25.5">
      <c r="A362" s="98" t="s">
        <v>10093</v>
      </c>
      <c r="B362" s="102" t="s">
        <v>8231</v>
      </c>
      <c r="C362" s="100"/>
      <c r="D362" s="100"/>
      <c r="E362" s="99"/>
      <c r="F362" s="99"/>
      <c r="G362" s="107" t="s">
        <v>19</v>
      </c>
      <c r="H362" s="107" t="s">
        <v>20</v>
      </c>
      <c r="I362" s="106" t="s">
        <v>20</v>
      </c>
      <c r="J362" s="101"/>
    </row>
    <row r="363" spans="1:10" ht="25.5">
      <c r="A363" s="98" t="s">
        <v>10093</v>
      </c>
      <c r="B363" s="102" t="s">
        <v>8221</v>
      </c>
      <c r="C363" s="99"/>
      <c r="D363" s="99"/>
      <c r="E363" s="99"/>
      <c r="F363" s="99"/>
      <c r="G363" s="106" t="s">
        <v>19</v>
      </c>
      <c r="H363" s="106" t="s">
        <v>20</v>
      </c>
      <c r="I363" s="106" t="s">
        <v>20</v>
      </c>
      <c r="J363" s="101"/>
    </row>
    <row r="364" spans="1:10" ht="25.5">
      <c r="A364" s="98" t="s">
        <v>10093</v>
      </c>
      <c r="B364" s="102" t="s">
        <v>8215</v>
      </c>
      <c r="C364" s="100"/>
      <c r="D364" s="100"/>
      <c r="E364" s="99"/>
      <c r="F364" s="99"/>
      <c r="G364" s="107" t="s">
        <v>19</v>
      </c>
      <c r="H364" s="107" t="s">
        <v>20</v>
      </c>
      <c r="I364" s="106" t="s">
        <v>20</v>
      </c>
      <c r="J364" s="101"/>
    </row>
    <row r="365" spans="1:10" ht="25.5">
      <c r="A365" s="98" t="s">
        <v>10093</v>
      </c>
      <c r="B365" s="102" t="s">
        <v>8213</v>
      </c>
      <c r="C365" s="100"/>
      <c r="D365" s="100"/>
      <c r="E365" s="99"/>
      <c r="F365" s="99"/>
      <c r="G365" s="107" t="s">
        <v>19</v>
      </c>
      <c r="H365" s="107" t="s">
        <v>20</v>
      </c>
      <c r="I365" s="106" t="s">
        <v>20</v>
      </c>
      <c r="J365" s="101"/>
    </row>
    <row r="366" spans="1:10" ht="25.5">
      <c r="A366" s="98" t="s">
        <v>10093</v>
      </c>
      <c r="B366" s="102" t="s">
        <v>8203</v>
      </c>
      <c r="C366" s="100"/>
      <c r="D366" s="100"/>
      <c r="E366" s="99"/>
      <c r="F366" s="99"/>
      <c r="G366" s="107" t="s">
        <v>19</v>
      </c>
      <c r="H366" s="107" t="s">
        <v>20</v>
      </c>
      <c r="I366" s="106" t="s">
        <v>20</v>
      </c>
      <c r="J366" s="101"/>
    </row>
    <row r="367" spans="1:10" ht="25.5">
      <c r="A367" s="98" t="s">
        <v>10093</v>
      </c>
      <c r="B367" s="102" t="s">
        <v>8193</v>
      </c>
      <c r="C367" s="100"/>
      <c r="D367" s="100"/>
      <c r="E367" s="99"/>
      <c r="F367" s="99"/>
      <c r="G367" s="107" t="s">
        <v>19</v>
      </c>
      <c r="H367" s="107" t="s">
        <v>20</v>
      </c>
      <c r="I367" s="106" t="s">
        <v>20</v>
      </c>
      <c r="J367" s="101"/>
    </row>
    <row r="368" spans="1:10" ht="38.25">
      <c r="A368" s="98" t="s">
        <v>10093</v>
      </c>
      <c r="B368" s="102" t="s">
        <v>9449</v>
      </c>
      <c r="C368" s="100"/>
      <c r="D368" s="100"/>
      <c r="E368" s="99"/>
      <c r="F368" s="99"/>
      <c r="G368" s="107" t="s">
        <v>19</v>
      </c>
      <c r="H368" s="107" t="s">
        <v>20</v>
      </c>
      <c r="I368" s="106" t="s">
        <v>20</v>
      </c>
      <c r="J368" s="101"/>
    </row>
    <row r="369" spans="1:10" ht="38.25">
      <c r="A369" s="98" t="s">
        <v>10093</v>
      </c>
      <c r="B369" s="103" t="s">
        <v>10075</v>
      </c>
      <c r="C369" s="100"/>
      <c r="D369" s="100"/>
      <c r="E369" s="99"/>
      <c r="F369" s="99"/>
      <c r="G369" s="107" t="s">
        <v>19</v>
      </c>
      <c r="H369" s="107" t="s">
        <v>20</v>
      </c>
      <c r="I369" s="106" t="s">
        <v>20</v>
      </c>
      <c r="J369" s="101"/>
    </row>
    <row r="370" spans="1:10" ht="25.5">
      <c r="A370" s="98" t="s">
        <v>10093</v>
      </c>
      <c r="B370" s="102" t="s">
        <v>8281</v>
      </c>
      <c r="C370" s="100"/>
      <c r="D370" s="100"/>
      <c r="E370" s="99"/>
      <c r="F370" s="99"/>
      <c r="G370" s="107" t="s">
        <v>19</v>
      </c>
      <c r="H370" s="107" t="s">
        <v>20</v>
      </c>
      <c r="I370" s="106" t="s">
        <v>20</v>
      </c>
      <c r="J370" s="101"/>
    </row>
    <row r="371" spans="1:10" ht="25.5">
      <c r="A371" s="98" t="s">
        <v>10093</v>
      </c>
      <c r="B371" s="102" t="s">
        <v>8271</v>
      </c>
      <c r="C371" s="100"/>
      <c r="D371" s="100"/>
      <c r="E371" s="99"/>
      <c r="F371" s="99"/>
      <c r="G371" s="107" t="s">
        <v>19</v>
      </c>
      <c r="H371" s="107" t="s">
        <v>20</v>
      </c>
      <c r="I371" s="106" t="s">
        <v>20</v>
      </c>
      <c r="J371" s="101"/>
    </row>
    <row r="372" spans="1:10" ht="25.5">
      <c r="A372" s="98" t="s">
        <v>10093</v>
      </c>
      <c r="B372" s="102" t="s">
        <v>8265</v>
      </c>
      <c r="C372" s="100"/>
      <c r="D372" s="100"/>
      <c r="E372" s="99"/>
      <c r="F372" s="99"/>
      <c r="G372" s="107" t="s">
        <v>19</v>
      </c>
      <c r="H372" s="107" t="s">
        <v>20</v>
      </c>
      <c r="I372" s="106" t="s">
        <v>20</v>
      </c>
      <c r="J372" s="101"/>
    </row>
    <row r="373" spans="1:10" ht="25.5">
      <c r="A373" s="98" t="s">
        <v>10093</v>
      </c>
      <c r="B373" s="102" t="s">
        <v>8263</v>
      </c>
      <c r="C373" s="100"/>
      <c r="D373" s="100"/>
      <c r="E373" s="99"/>
      <c r="F373" s="99"/>
      <c r="G373" s="107" t="s">
        <v>19</v>
      </c>
      <c r="H373" s="107" t="s">
        <v>20</v>
      </c>
      <c r="I373" s="106" t="s">
        <v>20</v>
      </c>
      <c r="J373" s="101"/>
    </row>
    <row r="374" spans="1:10" ht="25.5">
      <c r="A374" s="98" t="s">
        <v>10093</v>
      </c>
      <c r="B374" s="102" t="s">
        <v>8255</v>
      </c>
      <c r="C374" s="100"/>
      <c r="D374" s="100"/>
      <c r="E374" s="99"/>
      <c r="F374" s="99"/>
      <c r="G374" s="107" t="s">
        <v>19</v>
      </c>
      <c r="H374" s="107" t="s">
        <v>20</v>
      </c>
      <c r="I374" s="106" t="s">
        <v>20</v>
      </c>
      <c r="J374" s="101"/>
    </row>
    <row r="375" spans="1:10" ht="25.5">
      <c r="A375" s="98" t="s">
        <v>10093</v>
      </c>
      <c r="B375" s="102" t="s">
        <v>8245</v>
      </c>
      <c r="C375" s="100"/>
      <c r="D375" s="100"/>
      <c r="E375" s="99"/>
      <c r="F375" s="99"/>
      <c r="G375" s="107" t="s">
        <v>19</v>
      </c>
      <c r="H375" s="107" t="s">
        <v>20</v>
      </c>
      <c r="I375" s="106" t="s">
        <v>20</v>
      </c>
      <c r="J375" s="101"/>
    </row>
    <row r="376" spans="1:10" ht="38.25">
      <c r="A376" s="98" t="s">
        <v>10093</v>
      </c>
      <c r="B376" s="102" t="s">
        <v>9453</v>
      </c>
      <c r="C376" s="100"/>
      <c r="D376" s="100"/>
      <c r="E376" s="99"/>
      <c r="F376" s="99"/>
      <c r="G376" s="107" t="s">
        <v>19</v>
      </c>
      <c r="H376" s="107" t="s">
        <v>20</v>
      </c>
      <c r="I376" s="106" t="s">
        <v>20</v>
      </c>
      <c r="J376" s="101"/>
    </row>
    <row r="377" spans="1:10" ht="38.25">
      <c r="A377" s="98" t="s">
        <v>10094</v>
      </c>
      <c r="B377" s="103" t="s">
        <v>10069</v>
      </c>
      <c r="C377" s="105" t="s">
        <v>10059</v>
      </c>
      <c r="D377" s="99" t="s">
        <v>79</v>
      </c>
      <c r="E377" s="99">
        <v>761550</v>
      </c>
      <c r="F377" s="99" t="s">
        <v>80</v>
      </c>
      <c r="G377" s="106" t="s">
        <v>20</v>
      </c>
      <c r="H377" s="106" t="s">
        <v>20</v>
      </c>
      <c r="I377" s="106" t="s">
        <v>20</v>
      </c>
      <c r="J377" s="101"/>
    </row>
    <row r="378" spans="1:10" ht="25.5">
      <c r="A378" s="98" t="s">
        <v>10094</v>
      </c>
      <c r="B378" s="97" t="s">
        <v>10040</v>
      </c>
      <c r="C378" s="99"/>
      <c r="D378" s="99"/>
      <c r="E378" s="99"/>
      <c r="F378" s="99"/>
      <c r="G378" s="107" t="s">
        <v>19</v>
      </c>
      <c r="H378" s="107" t="s">
        <v>20</v>
      </c>
      <c r="I378" s="106" t="s">
        <v>20</v>
      </c>
      <c r="J378" s="99"/>
    </row>
    <row r="379" spans="1:10" ht="25.5">
      <c r="A379" s="98" t="s">
        <v>10094</v>
      </c>
      <c r="B379" s="102" t="s">
        <v>9376</v>
      </c>
      <c r="C379" s="100"/>
      <c r="D379" s="100"/>
      <c r="E379" s="99"/>
      <c r="F379" s="99"/>
      <c r="G379" s="107" t="s">
        <v>19</v>
      </c>
      <c r="H379" s="107" t="s">
        <v>20</v>
      </c>
      <c r="I379" s="106" t="s">
        <v>20</v>
      </c>
      <c r="J379" s="101"/>
    </row>
    <row r="380" spans="1:10" ht="38.25">
      <c r="A380" s="98" t="s">
        <v>10094</v>
      </c>
      <c r="B380" s="102" t="s">
        <v>9500</v>
      </c>
      <c r="C380" s="100"/>
      <c r="D380" s="100"/>
      <c r="E380" s="99"/>
      <c r="F380" s="99"/>
      <c r="G380" s="107" t="s">
        <v>19</v>
      </c>
      <c r="H380" s="107" t="s">
        <v>20</v>
      </c>
      <c r="I380" s="106" t="s">
        <v>20</v>
      </c>
      <c r="J380" s="101"/>
    </row>
    <row r="381" spans="1:10" ht="25.5">
      <c r="A381" s="98" t="s">
        <v>10094</v>
      </c>
      <c r="B381" s="102" t="s">
        <v>8231</v>
      </c>
      <c r="C381" s="100"/>
      <c r="D381" s="100"/>
      <c r="E381" s="99"/>
      <c r="F381" s="99"/>
      <c r="G381" s="107" t="s">
        <v>19</v>
      </c>
      <c r="H381" s="107" t="s">
        <v>20</v>
      </c>
      <c r="I381" s="106" t="s">
        <v>20</v>
      </c>
      <c r="J381" s="101"/>
    </row>
    <row r="382" spans="1:10" ht="25.5">
      <c r="A382" s="98" t="s">
        <v>10094</v>
      </c>
      <c r="B382" s="102" t="s">
        <v>8221</v>
      </c>
      <c r="C382" s="100"/>
      <c r="D382" s="100"/>
      <c r="E382" s="99"/>
      <c r="F382" s="99"/>
      <c r="G382" s="107" t="s">
        <v>19</v>
      </c>
      <c r="H382" s="107" t="s">
        <v>20</v>
      </c>
      <c r="I382" s="106" t="s">
        <v>20</v>
      </c>
      <c r="J382" s="101"/>
    </row>
    <row r="383" spans="1:10" ht="25.5">
      <c r="A383" s="98" t="s">
        <v>10094</v>
      </c>
      <c r="B383" s="102" t="s">
        <v>8215</v>
      </c>
      <c r="C383" s="100"/>
      <c r="D383" s="100"/>
      <c r="E383" s="99"/>
      <c r="F383" s="99"/>
      <c r="G383" s="107" t="s">
        <v>19</v>
      </c>
      <c r="H383" s="107" t="s">
        <v>20</v>
      </c>
      <c r="I383" s="106" t="s">
        <v>20</v>
      </c>
      <c r="J383" s="101"/>
    </row>
    <row r="384" spans="1:10" ht="25.5">
      <c r="A384" s="98" t="s">
        <v>10094</v>
      </c>
      <c r="B384" s="102" t="s">
        <v>8213</v>
      </c>
      <c r="C384" s="100"/>
      <c r="D384" s="100"/>
      <c r="E384" s="99"/>
      <c r="F384" s="99"/>
      <c r="G384" s="107" t="s">
        <v>19</v>
      </c>
      <c r="H384" s="107" t="s">
        <v>20</v>
      </c>
      <c r="I384" s="106" t="s">
        <v>20</v>
      </c>
      <c r="J384" s="101"/>
    </row>
    <row r="385" spans="1:10" ht="25.5">
      <c r="A385" s="98" t="s">
        <v>10094</v>
      </c>
      <c r="B385" s="102" t="s">
        <v>8203</v>
      </c>
      <c r="C385" s="100"/>
      <c r="D385" s="100"/>
      <c r="E385" s="99"/>
      <c r="F385" s="99"/>
      <c r="G385" s="107" t="s">
        <v>19</v>
      </c>
      <c r="H385" s="107" t="s">
        <v>20</v>
      </c>
      <c r="I385" s="106" t="s">
        <v>20</v>
      </c>
      <c r="J385" s="101"/>
    </row>
    <row r="386" spans="1:10" ht="25.5">
      <c r="A386" s="98" t="s">
        <v>10094</v>
      </c>
      <c r="B386" s="102" t="s">
        <v>8193</v>
      </c>
      <c r="C386" s="100"/>
      <c r="D386" s="100"/>
      <c r="E386" s="99"/>
      <c r="F386" s="99"/>
      <c r="G386" s="107" t="s">
        <v>19</v>
      </c>
      <c r="H386" s="107" t="s">
        <v>20</v>
      </c>
      <c r="I386" s="106" t="s">
        <v>20</v>
      </c>
      <c r="J386" s="101"/>
    </row>
    <row r="387" spans="1:10" ht="38.25">
      <c r="A387" s="98" t="s">
        <v>10094</v>
      </c>
      <c r="B387" s="102" t="s">
        <v>9449</v>
      </c>
      <c r="C387" s="100"/>
      <c r="D387" s="100"/>
      <c r="E387" s="99"/>
      <c r="F387" s="99"/>
      <c r="G387" s="107" t="s">
        <v>19</v>
      </c>
      <c r="H387" s="107" t="s">
        <v>20</v>
      </c>
      <c r="I387" s="106" t="s">
        <v>20</v>
      </c>
      <c r="J387" s="101"/>
    </row>
    <row r="388" spans="1:10" ht="25.5">
      <c r="A388" s="98" t="s">
        <v>10094</v>
      </c>
      <c r="B388" s="102" t="s">
        <v>9386</v>
      </c>
      <c r="C388" s="100"/>
      <c r="D388" s="100"/>
      <c r="E388" s="99"/>
      <c r="F388" s="99"/>
      <c r="G388" s="107" t="s">
        <v>19</v>
      </c>
      <c r="H388" s="107" t="s">
        <v>20</v>
      </c>
      <c r="I388" s="106" t="s">
        <v>20</v>
      </c>
      <c r="J388" s="101"/>
    </row>
    <row r="389" spans="1:10" ht="25.5">
      <c r="A389" s="98" t="s">
        <v>10094</v>
      </c>
      <c r="B389" s="102" t="s">
        <v>9382</v>
      </c>
      <c r="C389" s="100"/>
      <c r="D389" s="100"/>
      <c r="E389" s="99"/>
      <c r="F389" s="99"/>
      <c r="G389" s="107" t="s">
        <v>19</v>
      </c>
      <c r="H389" s="107" t="s">
        <v>20</v>
      </c>
      <c r="I389" s="106" t="s">
        <v>20</v>
      </c>
      <c r="J389" s="101"/>
    </row>
    <row r="390" spans="1:10" ht="25.5">
      <c r="A390" s="98" t="s">
        <v>10094</v>
      </c>
      <c r="B390" s="102" t="s">
        <v>9380</v>
      </c>
      <c r="C390" s="100"/>
      <c r="D390" s="100"/>
      <c r="E390" s="99"/>
      <c r="F390" s="99"/>
      <c r="G390" s="107" t="s">
        <v>19</v>
      </c>
      <c r="H390" s="107" t="s">
        <v>20</v>
      </c>
      <c r="I390" s="106" t="s">
        <v>20</v>
      </c>
      <c r="J390" s="101"/>
    </row>
    <row r="391" spans="1:10" ht="38.25">
      <c r="A391" s="98" t="s">
        <v>10094</v>
      </c>
      <c r="B391" s="103" t="s">
        <v>10075</v>
      </c>
      <c r="C391" s="100"/>
      <c r="D391" s="100"/>
      <c r="E391" s="99"/>
      <c r="F391" s="99"/>
      <c r="G391" s="107" t="s">
        <v>19</v>
      </c>
      <c r="H391" s="107" t="s">
        <v>20</v>
      </c>
      <c r="I391" s="106" t="s">
        <v>20</v>
      </c>
      <c r="J391" s="101"/>
    </row>
    <row r="392" spans="1:10" ht="25.5">
      <c r="A392" s="98" t="s">
        <v>10094</v>
      </c>
      <c r="B392" s="102" t="s">
        <v>8281</v>
      </c>
      <c r="C392" s="100"/>
      <c r="D392" s="100"/>
      <c r="E392" s="99"/>
      <c r="F392" s="99"/>
      <c r="G392" s="107" t="s">
        <v>19</v>
      </c>
      <c r="H392" s="107" t="s">
        <v>20</v>
      </c>
      <c r="I392" s="106" t="s">
        <v>20</v>
      </c>
      <c r="J392" s="101"/>
    </row>
    <row r="393" spans="1:10" ht="25.5">
      <c r="A393" s="98" t="s">
        <v>10094</v>
      </c>
      <c r="B393" s="102" t="s">
        <v>8271</v>
      </c>
      <c r="C393" s="100"/>
      <c r="D393" s="100"/>
      <c r="E393" s="99"/>
      <c r="F393" s="99"/>
      <c r="G393" s="107" t="s">
        <v>19</v>
      </c>
      <c r="H393" s="107" t="s">
        <v>20</v>
      </c>
      <c r="I393" s="106" t="s">
        <v>20</v>
      </c>
      <c r="J393" s="101"/>
    </row>
    <row r="394" spans="1:10" ht="25.5">
      <c r="A394" s="98" t="s">
        <v>10094</v>
      </c>
      <c r="B394" s="102" t="s">
        <v>8265</v>
      </c>
      <c r="C394" s="100"/>
      <c r="D394" s="100"/>
      <c r="E394" s="99"/>
      <c r="F394" s="99"/>
      <c r="G394" s="107" t="s">
        <v>19</v>
      </c>
      <c r="H394" s="107" t="s">
        <v>20</v>
      </c>
      <c r="I394" s="106" t="s">
        <v>20</v>
      </c>
      <c r="J394" s="101"/>
    </row>
    <row r="395" spans="1:10" ht="25.5">
      <c r="A395" s="98" t="s">
        <v>10094</v>
      </c>
      <c r="B395" s="102" t="s">
        <v>8263</v>
      </c>
      <c r="C395" s="100"/>
      <c r="D395" s="100"/>
      <c r="E395" s="99"/>
      <c r="F395" s="99"/>
      <c r="G395" s="107" t="s">
        <v>19</v>
      </c>
      <c r="H395" s="107" t="s">
        <v>20</v>
      </c>
      <c r="I395" s="106" t="s">
        <v>20</v>
      </c>
      <c r="J395" s="101"/>
    </row>
    <row r="396" spans="1:10" ht="25.5">
      <c r="A396" s="98" t="s">
        <v>10094</v>
      </c>
      <c r="B396" s="102" t="s">
        <v>8255</v>
      </c>
      <c r="C396" s="100"/>
      <c r="D396" s="100"/>
      <c r="E396" s="99"/>
      <c r="F396" s="99"/>
      <c r="G396" s="107" t="s">
        <v>19</v>
      </c>
      <c r="H396" s="107" t="s">
        <v>20</v>
      </c>
      <c r="I396" s="106" t="s">
        <v>20</v>
      </c>
      <c r="J396" s="101"/>
    </row>
    <row r="397" spans="1:10" ht="25.5">
      <c r="A397" s="98" t="s">
        <v>10094</v>
      </c>
      <c r="B397" s="102" t="s">
        <v>8245</v>
      </c>
      <c r="C397" s="99"/>
      <c r="D397" s="99"/>
      <c r="E397" s="99"/>
      <c r="F397" s="99"/>
      <c r="G397" s="106" t="s">
        <v>19</v>
      </c>
      <c r="H397" s="106" t="s">
        <v>20</v>
      </c>
      <c r="I397" s="106" t="s">
        <v>20</v>
      </c>
      <c r="J397" s="99"/>
    </row>
    <row r="398" spans="1:10" ht="38.25">
      <c r="A398" s="98" t="s">
        <v>10094</v>
      </c>
      <c r="B398" s="102" t="s">
        <v>9453</v>
      </c>
      <c r="C398" s="100"/>
      <c r="D398" s="100"/>
      <c r="E398" s="99"/>
      <c r="F398" s="99"/>
      <c r="G398" s="107" t="s">
        <v>19</v>
      </c>
      <c r="H398" s="107" t="s">
        <v>20</v>
      </c>
      <c r="I398" s="106" t="s">
        <v>20</v>
      </c>
      <c r="J398" s="101"/>
    </row>
    <row r="399" spans="1:10" ht="25.5">
      <c r="A399" s="169" t="s">
        <v>10094</v>
      </c>
      <c r="B399" s="163" t="s">
        <v>10153</v>
      </c>
      <c r="C399" s="164"/>
      <c r="D399" s="164"/>
      <c r="E399" s="105"/>
      <c r="F399" s="105"/>
      <c r="G399" s="165" t="s">
        <v>19</v>
      </c>
      <c r="H399" s="165" t="s">
        <v>20</v>
      </c>
      <c r="I399" s="166" t="s">
        <v>20</v>
      </c>
      <c r="J399" s="167"/>
    </row>
    <row r="400" spans="1:10" ht="25.5">
      <c r="A400" s="98" t="s">
        <v>10095</v>
      </c>
      <c r="B400" s="103" t="s">
        <v>10071</v>
      </c>
      <c r="C400" s="105" t="s">
        <v>10060</v>
      </c>
      <c r="D400" s="99" t="s">
        <v>79</v>
      </c>
      <c r="E400" s="99">
        <v>761550</v>
      </c>
      <c r="F400" s="99" t="s">
        <v>80</v>
      </c>
      <c r="G400" s="106" t="s">
        <v>20</v>
      </c>
      <c r="H400" s="106" t="s">
        <v>20</v>
      </c>
      <c r="I400" s="106" t="s">
        <v>20</v>
      </c>
      <c r="J400" s="101"/>
    </row>
    <row r="401" spans="1:10" ht="25.5">
      <c r="A401" s="98" t="s">
        <v>10095</v>
      </c>
      <c r="B401" s="97" t="s">
        <v>10040</v>
      </c>
      <c r="C401" s="100"/>
      <c r="D401" s="100"/>
      <c r="E401" s="99"/>
      <c r="F401" s="99"/>
      <c r="G401" s="107" t="s">
        <v>19</v>
      </c>
      <c r="H401" s="107" t="s">
        <v>20</v>
      </c>
      <c r="I401" s="106" t="s">
        <v>20</v>
      </c>
      <c r="J401" s="101"/>
    </row>
    <row r="402" spans="1:10" ht="25.5">
      <c r="A402" s="98" t="s">
        <v>10095</v>
      </c>
      <c r="B402" s="102" t="s">
        <v>9376</v>
      </c>
      <c r="C402" s="100"/>
      <c r="D402" s="100"/>
      <c r="E402" s="99"/>
      <c r="F402" s="99"/>
      <c r="G402" s="107" t="s">
        <v>19</v>
      </c>
      <c r="H402" s="107" t="s">
        <v>20</v>
      </c>
      <c r="I402" s="106" t="s">
        <v>20</v>
      </c>
      <c r="J402" s="101"/>
    </row>
    <row r="403" spans="1:10" ht="38.25">
      <c r="A403" s="98" t="s">
        <v>10095</v>
      </c>
      <c r="B403" s="102" t="s">
        <v>9500</v>
      </c>
      <c r="C403" s="100"/>
      <c r="D403" s="100"/>
      <c r="E403" s="99"/>
      <c r="F403" s="99"/>
      <c r="G403" s="107" t="s">
        <v>19</v>
      </c>
      <c r="H403" s="107" t="s">
        <v>20</v>
      </c>
      <c r="I403" s="106" t="s">
        <v>20</v>
      </c>
      <c r="J403" s="101"/>
    </row>
    <row r="404" spans="1:10" ht="25.5">
      <c r="A404" s="98" t="s">
        <v>10095</v>
      </c>
      <c r="B404" s="102" t="s">
        <v>8231</v>
      </c>
      <c r="C404" s="100"/>
      <c r="D404" s="100"/>
      <c r="E404" s="99"/>
      <c r="F404" s="99"/>
      <c r="G404" s="107" t="s">
        <v>19</v>
      </c>
      <c r="H404" s="107" t="s">
        <v>20</v>
      </c>
      <c r="I404" s="106" t="s">
        <v>20</v>
      </c>
      <c r="J404" s="101"/>
    </row>
    <row r="405" spans="1:10" ht="25.5">
      <c r="A405" s="98" t="s">
        <v>10095</v>
      </c>
      <c r="B405" s="102" t="s">
        <v>8221</v>
      </c>
      <c r="C405" s="100"/>
      <c r="D405" s="100"/>
      <c r="E405" s="99"/>
      <c r="F405" s="99"/>
      <c r="G405" s="107" t="s">
        <v>19</v>
      </c>
      <c r="H405" s="107" t="s">
        <v>20</v>
      </c>
      <c r="I405" s="106" t="s">
        <v>20</v>
      </c>
      <c r="J405" s="101"/>
    </row>
    <row r="406" spans="1:10" ht="25.5">
      <c r="A406" s="98" t="s">
        <v>10095</v>
      </c>
      <c r="B406" s="102" t="s">
        <v>8215</v>
      </c>
      <c r="C406" s="100"/>
      <c r="D406" s="100"/>
      <c r="E406" s="99"/>
      <c r="F406" s="99"/>
      <c r="G406" s="107" t="s">
        <v>19</v>
      </c>
      <c r="H406" s="107" t="s">
        <v>20</v>
      </c>
      <c r="I406" s="106" t="s">
        <v>20</v>
      </c>
      <c r="J406" s="101"/>
    </row>
    <row r="407" spans="1:10" ht="25.5">
      <c r="A407" s="98" t="s">
        <v>10095</v>
      </c>
      <c r="B407" s="102" t="s">
        <v>8213</v>
      </c>
      <c r="C407" s="100"/>
      <c r="D407" s="100"/>
      <c r="E407" s="99"/>
      <c r="F407" s="99"/>
      <c r="G407" s="107" t="s">
        <v>19</v>
      </c>
      <c r="H407" s="107" t="s">
        <v>20</v>
      </c>
      <c r="I407" s="106" t="s">
        <v>20</v>
      </c>
      <c r="J407" s="101"/>
    </row>
    <row r="408" spans="1:10" ht="25.5">
      <c r="A408" s="98" t="s">
        <v>10095</v>
      </c>
      <c r="B408" s="102" t="s">
        <v>8203</v>
      </c>
      <c r="C408" s="100"/>
      <c r="D408" s="100"/>
      <c r="E408" s="99"/>
      <c r="F408" s="99"/>
      <c r="G408" s="107" t="s">
        <v>19</v>
      </c>
      <c r="H408" s="107" t="s">
        <v>20</v>
      </c>
      <c r="I408" s="106" t="s">
        <v>20</v>
      </c>
      <c r="J408" s="101"/>
    </row>
    <row r="409" spans="1:10" ht="25.5">
      <c r="A409" s="98" t="s">
        <v>10095</v>
      </c>
      <c r="B409" s="102" t="s">
        <v>8193</v>
      </c>
      <c r="C409" s="100"/>
      <c r="D409" s="100"/>
      <c r="E409" s="99"/>
      <c r="F409" s="99"/>
      <c r="G409" s="107" t="s">
        <v>19</v>
      </c>
      <c r="H409" s="107" t="s">
        <v>20</v>
      </c>
      <c r="I409" s="106" t="s">
        <v>20</v>
      </c>
      <c r="J409" s="101"/>
    </row>
    <row r="410" spans="1:10" ht="38.25">
      <c r="A410" s="98" t="s">
        <v>10095</v>
      </c>
      <c r="B410" s="102" t="s">
        <v>9449</v>
      </c>
      <c r="C410" s="100"/>
      <c r="D410" s="100"/>
      <c r="E410" s="99"/>
      <c r="F410" s="99"/>
      <c r="G410" s="107" t="s">
        <v>19</v>
      </c>
      <c r="H410" s="107" t="s">
        <v>20</v>
      </c>
      <c r="I410" s="106" t="s">
        <v>20</v>
      </c>
      <c r="J410" s="101"/>
    </row>
    <row r="411" spans="1:10" ht="25.5">
      <c r="A411" s="98" t="s">
        <v>10095</v>
      </c>
      <c r="B411" s="102" t="s">
        <v>9386</v>
      </c>
      <c r="C411" s="100"/>
      <c r="D411" s="100"/>
      <c r="E411" s="99"/>
      <c r="F411" s="99"/>
      <c r="G411" s="107" t="s">
        <v>19</v>
      </c>
      <c r="H411" s="107" t="s">
        <v>20</v>
      </c>
      <c r="I411" s="106" t="s">
        <v>20</v>
      </c>
      <c r="J411" s="101"/>
    </row>
    <row r="412" spans="1:10" ht="25.5">
      <c r="A412" s="98" t="s">
        <v>10095</v>
      </c>
      <c r="B412" s="102" t="s">
        <v>9382</v>
      </c>
      <c r="C412" s="100"/>
      <c r="D412" s="100"/>
      <c r="E412" s="99"/>
      <c r="F412" s="99"/>
      <c r="G412" s="107" t="s">
        <v>19</v>
      </c>
      <c r="H412" s="107" t="s">
        <v>20</v>
      </c>
      <c r="I412" s="106" t="s">
        <v>20</v>
      </c>
      <c r="J412" s="101"/>
    </row>
    <row r="413" spans="1:10" ht="25.5">
      <c r="A413" s="98" t="s">
        <v>10095</v>
      </c>
      <c r="B413" s="102" t="s">
        <v>9380</v>
      </c>
      <c r="C413" s="100"/>
      <c r="D413" s="100"/>
      <c r="E413" s="99"/>
      <c r="F413" s="99"/>
      <c r="G413" s="107" t="s">
        <v>19</v>
      </c>
      <c r="H413" s="107" t="s">
        <v>20</v>
      </c>
      <c r="I413" s="106" t="s">
        <v>20</v>
      </c>
      <c r="J413" s="101"/>
    </row>
    <row r="414" spans="1:10" ht="38.25">
      <c r="A414" s="98" t="s">
        <v>10095</v>
      </c>
      <c r="B414" s="103" t="s">
        <v>10075</v>
      </c>
      <c r="C414" s="100"/>
      <c r="D414" s="100"/>
      <c r="E414" s="99"/>
      <c r="F414" s="99"/>
      <c r="G414" s="107" t="s">
        <v>19</v>
      </c>
      <c r="H414" s="107" t="s">
        <v>20</v>
      </c>
      <c r="I414" s="106" t="s">
        <v>20</v>
      </c>
      <c r="J414" s="101"/>
    </row>
    <row r="415" spans="1:10" ht="25.5">
      <c r="A415" s="98" t="s">
        <v>10095</v>
      </c>
      <c r="B415" s="102" t="s">
        <v>8281</v>
      </c>
      <c r="C415" s="100"/>
      <c r="D415" s="100"/>
      <c r="E415" s="99"/>
      <c r="F415" s="99"/>
      <c r="G415" s="107" t="s">
        <v>19</v>
      </c>
      <c r="H415" s="107" t="s">
        <v>20</v>
      </c>
      <c r="I415" s="106" t="s">
        <v>20</v>
      </c>
      <c r="J415" s="101"/>
    </row>
    <row r="416" spans="1:10" ht="25.5">
      <c r="A416" s="98" t="s">
        <v>10095</v>
      </c>
      <c r="B416" s="102" t="s">
        <v>8271</v>
      </c>
      <c r="C416" s="100"/>
      <c r="D416" s="100"/>
      <c r="E416" s="99"/>
      <c r="F416" s="99"/>
      <c r="G416" s="107" t="s">
        <v>19</v>
      </c>
      <c r="H416" s="107" t="s">
        <v>20</v>
      </c>
      <c r="I416" s="106" t="s">
        <v>20</v>
      </c>
      <c r="J416" s="101"/>
    </row>
    <row r="417" spans="1:10" ht="25.5">
      <c r="A417" s="98" t="s">
        <v>10095</v>
      </c>
      <c r="B417" s="102" t="s">
        <v>8265</v>
      </c>
      <c r="C417" s="100"/>
      <c r="D417" s="100"/>
      <c r="E417" s="99"/>
      <c r="F417" s="99"/>
      <c r="G417" s="107" t="s">
        <v>19</v>
      </c>
      <c r="H417" s="107" t="s">
        <v>20</v>
      </c>
      <c r="I417" s="106" t="s">
        <v>20</v>
      </c>
      <c r="J417" s="101"/>
    </row>
    <row r="418" spans="1:10" ht="25.5">
      <c r="A418" s="98" t="s">
        <v>10095</v>
      </c>
      <c r="B418" s="102" t="s">
        <v>8263</v>
      </c>
      <c r="C418" s="100"/>
      <c r="D418" s="100"/>
      <c r="E418" s="99"/>
      <c r="F418" s="99"/>
      <c r="G418" s="107" t="s">
        <v>19</v>
      </c>
      <c r="H418" s="107" t="s">
        <v>20</v>
      </c>
      <c r="I418" s="106" t="s">
        <v>20</v>
      </c>
      <c r="J418" s="101"/>
    </row>
    <row r="419" spans="1:10" ht="25.5">
      <c r="A419" s="98" t="s">
        <v>10095</v>
      </c>
      <c r="B419" s="102" t="s">
        <v>8255</v>
      </c>
      <c r="C419" s="100"/>
      <c r="D419" s="100"/>
      <c r="E419" s="99"/>
      <c r="F419" s="99"/>
      <c r="G419" s="107" t="s">
        <v>19</v>
      </c>
      <c r="H419" s="107" t="s">
        <v>20</v>
      </c>
      <c r="I419" s="106" t="s">
        <v>20</v>
      </c>
      <c r="J419" s="101"/>
    </row>
    <row r="420" spans="1:10" ht="25.5">
      <c r="A420" s="98" t="s">
        <v>10095</v>
      </c>
      <c r="B420" s="102" t="s">
        <v>8245</v>
      </c>
      <c r="C420" s="99"/>
      <c r="D420" s="99"/>
      <c r="E420" s="99"/>
      <c r="F420" s="99"/>
      <c r="G420" s="106" t="s">
        <v>19</v>
      </c>
      <c r="H420" s="106" t="s">
        <v>20</v>
      </c>
      <c r="I420" s="106" t="s">
        <v>20</v>
      </c>
      <c r="J420" s="99"/>
    </row>
    <row r="421" spans="1:10" ht="38.25">
      <c r="A421" s="98" t="s">
        <v>10095</v>
      </c>
      <c r="B421" s="102" t="s">
        <v>9453</v>
      </c>
      <c r="C421" s="100"/>
      <c r="D421" s="100"/>
      <c r="E421" s="99"/>
      <c r="F421" s="99"/>
      <c r="G421" s="107" t="s">
        <v>19</v>
      </c>
      <c r="H421" s="107" t="s">
        <v>20</v>
      </c>
      <c r="I421" s="106" t="s">
        <v>20</v>
      </c>
      <c r="J421" s="101"/>
    </row>
    <row r="422" spans="1:10" s="192" customFormat="1" ht="25.5">
      <c r="A422" s="98" t="s">
        <v>10095</v>
      </c>
      <c r="B422" s="188" t="s">
        <v>10153</v>
      </c>
      <c r="C422" s="189"/>
      <c r="D422" s="189"/>
      <c r="E422" s="97"/>
      <c r="F422" s="97"/>
      <c r="G422" s="190" t="s">
        <v>19</v>
      </c>
      <c r="H422" s="190" t="s">
        <v>20</v>
      </c>
      <c r="I422" s="110" t="s">
        <v>20</v>
      </c>
      <c r="J422" s="191"/>
    </row>
    <row r="423" spans="1:10" ht="25.5">
      <c r="A423" s="103" t="s">
        <v>10095</v>
      </c>
      <c r="B423" s="182" t="s">
        <v>10161</v>
      </c>
      <c r="C423" s="183"/>
      <c r="D423" s="183"/>
      <c r="E423" s="184"/>
      <c r="F423" s="184"/>
      <c r="G423" s="165" t="s">
        <v>19</v>
      </c>
      <c r="H423" s="165" t="s">
        <v>20</v>
      </c>
      <c r="I423" s="166" t="s">
        <v>20</v>
      </c>
      <c r="J423" s="187"/>
    </row>
    <row r="424" spans="1:10" ht="25.5">
      <c r="A424" s="103" t="s">
        <v>10095</v>
      </c>
      <c r="B424" s="163" t="s">
        <v>10162</v>
      </c>
      <c r="C424" s="164"/>
      <c r="D424" s="164"/>
      <c r="E424" s="105"/>
      <c r="F424" s="105"/>
      <c r="G424" s="165" t="s">
        <v>19</v>
      </c>
      <c r="H424" s="165" t="s">
        <v>20</v>
      </c>
      <c r="I424" s="166" t="s">
        <v>20</v>
      </c>
      <c r="J424" s="167"/>
    </row>
    <row r="425" spans="1:10" ht="25.5">
      <c r="A425" s="98" t="s">
        <v>10096</v>
      </c>
      <c r="B425" s="103" t="s">
        <v>10070</v>
      </c>
      <c r="C425" s="105" t="s">
        <v>10061</v>
      </c>
      <c r="D425" s="99" t="s">
        <v>79</v>
      </c>
      <c r="E425" s="99">
        <v>761550</v>
      </c>
      <c r="F425" s="99" t="s">
        <v>80</v>
      </c>
      <c r="G425" s="106" t="s">
        <v>20</v>
      </c>
      <c r="H425" s="106" t="s">
        <v>20</v>
      </c>
      <c r="I425" s="106" t="s">
        <v>20</v>
      </c>
      <c r="J425" s="101"/>
    </row>
    <row r="426" spans="1:10" ht="25.5">
      <c r="A426" s="98" t="s">
        <v>10096</v>
      </c>
      <c r="B426" s="97" t="s">
        <v>10040</v>
      </c>
      <c r="C426" s="100"/>
      <c r="D426" s="100"/>
      <c r="E426" s="99"/>
      <c r="F426" s="99"/>
      <c r="G426" s="107" t="s">
        <v>19</v>
      </c>
      <c r="H426" s="107" t="s">
        <v>20</v>
      </c>
      <c r="I426" s="106" t="s">
        <v>20</v>
      </c>
      <c r="J426" s="101"/>
    </row>
    <row r="427" spans="1:10" ht="25.5">
      <c r="A427" s="98" t="s">
        <v>10096</v>
      </c>
      <c r="B427" s="102" t="s">
        <v>9376</v>
      </c>
      <c r="C427" s="100"/>
      <c r="D427" s="100"/>
      <c r="E427" s="99"/>
      <c r="F427" s="99"/>
      <c r="G427" s="107" t="s">
        <v>19</v>
      </c>
      <c r="H427" s="107" t="s">
        <v>20</v>
      </c>
      <c r="I427" s="106" t="s">
        <v>20</v>
      </c>
      <c r="J427" s="101"/>
    </row>
    <row r="428" spans="1:10" ht="38.25">
      <c r="A428" s="98" t="s">
        <v>10096</v>
      </c>
      <c r="B428" s="102" t="s">
        <v>9500</v>
      </c>
      <c r="C428" s="100"/>
      <c r="D428" s="100"/>
      <c r="E428" s="99"/>
      <c r="F428" s="99"/>
      <c r="G428" s="107" t="s">
        <v>19</v>
      </c>
      <c r="H428" s="107" t="s">
        <v>20</v>
      </c>
      <c r="I428" s="106" t="s">
        <v>20</v>
      </c>
      <c r="J428" s="101"/>
    </row>
    <row r="429" spans="1:10" ht="25.5">
      <c r="A429" s="98" t="s">
        <v>10096</v>
      </c>
      <c r="B429" s="102" t="s">
        <v>8231</v>
      </c>
      <c r="C429" s="100"/>
      <c r="D429" s="100"/>
      <c r="E429" s="99"/>
      <c r="F429" s="99"/>
      <c r="G429" s="107" t="s">
        <v>19</v>
      </c>
      <c r="H429" s="107" t="s">
        <v>20</v>
      </c>
      <c r="I429" s="106" t="s">
        <v>20</v>
      </c>
      <c r="J429" s="101"/>
    </row>
    <row r="430" spans="1:10" ht="25.5">
      <c r="A430" s="98" t="s">
        <v>10096</v>
      </c>
      <c r="B430" s="102" t="s">
        <v>8221</v>
      </c>
      <c r="C430" s="100"/>
      <c r="D430" s="100"/>
      <c r="E430" s="99"/>
      <c r="F430" s="99"/>
      <c r="G430" s="107" t="s">
        <v>19</v>
      </c>
      <c r="H430" s="107" t="s">
        <v>20</v>
      </c>
      <c r="I430" s="106" t="s">
        <v>20</v>
      </c>
      <c r="J430" s="101"/>
    </row>
    <row r="431" spans="1:10" ht="25.5">
      <c r="A431" s="98" t="s">
        <v>10096</v>
      </c>
      <c r="B431" s="102" t="s">
        <v>8215</v>
      </c>
      <c r="C431" s="100"/>
      <c r="D431" s="100"/>
      <c r="E431" s="99"/>
      <c r="F431" s="99"/>
      <c r="G431" s="107" t="s">
        <v>19</v>
      </c>
      <c r="H431" s="107" t="s">
        <v>20</v>
      </c>
      <c r="I431" s="106" t="s">
        <v>20</v>
      </c>
      <c r="J431" s="101"/>
    </row>
    <row r="432" spans="1:10" ht="25.5">
      <c r="A432" s="98" t="s">
        <v>10096</v>
      </c>
      <c r="B432" s="102" t="s">
        <v>8213</v>
      </c>
      <c r="C432" s="100"/>
      <c r="D432" s="100"/>
      <c r="E432" s="99"/>
      <c r="F432" s="99"/>
      <c r="G432" s="107" t="s">
        <v>19</v>
      </c>
      <c r="H432" s="107" t="s">
        <v>20</v>
      </c>
      <c r="I432" s="106" t="s">
        <v>20</v>
      </c>
      <c r="J432" s="101"/>
    </row>
    <row r="433" spans="1:10" ht="25.5">
      <c r="A433" s="98" t="s">
        <v>10096</v>
      </c>
      <c r="B433" s="102" t="s">
        <v>8203</v>
      </c>
      <c r="C433" s="100"/>
      <c r="D433" s="100"/>
      <c r="E433" s="99"/>
      <c r="F433" s="99"/>
      <c r="G433" s="107" t="s">
        <v>19</v>
      </c>
      <c r="H433" s="107" t="s">
        <v>20</v>
      </c>
      <c r="I433" s="106" t="s">
        <v>20</v>
      </c>
      <c r="J433" s="101"/>
    </row>
    <row r="434" spans="1:10" ht="25.5">
      <c r="A434" s="98" t="s">
        <v>10096</v>
      </c>
      <c r="B434" s="102" t="s">
        <v>8193</v>
      </c>
      <c r="C434" s="100"/>
      <c r="D434" s="100"/>
      <c r="E434" s="99"/>
      <c r="F434" s="99"/>
      <c r="G434" s="107" t="s">
        <v>19</v>
      </c>
      <c r="H434" s="107" t="s">
        <v>20</v>
      </c>
      <c r="I434" s="106" t="s">
        <v>20</v>
      </c>
      <c r="J434" s="101"/>
    </row>
    <row r="435" spans="1:10" ht="38.25">
      <c r="A435" s="98" t="s">
        <v>10096</v>
      </c>
      <c r="B435" s="102" t="s">
        <v>9449</v>
      </c>
      <c r="C435" s="100"/>
      <c r="D435" s="100"/>
      <c r="E435" s="99"/>
      <c r="F435" s="99"/>
      <c r="G435" s="107" t="s">
        <v>19</v>
      </c>
      <c r="H435" s="107" t="s">
        <v>20</v>
      </c>
      <c r="I435" s="106" t="s">
        <v>20</v>
      </c>
      <c r="J435" s="101"/>
    </row>
    <row r="436" spans="1:10" ht="25.5">
      <c r="A436" s="98" t="s">
        <v>10096</v>
      </c>
      <c r="B436" s="102" t="s">
        <v>9382</v>
      </c>
      <c r="C436" s="100"/>
      <c r="D436" s="100"/>
      <c r="E436" s="99"/>
      <c r="F436" s="99"/>
      <c r="G436" s="107" t="s">
        <v>19</v>
      </c>
      <c r="H436" s="107" t="s">
        <v>20</v>
      </c>
      <c r="I436" s="106" t="s">
        <v>20</v>
      </c>
      <c r="J436" s="101"/>
    </row>
    <row r="437" spans="1:10" ht="25.5">
      <c r="A437" s="98" t="s">
        <v>10096</v>
      </c>
      <c r="B437" s="102" t="s">
        <v>9380</v>
      </c>
      <c r="C437" s="100"/>
      <c r="D437" s="100"/>
      <c r="E437" s="99"/>
      <c r="F437" s="99"/>
      <c r="G437" s="107" t="s">
        <v>19</v>
      </c>
      <c r="H437" s="107" t="s">
        <v>20</v>
      </c>
      <c r="I437" s="106" t="s">
        <v>20</v>
      </c>
      <c r="J437" s="101"/>
    </row>
    <row r="438" spans="1:10" ht="38.25">
      <c r="A438" s="98" t="s">
        <v>10096</v>
      </c>
      <c r="B438" s="103" t="s">
        <v>10075</v>
      </c>
      <c r="C438" s="100"/>
      <c r="D438" s="100"/>
      <c r="E438" s="99"/>
      <c r="F438" s="99"/>
      <c r="G438" s="107" t="s">
        <v>19</v>
      </c>
      <c r="H438" s="107" t="s">
        <v>20</v>
      </c>
      <c r="I438" s="106" t="s">
        <v>20</v>
      </c>
      <c r="J438" s="101"/>
    </row>
    <row r="439" spans="1:10" ht="25.5">
      <c r="A439" s="98" t="s">
        <v>10096</v>
      </c>
      <c r="B439" s="102" t="s">
        <v>8281</v>
      </c>
      <c r="C439" s="100"/>
      <c r="D439" s="100"/>
      <c r="E439" s="99"/>
      <c r="F439" s="99"/>
      <c r="G439" s="107" t="s">
        <v>19</v>
      </c>
      <c r="H439" s="107" t="s">
        <v>20</v>
      </c>
      <c r="I439" s="106" t="s">
        <v>20</v>
      </c>
      <c r="J439" s="101"/>
    </row>
    <row r="440" spans="1:10" ht="25.5">
      <c r="A440" s="98" t="s">
        <v>10096</v>
      </c>
      <c r="B440" s="102" t="s">
        <v>8271</v>
      </c>
      <c r="C440" s="100"/>
      <c r="D440" s="100"/>
      <c r="E440" s="99"/>
      <c r="F440" s="99"/>
      <c r="G440" s="107" t="s">
        <v>19</v>
      </c>
      <c r="H440" s="107" t="s">
        <v>20</v>
      </c>
      <c r="I440" s="106" t="s">
        <v>20</v>
      </c>
      <c r="J440" s="101"/>
    </row>
    <row r="441" spans="1:10" ht="25.5">
      <c r="A441" s="98" t="s">
        <v>10096</v>
      </c>
      <c r="B441" s="102" t="s">
        <v>8265</v>
      </c>
      <c r="C441" s="100"/>
      <c r="D441" s="100"/>
      <c r="E441" s="99"/>
      <c r="F441" s="99"/>
      <c r="G441" s="107" t="s">
        <v>19</v>
      </c>
      <c r="H441" s="107" t="s">
        <v>20</v>
      </c>
      <c r="I441" s="106" t="s">
        <v>20</v>
      </c>
      <c r="J441" s="101"/>
    </row>
    <row r="442" spans="1:10" ht="25.5">
      <c r="A442" s="98" t="s">
        <v>10096</v>
      </c>
      <c r="B442" s="102" t="s">
        <v>8263</v>
      </c>
      <c r="C442" s="100"/>
      <c r="D442" s="100"/>
      <c r="E442" s="99"/>
      <c r="F442" s="99"/>
      <c r="G442" s="107" t="s">
        <v>19</v>
      </c>
      <c r="H442" s="107" t="s">
        <v>20</v>
      </c>
      <c r="I442" s="106" t="s">
        <v>20</v>
      </c>
      <c r="J442" s="101"/>
    </row>
    <row r="443" spans="1:10" ht="25.5">
      <c r="A443" s="98" t="s">
        <v>10096</v>
      </c>
      <c r="B443" s="102" t="s">
        <v>8255</v>
      </c>
      <c r="C443" s="100"/>
      <c r="D443" s="100"/>
      <c r="E443" s="99"/>
      <c r="F443" s="99"/>
      <c r="G443" s="107" t="s">
        <v>19</v>
      </c>
      <c r="H443" s="107" t="s">
        <v>20</v>
      </c>
      <c r="I443" s="106" t="s">
        <v>20</v>
      </c>
      <c r="J443" s="101"/>
    </row>
    <row r="444" spans="1:10" ht="25.5">
      <c r="A444" s="98" t="s">
        <v>10096</v>
      </c>
      <c r="B444" s="102" t="s">
        <v>8245</v>
      </c>
      <c r="C444" s="100"/>
      <c r="D444" s="100"/>
      <c r="E444" s="99"/>
      <c r="F444" s="99"/>
      <c r="G444" s="107" t="s">
        <v>19</v>
      </c>
      <c r="H444" s="107" t="s">
        <v>20</v>
      </c>
      <c r="I444" s="106" t="s">
        <v>20</v>
      </c>
      <c r="J444" s="101"/>
    </row>
    <row r="445" spans="1:10" ht="38.25">
      <c r="A445" s="98" t="s">
        <v>10096</v>
      </c>
      <c r="B445" s="102" t="s">
        <v>9453</v>
      </c>
      <c r="C445" s="99"/>
      <c r="D445" s="99"/>
      <c r="E445" s="99"/>
      <c r="F445" s="99"/>
      <c r="G445" s="106" t="s">
        <v>19</v>
      </c>
      <c r="H445" s="106" t="s">
        <v>20</v>
      </c>
      <c r="I445" s="106" t="s">
        <v>20</v>
      </c>
      <c r="J445" s="99"/>
    </row>
    <row r="446" spans="1:10" ht="25.5">
      <c r="A446" s="98" t="s">
        <v>5731</v>
      </c>
      <c r="B446" s="98" t="s">
        <v>135</v>
      </c>
      <c r="C446" s="103" t="s">
        <v>113</v>
      </c>
      <c r="D446" s="99" t="s">
        <v>79</v>
      </c>
      <c r="E446" s="99">
        <v>761550</v>
      </c>
      <c r="F446" s="99" t="s">
        <v>80</v>
      </c>
      <c r="G446" s="106" t="s">
        <v>20</v>
      </c>
      <c r="H446" s="106" t="s">
        <v>20</v>
      </c>
      <c r="I446" s="106" t="s">
        <v>20</v>
      </c>
      <c r="J446" s="101"/>
    </row>
    <row r="447" spans="1:10">
      <c r="A447" s="98" t="s">
        <v>5731</v>
      </c>
      <c r="B447" s="97" t="s">
        <v>10042</v>
      </c>
      <c r="C447" s="100"/>
      <c r="D447" s="100"/>
      <c r="E447" s="99"/>
      <c r="F447" s="99"/>
      <c r="G447" s="107" t="s">
        <v>19</v>
      </c>
      <c r="H447" s="107" t="s">
        <v>20</v>
      </c>
      <c r="I447" s="106" t="s">
        <v>20</v>
      </c>
      <c r="J447" s="101"/>
    </row>
    <row r="448" spans="1:10">
      <c r="A448" s="98" t="s">
        <v>5731</v>
      </c>
      <c r="B448" s="102" t="s">
        <v>9376</v>
      </c>
      <c r="C448" s="100"/>
      <c r="D448" s="100"/>
      <c r="E448" s="99"/>
      <c r="F448" s="99"/>
      <c r="G448" s="107" t="s">
        <v>19</v>
      </c>
      <c r="H448" s="107" t="s">
        <v>20</v>
      </c>
      <c r="I448" s="106" t="s">
        <v>20</v>
      </c>
      <c r="J448" s="101"/>
    </row>
    <row r="449" spans="1:10" ht="25.5">
      <c r="A449" s="98" t="s">
        <v>5731</v>
      </c>
      <c r="B449" s="102" t="s">
        <v>9457</v>
      </c>
      <c r="C449" s="100"/>
      <c r="D449" s="100"/>
      <c r="E449" s="99"/>
      <c r="F449" s="99"/>
      <c r="G449" s="107" t="s">
        <v>19</v>
      </c>
      <c r="H449" s="107" t="s">
        <v>20</v>
      </c>
      <c r="I449" s="106" t="s">
        <v>20</v>
      </c>
      <c r="J449" s="101"/>
    </row>
    <row r="450" spans="1:10" ht="38.25">
      <c r="A450" s="98" t="s">
        <v>5731</v>
      </c>
      <c r="B450" s="102" t="s">
        <v>9500</v>
      </c>
      <c r="C450" s="100"/>
      <c r="D450" s="100"/>
      <c r="E450" s="99"/>
      <c r="F450" s="99"/>
      <c r="G450" s="107" t="s">
        <v>19</v>
      </c>
      <c r="H450" s="107" t="s">
        <v>20</v>
      </c>
      <c r="I450" s="106" t="s">
        <v>20</v>
      </c>
      <c r="J450" s="101"/>
    </row>
    <row r="451" spans="1:10" ht="25.5">
      <c r="A451" s="98" t="s">
        <v>5731</v>
      </c>
      <c r="B451" s="102" t="s">
        <v>8215</v>
      </c>
      <c r="C451" s="100"/>
      <c r="D451" s="100"/>
      <c r="E451" s="99"/>
      <c r="F451" s="99"/>
      <c r="G451" s="107" t="s">
        <v>19</v>
      </c>
      <c r="H451" s="107" t="s">
        <v>20</v>
      </c>
      <c r="I451" s="106" t="s">
        <v>20</v>
      </c>
      <c r="J451" s="101"/>
    </row>
    <row r="452" spans="1:10" ht="25.5">
      <c r="A452" s="98" t="s">
        <v>5731</v>
      </c>
      <c r="B452" s="102" t="s">
        <v>8213</v>
      </c>
      <c r="C452" s="100"/>
      <c r="D452" s="100"/>
      <c r="E452" s="99"/>
      <c r="F452" s="99"/>
      <c r="G452" s="107" t="s">
        <v>19</v>
      </c>
      <c r="H452" s="107" t="s">
        <v>20</v>
      </c>
      <c r="I452" s="106" t="s">
        <v>20</v>
      </c>
      <c r="J452" s="101"/>
    </row>
    <row r="453" spans="1:10" ht="25.5">
      <c r="A453" s="98" t="s">
        <v>5731</v>
      </c>
      <c r="B453" s="102" t="s">
        <v>8203</v>
      </c>
      <c r="C453" s="100"/>
      <c r="D453" s="100"/>
      <c r="E453" s="99"/>
      <c r="F453" s="99"/>
      <c r="G453" s="107" t="s">
        <v>19</v>
      </c>
      <c r="H453" s="107" t="s">
        <v>20</v>
      </c>
      <c r="I453" s="106" t="s">
        <v>20</v>
      </c>
      <c r="J453" s="101"/>
    </row>
    <row r="454" spans="1:10" ht="25.5">
      <c r="A454" s="98" t="s">
        <v>5731</v>
      </c>
      <c r="B454" s="102" t="s">
        <v>8193</v>
      </c>
      <c r="C454" s="100"/>
      <c r="D454" s="100"/>
      <c r="E454" s="99"/>
      <c r="F454" s="99"/>
      <c r="G454" s="107" t="s">
        <v>19</v>
      </c>
      <c r="H454" s="107" t="s">
        <v>20</v>
      </c>
      <c r="I454" s="106" t="s">
        <v>20</v>
      </c>
      <c r="J454" s="101"/>
    </row>
    <row r="455" spans="1:10" ht="38.25">
      <c r="A455" s="98" t="s">
        <v>5731</v>
      </c>
      <c r="B455" s="102" t="s">
        <v>9449</v>
      </c>
      <c r="C455" s="100"/>
      <c r="D455" s="100"/>
      <c r="E455" s="99"/>
      <c r="F455" s="99"/>
      <c r="G455" s="107" t="s">
        <v>19</v>
      </c>
      <c r="H455" s="107" t="s">
        <v>20</v>
      </c>
      <c r="I455" s="106" t="s">
        <v>20</v>
      </c>
      <c r="J455" s="101"/>
    </row>
    <row r="456" spans="1:10" ht="25.5">
      <c r="A456" s="98" t="s">
        <v>5731</v>
      </c>
      <c r="B456" s="102" t="s">
        <v>9477</v>
      </c>
      <c r="C456" s="100"/>
      <c r="D456" s="100"/>
      <c r="E456" s="99"/>
      <c r="F456" s="99"/>
      <c r="G456" s="107" t="s">
        <v>19</v>
      </c>
      <c r="H456" s="107" t="s">
        <v>20</v>
      </c>
      <c r="I456" s="106" t="s">
        <v>20</v>
      </c>
      <c r="J456" s="101"/>
    </row>
    <row r="457" spans="1:10" ht="25.5">
      <c r="A457" s="98" t="s">
        <v>5731</v>
      </c>
      <c r="B457" s="102" t="s">
        <v>9737</v>
      </c>
      <c r="C457" s="100"/>
      <c r="D457" s="100"/>
      <c r="E457" s="99"/>
      <c r="F457" s="99"/>
      <c r="G457" s="107" t="s">
        <v>19</v>
      </c>
      <c r="H457" s="107" t="s">
        <v>20</v>
      </c>
      <c r="I457" s="106" t="s">
        <v>20</v>
      </c>
      <c r="J457" s="101"/>
    </row>
    <row r="458" spans="1:10" ht="25.5">
      <c r="A458" s="98" t="s">
        <v>5731</v>
      </c>
      <c r="B458" s="102" t="s">
        <v>9378</v>
      </c>
      <c r="C458" s="100"/>
      <c r="D458" s="100"/>
      <c r="E458" s="99"/>
      <c r="F458" s="99"/>
      <c r="G458" s="107" t="s">
        <v>19</v>
      </c>
      <c r="H458" s="107" t="s">
        <v>20</v>
      </c>
      <c r="I458" s="106" t="s">
        <v>20</v>
      </c>
      <c r="J458" s="101"/>
    </row>
    <row r="459" spans="1:10" ht="38.25">
      <c r="A459" s="97" t="s">
        <v>5731</v>
      </c>
      <c r="B459" s="103" t="s">
        <v>10075</v>
      </c>
      <c r="C459" s="100"/>
      <c r="D459" s="100"/>
      <c r="E459" s="99"/>
      <c r="F459" s="99"/>
      <c r="G459" s="107" t="s">
        <v>19</v>
      </c>
      <c r="H459" s="107" t="s">
        <v>20</v>
      </c>
      <c r="I459" s="106" t="s">
        <v>20</v>
      </c>
      <c r="J459" s="101"/>
    </row>
    <row r="460" spans="1:10" ht="25.5">
      <c r="A460" s="98" t="s">
        <v>5731</v>
      </c>
      <c r="B460" s="102" t="s">
        <v>8265</v>
      </c>
      <c r="C460" s="100"/>
      <c r="D460" s="100"/>
      <c r="E460" s="99"/>
      <c r="F460" s="99"/>
      <c r="G460" s="107" t="s">
        <v>19</v>
      </c>
      <c r="H460" s="107" t="s">
        <v>20</v>
      </c>
      <c r="I460" s="106" t="s">
        <v>20</v>
      </c>
      <c r="J460" s="101"/>
    </row>
    <row r="461" spans="1:10" ht="25.5">
      <c r="A461" s="98" t="s">
        <v>5731</v>
      </c>
      <c r="B461" s="102" t="s">
        <v>8263</v>
      </c>
      <c r="C461" s="100"/>
      <c r="D461" s="100"/>
      <c r="E461" s="99"/>
      <c r="F461" s="99"/>
      <c r="G461" s="107" t="s">
        <v>19</v>
      </c>
      <c r="H461" s="107" t="s">
        <v>20</v>
      </c>
      <c r="I461" s="106" t="s">
        <v>20</v>
      </c>
      <c r="J461" s="101"/>
    </row>
    <row r="462" spans="1:10" ht="25.5">
      <c r="A462" s="98" t="s">
        <v>5731</v>
      </c>
      <c r="B462" s="102" t="s">
        <v>8255</v>
      </c>
      <c r="C462" s="100"/>
      <c r="D462" s="100"/>
      <c r="E462" s="99"/>
      <c r="F462" s="99"/>
      <c r="G462" s="107" t="s">
        <v>19</v>
      </c>
      <c r="H462" s="107" t="s">
        <v>20</v>
      </c>
      <c r="I462" s="106" t="s">
        <v>20</v>
      </c>
      <c r="J462" s="101"/>
    </row>
    <row r="463" spans="1:10" ht="25.5">
      <c r="A463" s="98" t="s">
        <v>5731</v>
      </c>
      <c r="B463" s="102" t="s">
        <v>8245</v>
      </c>
      <c r="C463" s="100"/>
      <c r="D463" s="100"/>
      <c r="E463" s="99"/>
      <c r="F463" s="99"/>
      <c r="G463" s="107" t="s">
        <v>19</v>
      </c>
      <c r="H463" s="107" t="s">
        <v>20</v>
      </c>
      <c r="I463" s="106" t="s">
        <v>20</v>
      </c>
      <c r="J463" s="101"/>
    </row>
    <row r="464" spans="1:10" ht="38.25">
      <c r="A464" s="98" t="s">
        <v>5731</v>
      </c>
      <c r="B464" s="102" t="s">
        <v>9453</v>
      </c>
      <c r="C464" s="100"/>
      <c r="D464" s="100"/>
      <c r="E464" s="99"/>
      <c r="F464" s="99"/>
      <c r="G464" s="107" t="s">
        <v>19</v>
      </c>
      <c r="H464" s="107" t="s">
        <v>20</v>
      </c>
      <c r="I464" s="106" t="s">
        <v>20</v>
      </c>
      <c r="J464" s="101"/>
    </row>
    <row r="465" spans="1:10" ht="25.5">
      <c r="A465" s="98" t="s">
        <v>5731</v>
      </c>
      <c r="B465" s="102" t="s">
        <v>9489</v>
      </c>
      <c r="C465" s="100"/>
      <c r="D465" s="100"/>
      <c r="E465" s="99"/>
      <c r="F465" s="99"/>
      <c r="G465" s="107" t="s">
        <v>19</v>
      </c>
      <c r="H465" s="107" t="s">
        <v>20</v>
      </c>
      <c r="I465" s="106" t="s">
        <v>20</v>
      </c>
      <c r="J465" s="101"/>
    </row>
    <row r="466" spans="1:10" ht="25.5">
      <c r="A466" s="97" t="s">
        <v>5735</v>
      </c>
      <c r="B466" s="98" t="s">
        <v>136</v>
      </c>
      <c r="C466" s="103" t="s">
        <v>10062</v>
      </c>
      <c r="D466" s="99" t="s">
        <v>79</v>
      </c>
      <c r="E466" s="99">
        <v>761550</v>
      </c>
      <c r="F466" s="99" t="s">
        <v>80</v>
      </c>
      <c r="G466" s="106" t="s">
        <v>20</v>
      </c>
      <c r="H466" s="106" t="s">
        <v>20</v>
      </c>
      <c r="I466" s="106" t="s">
        <v>20</v>
      </c>
      <c r="J466" s="99"/>
    </row>
    <row r="467" spans="1:10" ht="25.5">
      <c r="A467" s="97" t="s">
        <v>5735</v>
      </c>
      <c r="B467" s="97" t="s">
        <v>10042</v>
      </c>
      <c r="C467" s="100"/>
      <c r="D467" s="100"/>
      <c r="E467" s="99"/>
      <c r="F467" s="99"/>
      <c r="G467" s="107" t="s">
        <v>19</v>
      </c>
      <c r="H467" s="107" t="s">
        <v>20</v>
      </c>
      <c r="I467" s="106" t="s">
        <v>20</v>
      </c>
      <c r="J467" s="101"/>
    </row>
    <row r="468" spans="1:10" ht="25.5">
      <c r="A468" s="97" t="s">
        <v>5735</v>
      </c>
      <c r="B468" s="102" t="s">
        <v>9376</v>
      </c>
      <c r="C468" s="100"/>
      <c r="D468" s="100"/>
      <c r="E468" s="99"/>
      <c r="F468" s="99"/>
      <c r="G468" s="107" t="s">
        <v>19</v>
      </c>
      <c r="H468" s="107" t="s">
        <v>20</v>
      </c>
      <c r="I468" s="106" t="s">
        <v>20</v>
      </c>
      <c r="J468" s="101"/>
    </row>
    <row r="469" spans="1:10" ht="25.5">
      <c r="A469" s="97" t="s">
        <v>5735</v>
      </c>
      <c r="B469" s="102" t="s">
        <v>9457</v>
      </c>
      <c r="C469" s="100"/>
      <c r="D469" s="100"/>
      <c r="E469" s="99"/>
      <c r="F469" s="99"/>
      <c r="G469" s="107" t="s">
        <v>19</v>
      </c>
      <c r="H469" s="107" t="s">
        <v>20</v>
      </c>
      <c r="I469" s="106" t="s">
        <v>20</v>
      </c>
      <c r="J469" s="101"/>
    </row>
    <row r="470" spans="1:10" ht="38.25">
      <c r="A470" s="97" t="s">
        <v>5735</v>
      </c>
      <c r="B470" s="102" t="s">
        <v>9500</v>
      </c>
      <c r="C470" s="100"/>
      <c r="D470" s="100"/>
      <c r="E470" s="99"/>
      <c r="F470" s="99"/>
      <c r="G470" s="107" t="s">
        <v>19</v>
      </c>
      <c r="H470" s="107" t="s">
        <v>20</v>
      </c>
      <c r="I470" s="106" t="s">
        <v>20</v>
      </c>
      <c r="J470" s="101"/>
    </row>
    <row r="471" spans="1:10" ht="25.5">
      <c r="A471" s="97" t="s">
        <v>5735</v>
      </c>
      <c r="B471" s="102" t="s">
        <v>8215</v>
      </c>
      <c r="C471" s="100"/>
      <c r="D471" s="100"/>
      <c r="E471" s="99"/>
      <c r="F471" s="99"/>
      <c r="G471" s="107" t="s">
        <v>19</v>
      </c>
      <c r="H471" s="107" t="s">
        <v>20</v>
      </c>
      <c r="I471" s="106" t="s">
        <v>20</v>
      </c>
      <c r="J471" s="101"/>
    </row>
    <row r="472" spans="1:10" ht="25.5">
      <c r="A472" s="97" t="s">
        <v>5735</v>
      </c>
      <c r="B472" s="102" t="s">
        <v>8213</v>
      </c>
      <c r="C472" s="100"/>
      <c r="D472" s="100"/>
      <c r="E472" s="99"/>
      <c r="F472" s="99"/>
      <c r="G472" s="107" t="s">
        <v>19</v>
      </c>
      <c r="H472" s="107" t="s">
        <v>20</v>
      </c>
      <c r="I472" s="106" t="s">
        <v>20</v>
      </c>
      <c r="J472" s="101"/>
    </row>
    <row r="473" spans="1:10" ht="25.5">
      <c r="A473" s="97" t="s">
        <v>5735</v>
      </c>
      <c r="B473" s="102" t="s">
        <v>8203</v>
      </c>
      <c r="C473" s="100"/>
      <c r="D473" s="100"/>
      <c r="E473" s="99"/>
      <c r="F473" s="99"/>
      <c r="G473" s="107" t="s">
        <v>19</v>
      </c>
      <c r="H473" s="107" t="s">
        <v>20</v>
      </c>
      <c r="I473" s="106" t="s">
        <v>20</v>
      </c>
      <c r="J473" s="101"/>
    </row>
    <row r="474" spans="1:10" ht="25.5">
      <c r="A474" s="97" t="s">
        <v>5735</v>
      </c>
      <c r="B474" s="102" t="s">
        <v>8193</v>
      </c>
      <c r="C474" s="100"/>
      <c r="D474" s="100"/>
      <c r="E474" s="99"/>
      <c r="F474" s="99"/>
      <c r="G474" s="107" t="s">
        <v>19</v>
      </c>
      <c r="H474" s="107" t="s">
        <v>20</v>
      </c>
      <c r="I474" s="106" t="s">
        <v>20</v>
      </c>
      <c r="J474" s="101"/>
    </row>
    <row r="475" spans="1:10" ht="38.25">
      <c r="A475" s="97" t="s">
        <v>5735</v>
      </c>
      <c r="B475" s="102" t="s">
        <v>9449</v>
      </c>
      <c r="C475" s="100"/>
      <c r="D475" s="100"/>
      <c r="E475" s="99"/>
      <c r="F475" s="99"/>
      <c r="G475" s="107" t="s">
        <v>19</v>
      </c>
      <c r="H475" s="107" t="s">
        <v>20</v>
      </c>
      <c r="I475" s="106" t="s">
        <v>20</v>
      </c>
      <c r="J475" s="101"/>
    </row>
    <row r="476" spans="1:10" ht="25.5">
      <c r="A476" s="97" t="s">
        <v>5735</v>
      </c>
      <c r="B476" s="102" t="s">
        <v>9477</v>
      </c>
      <c r="C476" s="100"/>
      <c r="D476" s="100"/>
      <c r="E476" s="99"/>
      <c r="F476" s="99"/>
      <c r="G476" s="107" t="s">
        <v>19</v>
      </c>
      <c r="H476" s="107" t="s">
        <v>20</v>
      </c>
      <c r="I476" s="106" t="s">
        <v>20</v>
      </c>
      <c r="J476" s="101"/>
    </row>
    <row r="477" spans="1:10" ht="25.5">
      <c r="A477" s="97" t="s">
        <v>5735</v>
      </c>
      <c r="B477" s="102" t="s">
        <v>9737</v>
      </c>
      <c r="C477" s="100"/>
      <c r="D477" s="100"/>
      <c r="E477" s="99"/>
      <c r="F477" s="99"/>
      <c r="G477" s="107" t="s">
        <v>19</v>
      </c>
      <c r="H477" s="107" t="s">
        <v>20</v>
      </c>
      <c r="I477" s="106" t="s">
        <v>20</v>
      </c>
      <c r="J477" s="101"/>
    </row>
    <row r="478" spans="1:10" ht="25.5">
      <c r="A478" s="97" t="s">
        <v>5735</v>
      </c>
      <c r="B478" s="102" t="s">
        <v>9386</v>
      </c>
      <c r="C478" s="100"/>
      <c r="D478" s="100"/>
      <c r="E478" s="99"/>
      <c r="F478" s="99"/>
      <c r="G478" s="107" t="s">
        <v>19</v>
      </c>
      <c r="H478" s="107" t="s">
        <v>20</v>
      </c>
      <c r="I478" s="106" t="s">
        <v>20</v>
      </c>
      <c r="J478" s="101"/>
    </row>
    <row r="479" spans="1:10" ht="25.5">
      <c r="A479" s="97" t="s">
        <v>5735</v>
      </c>
      <c r="B479" s="102" t="s">
        <v>9382</v>
      </c>
      <c r="C479" s="100"/>
      <c r="D479" s="100"/>
      <c r="E479" s="99"/>
      <c r="F479" s="99"/>
      <c r="G479" s="107" t="s">
        <v>19</v>
      </c>
      <c r="H479" s="107" t="s">
        <v>20</v>
      </c>
      <c r="I479" s="106" t="s">
        <v>20</v>
      </c>
      <c r="J479" s="101"/>
    </row>
    <row r="480" spans="1:10" ht="25.5">
      <c r="A480" s="97" t="s">
        <v>5735</v>
      </c>
      <c r="B480" s="102" t="s">
        <v>9380</v>
      </c>
      <c r="C480" s="100"/>
      <c r="D480" s="100"/>
      <c r="E480" s="99"/>
      <c r="F480" s="99"/>
      <c r="G480" s="107" t="s">
        <v>19</v>
      </c>
      <c r="H480" s="107" t="s">
        <v>20</v>
      </c>
      <c r="I480" s="106" t="s">
        <v>20</v>
      </c>
      <c r="J480" s="101"/>
    </row>
    <row r="481" spans="1:10" ht="25.5">
      <c r="A481" s="97" t="s">
        <v>5735</v>
      </c>
      <c r="B481" s="102" t="s">
        <v>9378</v>
      </c>
      <c r="C481" s="100"/>
      <c r="D481" s="100"/>
      <c r="E481" s="99"/>
      <c r="F481" s="99"/>
      <c r="G481" s="107" t="s">
        <v>19</v>
      </c>
      <c r="H481" s="107" t="s">
        <v>20</v>
      </c>
      <c r="I481" s="106" t="s">
        <v>20</v>
      </c>
      <c r="J481" s="101"/>
    </row>
    <row r="482" spans="1:10" ht="38.25">
      <c r="A482" s="97" t="s">
        <v>5735</v>
      </c>
      <c r="B482" s="103" t="s">
        <v>10075</v>
      </c>
      <c r="C482" s="100"/>
      <c r="D482" s="100"/>
      <c r="E482" s="99"/>
      <c r="F482" s="99"/>
      <c r="G482" s="107" t="s">
        <v>19</v>
      </c>
      <c r="H482" s="107" t="s">
        <v>20</v>
      </c>
      <c r="I482" s="106" t="s">
        <v>20</v>
      </c>
      <c r="J482" s="101"/>
    </row>
    <row r="483" spans="1:10" ht="25.5">
      <c r="A483" s="97" t="s">
        <v>5735</v>
      </c>
      <c r="B483" s="102" t="s">
        <v>8265</v>
      </c>
      <c r="C483" s="100"/>
      <c r="D483" s="100"/>
      <c r="E483" s="99"/>
      <c r="F483" s="99"/>
      <c r="G483" s="107" t="s">
        <v>19</v>
      </c>
      <c r="H483" s="107" t="s">
        <v>20</v>
      </c>
      <c r="I483" s="106" t="s">
        <v>20</v>
      </c>
      <c r="J483" s="101"/>
    </row>
    <row r="484" spans="1:10" ht="25.5">
      <c r="A484" s="97" t="s">
        <v>5735</v>
      </c>
      <c r="B484" s="102" t="s">
        <v>8263</v>
      </c>
      <c r="C484" s="100"/>
      <c r="D484" s="100"/>
      <c r="E484" s="99"/>
      <c r="F484" s="99"/>
      <c r="G484" s="107" t="s">
        <v>19</v>
      </c>
      <c r="H484" s="107" t="s">
        <v>20</v>
      </c>
      <c r="I484" s="106" t="s">
        <v>20</v>
      </c>
      <c r="J484" s="101"/>
    </row>
    <row r="485" spans="1:10" ht="25.5">
      <c r="A485" s="97" t="s">
        <v>5735</v>
      </c>
      <c r="B485" s="102" t="s">
        <v>8255</v>
      </c>
      <c r="C485" s="100"/>
      <c r="D485" s="100"/>
      <c r="E485" s="99"/>
      <c r="F485" s="99"/>
      <c r="G485" s="107" t="s">
        <v>19</v>
      </c>
      <c r="H485" s="107" t="s">
        <v>20</v>
      </c>
      <c r="I485" s="106" t="s">
        <v>20</v>
      </c>
      <c r="J485" s="101"/>
    </row>
    <row r="486" spans="1:10" ht="25.5">
      <c r="A486" s="97" t="s">
        <v>5735</v>
      </c>
      <c r="B486" s="102" t="s">
        <v>8245</v>
      </c>
      <c r="C486" s="99"/>
      <c r="D486" s="99"/>
      <c r="E486" s="99"/>
      <c r="F486" s="99"/>
      <c r="G486" s="106" t="s">
        <v>19</v>
      </c>
      <c r="H486" s="106" t="s">
        <v>20</v>
      </c>
      <c r="I486" s="106" t="s">
        <v>20</v>
      </c>
      <c r="J486" s="99"/>
    </row>
    <row r="487" spans="1:10" ht="38.25">
      <c r="A487" s="97" t="s">
        <v>5735</v>
      </c>
      <c r="B487" s="102" t="s">
        <v>9453</v>
      </c>
      <c r="C487" s="100"/>
      <c r="D487" s="100"/>
      <c r="E487" s="99"/>
      <c r="F487" s="99"/>
      <c r="G487" s="107" t="s">
        <v>19</v>
      </c>
      <c r="H487" s="107" t="s">
        <v>20</v>
      </c>
      <c r="I487" s="106" t="s">
        <v>20</v>
      </c>
      <c r="J487" s="101"/>
    </row>
    <row r="488" spans="1:10" ht="25.5">
      <c r="A488" s="97" t="s">
        <v>5735</v>
      </c>
      <c r="B488" s="102" t="s">
        <v>9447</v>
      </c>
      <c r="C488" s="100"/>
      <c r="D488" s="100"/>
      <c r="E488" s="99"/>
      <c r="F488" s="99"/>
      <c r="G488" s="107" t="s">
        <v>19</v>
      </c>
      <c r="H488" s="107" t="s">
        <v>20</v>
      </c>
      <c r="I488" s="106" t="s">
        <v>20</v>
      </c>
      <c r="J488" s="101"/>
    </row>
    <row r="489" spans="1:10" ht="25.5">
      <c r="A489" s="97" t="s">
        <v>5735</v>
      </c>
      <c r="B489" s="102" t="s">
        <v>9489</v>
      </c>
      <c r="C489" s="100"/>
      <c r="D489" s="100"/>
      <c r="E489" s="99"/>
      <c r="F489" s="99"/>
      <c r="G489" s="107" t="s">
        <v>19</v>
      </c>
      <c r="H489" s="107" t="s">
        <v>20</v>
      </c>
      <c r="I489" s="106" t="s">
        <v>20</v>
      </c>
      <c r="J489" s="101"/>
    </row>
    <row r="490" spans="1:10" ht="25.5">
      <c r="A490" s="168" t="s">
        <v>5735</v>
      </c>
      <c r="B490" s="163" t="s">
        <v>10154</v>
      </c>
      <c r="C490" s="164"/>
      <c r="D490" s="164"/>
      <c r="E490" s="105"/>
      <c r="F490" s="105"/>
      <c r="G490" s="165" t="s">
        <v>19</v>
      </c>
      <c r="H490" s="165" t="s">
        <v>20</v>
      </c>
      <c r="I490" s="166" t="s">
        <v>20</v>
      </c>
      <c r="J490" s="167"/>
    </row>
    <row r="491" spans="1:10" ht="25.5">
      <c r="A491" s="97" t="s">
        <v>5737</v>
      </c>
      <c r="B491" s="98" t="s">
        <v>137</v>
      </c>
      <c r="C491" s="103" t="s">
        <v>142</v>
      </c>
      <c r="D491" s="99" t="s">
        <v>79</v>
      </c>
      <c r="E491" s="99">
        <v>761550</v>
      </c>
      <c r="F491" s="99" t="s">
        <v>80</v>
      </c>
      <c r="G491" s="106" t="s">
        <v>20</v>
      </c>
      <c r="H491" s="106" t="s">
        <v>20</v>
      </c>
      <c r="I491" s="106" t="s">
        <v>20</v>
      </c>
      <c r="J491" s="101"/>
    </row>
    <row r="492" spans="1:10" ht="25.5">
      <c r="A492" s="97" t="s">
        <v>5737</v>
      </c>
      <c r="B492" s="97" t="s">
        <v>10042</v>
      </c>
      <c r="C492" s="100"/>
      <c r="D492" s="100"/>
      <c r="E492" s="99"/>
      <c r="F492" s="99"/>
      <c r="G492" s="107" t="s">
        <v>19</v>
      </c>
      <c r="H492" s="107" t="s">
        <v>20</v>
      </c>
      <c r="I492" s="106" t="s">
        <v>20</v>
      </c>
      <c r="J492" s="101"/>
    </row>
    <row r="493" spans="1:10" ht="25.5">
      <c r="A493" s="97" t="s">
        <v>5737</v>
      </c>
      <c r="B493" s="102" t="s">
        <v>9376</v>
      </c>
      <c r="C493" s="100"/>
      <c r="D493" s="100"/>
      <c r="E493" s="99"/>
      <c r="F493" s="99"/>
      <c r="G493" s="107" t="s">
        <v>19</v>
      </c>
      <c r="H493" s="107" t="s">
        <v>20</v>
      </c>
      <c r="I493" s="106" t="s">
        <v>20</v>
      </c>
      <c r="J493" s="101"/>
    </row>
    <row r="494" spans="1:10" ht="25.5">
      <c r="A494" s="97" t="s">
        <v>5737</v>
      </c>
      <c r="B494" s="102" t="s">
        <v>9457</v>
      </c>
      <c r="C494" s="100"/>
      <c r="D494" s="100"/>
      <c r="E494" s="99"/>
      <c r="F494" s="99"/>
      <c r="G494" s="107" t="s">
        <v>19</v>
      </c>
      <c r="H494" s="107" t="s">
        <v>20</v>
      </c>
      <c r="I494" s="106" t="s">
        <v>20</v>
      </c>
      <c r="J494" s="101"/>
    </row>
    <row r="495" spans="1:10" ht="38.25">
      <c r="A495" s="97" t="s">
        <v>5737</v>
      </c>
      <c r="B495" s="102" t="s">
        <v>9500</v>
      </c>
      <c r="C495" s="100"/>
      <c r="D495" s="100"/>
      <c r="E495" s="99"/>
      <c r="F495" s="99"/>
      <c r="G495" s="107" t="s">
        <v>19</v>
      </c>
      <c r="H495" s="107" t="s">
        <v>20</v>
      </c>
      <c r="I495" s="106" t="s">
        <v>20</v>
      </c>
      <c r="J495" s="101"/>
    </row>
    <row r="496" spans="1:10" ht="25.5">
      <c r="A496" s="97" t="s">
        <v>5737</v>
      </c>
      <c r="B496" s="102" t="s">
        <v>8215</v>
      </c>
      <c r="C496" s="100"/>
      <c r="D496" s="100"/>
      <c r="E496" s="99"/>
      <c r="F496" s="99"/>
      <c r="G496" s="107" t="s">
        <v>19</v>
      </c>
      <c r="H496" s="107" t="s">
        <v>20</v>
      </c>
      <c r="I496" s="106" t="s">
        <v>20</v>
      </c>
      <c r="J496" s="101"/>
    </row>
    <row r="497" spans="1:10" ht="25.5">
      <c r="A497" s="97" t="s">
        <v>5737</v>
      </c>
      <c r="B497" s="102" t="s">
        <v>8213</v>
      </c>
      <c r="C497" s="100"/>
      <c r="D497" s="100"/>
      <c r="E497" s="99"/>
      <c r="F497" s="99"/>
      <c r="G497" s="107" t="s">
        <v>19</v>
      </c>
      <c r="H497" s="107" t="s">
        <v>20</v>
      </c>
      <c r="I497" s="106" t="s">
        <v>20</v>
      </c>
      <c r="J497" s="101"/>
    </row>
    <row r="498" spans="1:10" ht="25.5">
      <c r="A498" s="97" t="s">
        <v>5737</v>
      </c>
      <c r="B498" s="102" t="s">
        <v>8203</v>
      </c>
      <c r="C498" s="100"/>
      <c r="D498" s="100"/>
      <c r="E498" s="99"/>
      <c r="F498" s="99"/>
      <c r="G498" s="107" t="s">
        <v>19</v>
      </c>
      <c r="H498" s="107" t="s">
        <v>20</v>
      </c>
      <c r="I498" s="106" t="s">
        <v>20</v>
      </c>
      <c r="J498" s="101"/>
    </row>
    <row r="499" spans="1:10" ht="25.5">
      <c r="A499" s="97" t="s">
        <v>5737</v>
      </c>
      <c r="B499" s="102" t="s">
        <v>8193</v>
      </c>
      <c r="C499" s="100"/>
      <c r="D499" s="100"/>
      <c r="E499" s="99"/>
      <c r="F499" s="99"/>
      <c r="G499" s="107" t="s">
        <v>19</v>
      </c>
      <c r="H499" s="107" t="s">
        <v>20</v>
      </c>
      <c r="I499" s="106" t="s">
        <v>20</v>
      </c>
      <c r="J499" s="101"/>
    </row>
    <row r="500" spans="1:10" ht="38.25">
      <c r="A500" s="97" t="s">
        <v>5737</v>
      </c>
      <c r="B500" s="102" t="s">
        <v>9449</v>
      </c>
      <c r="C500" s="100"/>
      <c r="D500" s="100"/>
      <c r="E500" s="99"/>
      <c r="F500" s="99"/>
      <c r="G500" s="107" t="s">
        <v>19</v>
      </c>
      <c r="H500" s="107" t="s">
        <v>20</v>
      </c>
      <c r="I500" s="106" t="s">
        <v>20</v>
      </c>
      <c r="J500" s="101"/>
    </row>
    <row r="501" spans="1:10" ht="25.5">
      <c r="A501" s="97" t="s">
        <v>5737</v>
      </c>
      <c r="B501" s="102" t="s">
        <v>9477</v>
      </c>
      <c r="C501" s="100"/>
      <c r="D501" s="100"/>
      <c r="E501" s="99"/>
      <c r="F501" s="99"/>
      <c r="G501" s="107" t="s">
        <v>19</v>
      </c>
      <c r="H501" s="107" t="s">
        <v>20</v>
      </c>
      <c r="I501" s="106" t="s">
        <v>20</v>
      </c>
      <c r="J501" s="101"/>
    </row>
    <row r="502" spans="1:10" ht="25.5">
      <c r="A502" s="97" t="s">
        <v>5737</v>
      </c>
      <c r="B502" s="102" t="s">
        <v>9737</v>
      </c>
      <c r="C502" s="100"/>
      <c r="D502" s="100"/>
      <c r="E502" s="99"/>
      <c r="F502" s="99"/>
      <c r="G502" s="107" t="s">
        <v>19</v>
      </c>
      <c r="H502" s="107" t="s">
        <v>20</v>
      </c>
      <c r="I502" s="106" t="s">
        <v>20</v>
      </c>
      <c r="J502" s="101"/>
    </row>
    <row r="503" spans="1:10" ht="25.5">
      <c r="A503" s="97" t="s">
        <v>5737</v>
      </c>
      <c r="B503" s="102" t="s">
        <v>9386</v>
      </c>
      <c r="C503" s="100"/>
      <c r="D503" s="100"/>
      <c r="E503" s="99"/>
      <c r="F503" s="99"/>
      <c r="G503" s="107" t="s">
        <v>19</v>
      </c>
      <c r="H503" s="107" t="s">
        <v>20</v>
      </c>
      <c r="I503" s="106" t="s">
        <v>20</v>
      </c>
      <c r="J503" s="101"/>
    </row>
    <row r="504" spans="1:10" ht="25.5">
      <c r="A504" s="97" t="s">
        <v>5737</v>
      </c>
      <c r="B504" s="102" t="s">
        <v>9382</v>
      </c>
      <c r="C504" s="100"/>
      <c r="D504" s="100"/>
      <c r="E504" s="99"/>
      <c r="F504" s="99"/>
      <c r="G504" s="107" t="s">
        <v>19</v>
      </c>
      <c r="H504" s="107" t="s">
        <v>20</v>
      </c>
      <c r="I504" s="106" t="s">
        <v>20</v>
      </c>
      <c r="J504" s="101"/>
    </row>
    <row r="505" spans="1:10" ht="25.5">
      <c r="A505" s="97" t="s">
        <v>5737</v>
      </c>
      <c r="B505" s="102" t="s">
        <v>9380</v>
      </c>
      <c r="C505" s="100"/>
      <c r="D505" s="100"/>
      <c r="E505" s="99"/>
      <c r="F505" s="99"/>
      <c r="G505" s="107" t="s">
        <v>19</v>
      </c>
      <c r="H505" s="107" t="s">
        <v>20</v>
      </c>
      <c r="I505" s="106" t="s">
        <v>20</v>
      </c>
      <c r="J505" s="101"/>
    </row>
    <row r="506" spans="1:10" ht="25.5">
      <c r="A506" s="97" t="s">
        <v>5737</v>
      </c>
      <c r="B506" s="102" t="s">
        <v>9378</v>
      </c>
      <c r="C506" s="100"/>
      <c r="D506" s="100"/>
      <c r="E506" s="99"/>
      <c r="F506" s="99"/>
      <c r="G506" s="107" t="s">
        <v>19</v>
      </c>
      <c r="H506" s="107" t="s">
        <v>20</v>
      </c>
      <c r="I506" s="106" t="s">
        <v>20</v>
      </c>
      <c r="J506" s="101"/>
    </row>
    <row r="507" spans="1:10" ht="38.25">
      <c r="A507" s="97" t="s">
        <v>5737</v>
      </c>
      <c r="B507" s="103" t="s">
        <v>10075</v>
      </c>
      <c r="C507" s="100"/>
      <c r="D507" s="100"/>
      <c r="E507" s="99"/>
      <c r="F507" s="99"/>
      <c r="G507" s="107" t="s">
        <v>19</v>
      </c>
      <c r="H507" s="107" t="s">
        <v>20</v>
      </c>
      <c r="I507" s="106" t="s">
        <v>20</v>
      </c>
      <c r="J507" s="101"/>
    </row>
    <row r="508" spans="1:10" ht="25.5">
      <c r="A508" s="97" t="s">
        <v>5737</v>
      </c>
      <c r="B508" s="102" t="s">
        <v>8265</v>
      </c>
      <c r="C508" s="100"/>
      <c r="D508" s="100"/>
      <c r="E508" s="99"/>
      <c r="F508" s="99"/>
      <c r="G508" s="107" t="s">
        <v>19</v>
      </c>
      <c r="H508" s="107" t="s">
        <v>20</v>
      </c>
      <c r="I508" s="106" t="s">
        <v>20</v>
      </c>
      <c r="J508" s="101"/>
    </row>
    <row r="509" spans="1:10" ht="25.5">
      <c r="A509" s="97" t="s">
        <v>5737</v>
      </c>
      <c r="B509" s="102" t="s">
        <v>8263</v>
      </c>
      <c r="C509" s="100"/>
      <c r="D509" s="100"/>
      <c r="E509" s="99"/>
      <c r="F509" s="99"/>
      <c r="G509" s="107" t="s">
        <v>19</v>
      </c>
      <c r="H509" s="107" t="s">
        <v>20</v>
      </c>
      <c r="I509" s="106" t="s">
        <v>20</v>
      </c>
      <c r="J509" s="101"/>
    </row>
    <row r="510" spans="1:10" ht="25.5">
      <c r="A510" s="97" t="s">
        <v>5737</v>
      </c>
      <c r="B510" s="102" t="s">
        <v>8255</v>
      </c>
      <c r="C510" s="100"/>
      <c r="D510" s="100"/>
      <c r="E510" s="99"/>
      <c r="F510" s="99"/>
      <c r="G510" s="107" t="s">
        <v>19</v>
      </c>
      <c r="H510" s="107" t="s">
        <v>20</v>
      </c>
      <c r="I510" s="106" t="s">
        <v>20</v>
      </c>
      <c r="J510" s="101"/>
    </row>
    <row r="511" spans="1:10" ht="25.5">
      <c r="A511" s="97" t="s">
        <v>5737</v>
      </c>
      <c r="B511" s="102" t="s">
        <v>8245</v>
      </c>
      <c r="C511" s="99"/>
      <c r="D511" s="99"/>
      <c r="E511" s="99"/>
      <c r="F511" s="99"/>
      <c r="G511" s="106" t="s">
        <v>19</v>
      </c>
      <c r="H511" s="106" t="s">
        <v>20</v>
      </c>
      <c r="I511" s="106" t="s">
        <v>20</v>
      </c>
      <c r="J511" s="99"/>
    </row>
    <row r="512" spans="1:10" ht="38.25">
      <c r="A512" s="97" t="s">
        <v>5737</v>
      </c>
      <c r="B512" s="102" t="s">
        <v>9453</v>
      </c>
      <c r="C512" s="100"/>
      <c r="D512" s="100"/>
      <c r="E512" s="99"/>
      <c r="F512" s="99"/>
      <c r="G512" s="107" t="s">
        <v>19</v>
      </c>
      <c r="H512" s="107" t="s">
        <v>20</v>
      </c>
      <c r="I512" s="106" t="s">
        <v>20</v>
      </c>
      <c r="J512" s="101"/>
    </row>
    <row r="513" spans="1:10" ht="25.5">
      <c r="A513" s="97" t="s">
        <v>5737</v>
      </c>
      <c r="B513" s="102" t="s">
        <v>9447</v>
      </c>
      <c r="C513" s="100"/>
      <c r="D513" s="100"/>
      <c r="E513" s="99"/>
      <c r="F513" s="99"/>
      <c r="G513" s="107" t="s">
        <v>19</v>
      </c>
      <c r="H513" s="107" t="s">
        <v>20</v>
      </c>
      <c r="I513" s="106" t="s">
        <v>20</v>
      </c>
      <c r="J513" s="101"/>
    </row>
    <row r="514" spans="1:10" ht="25.5">
      <c r="A514" s="97" t="s">
        <v>5737</v>
      </c>
      <c r="B514" s="102" t="s">
        <v>9489</v>
      </c>
      <c r="C514" s="100"/>
      <c r="D514" s="100"/>
      <c r="E514" s="99"/>
      <c r="F514" s="99"/>
      <c r="G514" s="107" t="s">
        <v>19</v>
      </c>
      <c r="H514" s="107" t="s">
        <v>20</v>
      </c>
      <c r="I514" s="106" t="s">
        <v>20</v>
      </c>
      <c r="J514" s="101"/>
    </row>
    <row r="515" spans="1:10" s="192" customFormat="1" ht="25.5">
      <c r="A515" s="97" t="s">
        <v>5737</v>
      </c>
      <c r="B515" s="188" t="s">
        <v>10154</v>
      </c>
      <c r="C515" s="189"/>
      <c r="D515" s="189"/>
      <c r="E515" s="97"/>
      <c r="F515" s="97"/>
      <c r="G515" s="190" t="s">
        <v>19</v>
      </c>
      <c r="H515" s="190" t="s">
        <v>20</v>
      </c>
      <c r="I515" s="110" t="s">
        <v>20</v>
      </c>
      <c r="J515" s="191"/>
    </row>
    <row r="516" spans="1:10" ht="25.5">
      <c r="A516" s="105" t="s">
        <v>5737</v>
      </c>
      <c r="B516" s="182" t="s">
        <v>10161</v>
      </c>
      <c r="C516" s="183"/>
      <c r="D516" s="183"/>
      <c r="E516" s="184"/>
      <c r="F516" s="184"/>
      <c r="G516" s="165" t="s">
        <v>19</v>
      </c>
      <c r="H516" s="165" t="s">
        <v>20</v>
      </c>
      <c r="I516" s="166" t="s">
        <v>20</v>
      </c>
      <c r="J516" s="187"/>
    </row>
    <row r="517" spans="1:10" ht="25.5">
      <c r="A517" s="105" t="s">
        <v>5737</v>
      </c>
      <c r="B517" s="163" t="s">
        <v>10162</v>
      </c>
      <c r="C517" s="164"/>
      <c r="D517" s="164"/>
      <c r="E517" s="105"/>
      <c r="F517" s="105"/>
      <c r="G517" s="165" t="s">
        <v>19</v>
      </c>
      <c r="H517" s="165" t="s">
        <v>20</v>
      </c>
      <c r="I517" s="166" t="s">
        <v>20</v>
      </c>
      <c r="J517" s="167"/>
    </row>
    <row r="518" spans="1:10" ht="25.5">
      <c r="A518" s="97" t="s">
        <v>5732</v>
      </c>
      <c r="B518" s="98" t="s">
        <v>138</v>
      </c>
      <c r="C518" s="103" t="s">
        <v>143</v>
      </c>
      <c r="D518" s="99" t="s">
        <v>79</v>
      </c>
      <c r="E518" s="99">
        <v>761550</v>
      </c>
      <c r="F518" s="99" t="s">
        <v>80</v>
      </c>
      <c r="G518" s="106" t="s">
        <v>20</v>
      </c>
      <c r="H518" s="106" t="s">
        <v>20</v>
      </c>
      <c r="I518" s="106" t="s">
        <v>20</v>
      </c>
      <c r="J518" s="101"/>
    </row>
    <row r="519" spans="1:10" ht="25.5">
      <c r="A519" s="97" t="s">
        <v>5732</v>
      </c>
      <c r="B519" s="97" t="s">
        <v>10042</v>
      </c>
      <c r="C519" s="100"/>
      <c r="D519" s="100"/>
      <c r="E519" s="99"/>
      <c r="F519" s="99"/>
      <c r="G519" s="107" t="s">
        <v>19</v>
      </c>
      <c r="H519" s="107" t="s">
        <v>20</v>
      </c>
      <c r="I519" s="106" t="s">
        <v>20</v>
      </c>
      <c r="J519" s="101"/>
    </row>
    <row r="520" spans="1:10" ht="25.5">
      <c r="A520" s="97" t="s">
        <v>5732</v>
      </c>
      <c r="B520" s="102" t="s">
        <v>9376</v>
      </c>
      <c r="C520" s="100"/>
      <c r="D520" s="100"/>
      <c r="E520" s="99"/>
      <c r="F520" s="99"/>
      <c r="G520" s="107" t="s">
        <v>19</v>
      </c>
      <c r="H520" s="107" t="s">
        <v>20</v>
      </c>
      <c r="I520" s="106" t="s">
        <v>20</v>
      </c>
      <c r="J520" s="101"/>
    </row>
    <row r="521" spans="1:10" ht="25.5">
      <c r="A521" s="97" t="s">
        <v>5732</v>
      </c>
      <c r="B521" s="102" t="s">
        <v>9457</v>
      </c>
      <c r="C521" s="100"/>
      <c r="D521" s="100"/>
      <c r="E521" s="99"/>
      <c r="F521" s="99"/>
      <c r="G521" s="107" t="s">
        <v>19</v>
      </c>
      <c r="H521" s="107" t="s">
        <v>20</v>
      </c>
      <c r="I521" s="106" t="s">
        <v>20</v>
      </c>
      <c r="J521" s="101"/>
    </row>
    <row r="522" spans="1:10" ht="38.25">
      <c r="A522" s="97" t="s">
        <v>5732</v>
      </c>
      <c r="B522" s="102" t="s">
        <v>9500</v>
      </c>
      <c r="C522" s="100"/>
      <c r="D522" s="100"/>
      <c r="E522" s="99"/>
      <c r="F522" s="99"/>
      <c r="G522" s="107" t="s">
        <v>19</v>
      </c>
      <c r="H522" s="107" t="s">
        <v>20</v>
      </c>
      <c r="I522" s="106" t="s">
        <v>20</v>
      </c>
      <c r="J522" s="101"/>
    </row>
    <row r="523" spans="1:10" ht="25.5">
      <c r="A523" s="97" t="s">
        <v>5732</v>
      </c>
      <c r="B523" s="102" t="s">
        <v>8215</v>
      </c>
      <c r="C523" s="100"/>
      <c r="D523" s="100"/>
      <c r="E523" s="99"/>
      <c r="F523" s="99"/>
      <c r="G523" s="107" t="s">
        <v>19</v>
      </c>
      <c r="H523" s="107" t="s">
        <v>20</v>
      </c>
      <c r="I523" s="106" t="s">
        <v>20</v>
      </c>
      <c r="J523" s="101"/>
    </row>
    <row r="524" spans="1:10" ht="25.5">
      <c r="A524" s="97" t="s">
        <v>5732</v>
      </c>
      <c r="B524" s="102" t="s">
        <v>8213</v>
      </c>
      <c r="C524" s="100"/>
      <c r="D524" s="100"/>
      <c r="E524" s="99"/>
      <c r="F524" s="99"/>
      <c r="G524" s="107" t="s">
        <v>19</v>
      </c>
      <c r="H524" s="107" t="s">
        <v>20</v>
      </c>
      <c r="I524" s="106" t="s">
        <v>20</v>
      </c>
      <c r="J524" s="101"/>
    </row>
    <row r="525" spans="1:10" ht="25.5">
      <c r="A525" s="97" t="s">
        <v>5732</v>
      </c>
      <c r="B525" s="102" t="s">
        <v>8203</v>
      </c>
      <c r="C525" s="100"/>
      <c r="D525" s="100"/>
      <c r="E525" s="99"/>
      <c r="F525" s="99"/>
      <c r="G525" s="107" t="s">
        <v>19</v>
      </c>
      <c r="H525" s="107" t="s">
        <v>20</v>
      </c>
      <c r="I525" s="106" t="s">
        <v>20</v>
      </c>
      <c r="J525" s="101"/>
    </row>
    <row r="526" spans="1:10" ht="25.5">
      <c r="A526" s="97" t="s">
        <v>5732</v>
      </c>
      <c r="B526" s="102" t="s">
        <v>8193</v>
      </c>
      <c r="C526" s="100"/>
      <c r="D526" s="100"/>
      <c r="E526" s="99"/>
      <c r="F526" s="99"/>
      <c r="G526" s="107" t="s">
        <v>19</v>
      </c>
      <c r="H526" s="107" t="s">
        <v>20</v>
      </c>
      <c r="I526" s="106" t="s">
        <v>20</v>
      </c>
      <c r="J526" s="101"/>
    </row>
    <row r="527" spans="1:10" ht="38.25">
      <c r="A527" s="97" t="s">
        <v>5732</v>
      </c>
      <c r="B527" s="102" t="s">
        <v>9449</v>
      </c>
      <c r="C527" s="100"/>
      <c r="D527" s="100"/>
      <c r="E527" s="99"/>
      <c r="F527" s="99"/>
      <c r="G527" s="107" t="s">
        <v>19</v>
      </c>
      <c r="H527" s="107" t="s">
        <v>20</v>
      </c>
      <c r="I527" s="106" t="s">
        <v>20</v>
      </c>
      <c r="J527" s="101"/>
    </row>
    <row r="528" spans="1:10" ht="25.5">
      <c r="A528" s="97" t="s">
        <v>5732</v>
      </c>
      <c r="B528" s="102" t="s">
        <v>9477</v>
      </c>
      <c r="C528" s="100"/>
      <c r="D528" s="100"/>
      <c r="E528" s="99"/>
      <c r="F528" s="99"/>
      <c r="G528" s="107" t="s">
        <v>19</v>
      </c>
      <c r="H528" s="107" t="s">
        <v>20</v>
      </c>
      <c r="I528" s="106" t="s">
        <v>20</v>
      </c>
      <c r="J528" s="101"/>
    </row>
    <row r="529" spans="1:10" ht="25.5">
      <c r="A529" s="97" t="s">
        <v>5732</v>
      </c>
      <c r="B529" s="102" t="s">
        <v>9737</v>
      </c>
      <c r="C529" s="100"/>
      <c r="D529" s="100"/>
      <c r="E529" s="99"/>
      <c r="F529" s="99"/>
      <c r="G529" s="107" t="s">
        <v>19</v>
      </c>
      <c r="H529" s="107" t="s">
        <v>20</v>
      </c>
      <c r="I529" s="106" t="s">
        <v>20</v>
      </c>
      <c r="J529" s="101"/>
    </row>
    <row r="530" spans="1:10" ht="25.5">
      <c r="A530" s="97" t="s">
        <v>5732</v>
      </c>
      <c r="B530" s="102" t="s">
        <v>9382</v>
      </c>
      <c r="C530" s="100"/>
      <c r="D530" s="100"/>
      <c r="E530" s="99"/>
      <c r="F530" s="99"/>
      <c r="G530" s="107" t="s">
        <v>19</v>
      </c>
      <c r="H530" s="107" t="s">
        <v>20</v>
      </c>
      <c r="I530" s="106" t="s">
        <v>20</v>
      </c>
      <c r="J530" s="101"/>
    </row>
    <row r="531" spans="1:10" ht="25.5">
      <c r="A531" s="97" t="s">
        <v>5732</v>
      </c>
      <c r="B531" s="102" t="s">
        <v>9380</v>
      </c>
      <c r="C531" s="100"/>
      <c r="D531" s="100"/>
      <c r="E531" s="99"/>
      <c r="F531" s="99"/>
      <c r="G531" s="107" t="s">
        <v>19</v>
      </c>
      <c r="H531" s="107" t="s">
        <v>20</v>
      </c>
      <c r="I531" s="106" t="s">
        <v>20</v>
      </c>
      <c r="J531" s="101"/>
    </row>
    <row r="532" spans="1:10" ht="25.5">
      <c r="A532" s="97" t="s">
        <v>5732</v>
      </c>
      <c r="B532" s="102" t="s">
        <v>9378</v>
      </c>
      <c r="C532" s="100"/>
      <c r="D532" s="100"/>
      <c r="E532" s="99"/>
      <c r="F532" s="99"/>
      <c r="G532" s="107" t="s">
        <v>19</v>
      </c>
      <c r="H532" s="107" t="s">
        <v>20</v>
      </c>
      <c r="I532" s="106" t="s">
        <v>20</v>
      </c>
      <c r="J532" s="101"/>
    </row>
    <row r="533" spans="1:10" ht="38.25">
      <c r="A533" s="97" t="s">
        <v>5732</v>
      </c>
      <c r="B533" s="103" t="s">
        <v>10075</v>
      </c>
      <c r="C533" s="100"/>
      <c r="D533" s="100"/>
      <c r="E533" s="99"/>
      <c r="F533" s="99"/>
      <c r="G533" s="107" t="s">
        <v>19</v>
      </c>
      <c r="H533" s="107" t="s">
        <v>20</v>
      </c>
      <c r="I533" s="106" t="s">
        <v>20</v>
      </c>
      <c r="J533" s="101"/>
    </row>
    <row r="534" spans="1:10" ht="25.5">
      <c r="A534" s="97" t="s">
        <v>5732</v>
      </c>
      <c r="B534" s="102" t="s">
        <v>8265</v>
      </c>
      <c r="C534" s="100"/>
      <c r="D534" s="100"/>
      <c r="E534" s="99"/>
      <c r="F534" s="99"/>
      <c r="G534" s="107" t="s">
        <v>19</v>
      </c>
      <c r="H534" s="107" t="s">
        <v>20</v>
      </c>
      <c r="I534" s="106" t="s">
        <v>20</v>
      </c>
      <c r="J534" s="101"/>
    </row>
    <row r="535" spans="1:10" ht="25.5">
      <c r="A535" s="97" t="s">
        <v>5732</v>
      </c>
      <c r="B535" s="102" t="s">
        <v>8263</v>
      </c>
      <c r="C535" s="100"/>
      <c r="D535" s="100"/>
      <c r="E535" s="99"/>
      <c r="F535" s="99"/>
      <c r="G535" s="107" t="s">
        <v>19</v>
      </c>
      <c r="H535" s="107" t="s">
        <v>20</v>
      </c>
      <c r="I535" s="106" t="s">
        <v>20</v>
      </c>
      <c r="J535" s="101"/>
    </row>
    <row r="536" spans="1:10" ht="25.5">
      <c r="A536" s="97" t="s">
        <v>5732</v>
      </c>
      <c r="B536" s="102" t="s">
        <v>8255</v>
      </c>
      <c r="C536" s="100"/>
      <c r="D536" s="100"/>
      <c r="E536" s="99"/>
      <c r="F536" s="99"/>
      <c r="G536" s="107" t="s">
        <v>19</v>
      </c>
      <c r="H536" s="107" t="s">
        <v>20</v>
      </c>
      <c r="I536" s="106" t="s">
        <v>20</v>
      </c>
      <c r="J536" s="101"/>
    </row>
    <row r="537" spans="1:10" ht="25.5">
      <c r="A537" s="97" t="s">
        <v>5732</v>
      </c>
      <c r="B537" s="102" t="s">
        <v>8245</v>
      </c>
      <c r="C537" s="100"/>
      <c r="D537" s="100"/>
      <c r="E537" s="99"/>
      <c r="F537" s="99"/>
      <c r="G537" s="107" t="s">
        <v>19</v>
      </c>
      <c r="H537" s="107" t="s">
        <v>20</v>
      </c>
      <c r="I537" s="106" t="s">
        <v>20</v>
      </c>
      <c r="J537" s="101"/>
    </row>
    <row r="538" spans="1:10" ht="38.25">
      <c r="A538" s="97" t="s">
        <v>5732</v>
      </c>
      <c r="B538" s="102" t="s">
        <v>9453</v>
      </c>
      <c r="C538" s="99"/>
      <c r="D538" s="99"/>
      <c r="E538" s="99"/>
      <c r="F538" s="99"/>
      <c r="G538" s="106" t="s">
        <v>19</v>
      </c>
      <c r="H538" s="106" t="s">
        <v>20</v>
      </c>
      <c r="I538" s="106" t="s">
        <v>20</v>
      </c>
      <c r="J538" s="99"/>
    </row>
    <row r="539" spans="1:10" ht="25.5">
      <c r="A539" s="97" t="s">
        <v>5732</v>
      </c>
      <c r="B539" s="102" t="s">
        <v>9447</v>
      </c>
      <c r="C539" s="100"/>
      <c r="D539" s="100"/>
      <c r="E539" s="99"/>
      <c r="F539" s="99"/>
      <c r="G539" s="107" t="s">
        <v>19</v>
      </c>
      <c r="H539" s="107" t="s">
        <v>20</v>
      </c>
      <c r="I539" s="106" t="s">
        <v>20</v>
      </c>
      <c r="J539" s="101"/>
    </row>
    <row r="540" spans="1:10" ht="25.5">
      <c r="A540" s="97" t="s">
        <v>5732</v>
      </c>
      <c r="B540" s="102" t="s">
        <v>9489</v>
      </c>
      <c r="C540" s="100"/>
      <c r="D540" s="100"/>
      <c r="E540" s="99"/>
      <c r="F540" s="99"/>
      <c r="G540" s="107" t="s">
        <v>19</v>
      </c>
      <c r="H540" s="107" t="s">
        <v>20</v>
      </c>
      <c r="I540" s="106" t="s">
        <v>20</v>
      </c>
      <c r="J540" s="101"/>
    </row>
    <row r="541" spans="1:10" ht="25.5">
      <c r="A541" s="98" t="s">
        <v>5715</v>
      </c>
      <c r="B541" s="103" t="s">
        <v>10063</v>
      </c>
      <c r="C541" s="103" t="s">
        <v>10063</v>
      </c>
      <c r="D541" s="99" t="s">
        <v>79</v>
      </c>
      <c r="E541" s="99">
        <v>761550</v>
      </c>
      <c r="F541" s="99" t="s">
        <v>80</v>
      </c>
      <c r="G541" s="106" t="s">
        <v>20</v>
      </c>
      <c r="H541" s="106" t="s">
        <v>20</v>
      </c>
      <c r="I541" s="106" t="s">
        <v>20</v>
      </c>
      <c r="J541" s="101"/>
    </row>
    <row r="542" spans="1:10">
      <c r="A542" s="98" t="s">
        <v>5715</v>
      </c>
      <c r="B542" s="97" t="s">
        <v>10042</v>
      </c>
      <c r="C542" s="100"/>
      <c r="D542" s="100"/>
      <c r="E542" s="99"/>
      <c r="F542" s="99"/>
      <c r="G542" s="107" t="s">
        <v>19</v>
      </c>
      <c r="H542" s="107" t="s">
        <v>20</v>
      </c>
      <c r="I542" s="106" t="s">
        <v>20</v>
      </c>
      <c r="J542" s="101"/>
    </row>
    <row r="543" spans="1:10">
      <c r="A543" s="98" t="s">
        <v>5715</v>
      </c>
      <c r="B543" s="102" t="s">
        <v>9376</v>
      </c>
      <c r="C543" s="100"/>
      <c r="D543" s="100"/>
      <c r="E543" s="99"/>
      <c r="F543" s="99"/>
      <c r="G543" s="107" t="s">
        <v>19</v>
      </c>
      <c r="H543" s="107" t="s">
        <v>20</v>
      </c>
      <c r="I543" s="106" t="s">
        <v>20</v>
      </c>
      <c r="J543" s="101"/>
    </row>
    <row r="544" spans="1:10" ht="38.25">
      <c r="A544" s="98" t="s">
        <v>5715</v>
      </c>
      <c r="B544" s="102" t="s">
        <v>9500</v>
      </c>
      <c r="C544" s="100"/>
      <c r="D544" s="100"/>
      <c r="E544" s="99"/>
      <c r="F544" s="99"/>
      <c r="G544" s="107" t="s">
        <v>19</v>
      </c>
      <c r="H544" s="107" t="s">
        <v>20</v>
      </c>
      <c r="I544" s="106" t="s">
        <v>20</v>
      </c>
      <c r="J544" s="101"/>
    </row>
    <row r="545" spans="1:10" ht="38.25">
      <c r="A545" s="98" t="s">
        <v>5715</v>
      </c>
      <c r="B545" s="102" t="s">
        <v>9449</v>
      </c>
      <c r="C545" s="100"/>
      <c r="D545" s="100"/>
      <c r="E545" s="99"/>
      <c r="F545" s="99"/>
      <c r="G545" s="107" t="s">
        <v>19</v>
      </c>
      <c r="H545" s="107" t="s">
        <v>20</v>
      </c>
      <c r="I545" s="106" t="s">
        <v>20</v>
      </c>
      <c r="J545" s="101"/>
    </row>
    <row r="546" spans="1:10" ht="25.5">
      <c r="A546" s="98" t="s">
        <v>5715</v>
      </c>
      <c r="B546" s="102" t="s">
        <v>9477</v>
      </c>
      <c r="C546" s="100"/>
      <c r="D546" s="100"/>
      <c r="E546" s="99"/>
      <c r="F546" s="99"/>
      <c r="G546" s="107" t="s">
        <v>19</v>
      </c>
      <c r="H546" s="107" t="s">
        <v>20</v>
      </c>
      <c r="I546" s="106" t="s">
        <v>20</v>
      </c>
      <c r="J546" s="101"/>
    </row>
    <row r="547" spans="1:10" ht="25.5">
      <c r="A547" s="98" t="s">
        <v>5715</v>
      </c>
      <c r="B547" s="102" t="s">
        <v>9378</v>
      </c>
      <c r="C547" s="100"/>
      <c r="D547" s="100"/>
      <c r="E547" s="99"/>
      <c r="F547" s="99"/>
      <c r="G547" s="107" t="s">
        <v>19</v>
      </c>
      <c r="H547" s="107" t="s">
        <v>20</v>
      </c>
      <c r="I547" s="106" t="s">
        <v>20</v>
      </c>
      <c r="J547" s="101"/>
    </row>
    <row r="548" spans="1:10" ht="38.25">
      <c r="A548" s="98" t="s">
        <v>5715</v>
      </c>
      <c r="B548" s="103" t="s">
        <v>10075</v>
      </c>
      <c r="C548" s="100"/>
      <c r="D548" s="100"/>
      <c r="E548" s="99"/>
      <c r="F548" s="99"/>
      <c r="G548" s="107" t="s">
        <v>19</v>
      </c>
      <c r="H548" s="107" t="s">
        <v>20</v>
      </c>
      <c r="I548" s="106" t="s">
        <v>20</v>
      </c>
      <c r="J548" s="101"/>
    </row>
    <row r="549" spans="1:10" ht="38.25">
      <c r="A549" s="98" t="s">
        <v>5715</v>
      </c>
      <c r="B549" s="102" t="s">
        <v>9453</v>
      </c>
      <c r="C549" s="100"/>
      <c r="D549" s="100"/>
      <c r="E549" s="99"/>
      <c r="F549" s="99"/>
      <c r="G549" s="107" t="s">
        <v>19</v>
      </c>
      <c r="H549" s="107" t="s">
        <v>20</v>
      </c>
      <c r="I549" s="106" t="s">
        <v>20</v>
      </c>
      <c r="J549" s="101"/>
    </row>
    <row r="550" spans="1:10" ht="25.5">
      <c r="A550" s="98" t="s">
        <v>5715</v>
      </c>
      <c r="B550" s="102" t="s">
        <v>9489</v>
      </c>
      <c r="C550" s="100"/>
      <c r="D550" s="100"/>
      <c r="E550" s="99"/>
      <c r="F550" s="99"/>
      <c r="G550" s="107" t="s">
        <v>19</v>
      </c>
      <c r="H550" s="107" t="s">
        <v>20</v>
      </c>
      <c r="I550" s="106" t="s">
        <v>20</v>
      </c>
      <c r="J550" s="101"/>
    </row>
    <row r="551" spans="1:10" ht="25.5">
      <c r="A551" s="98" t="s">
        <v>5716</v>
      </c>
      <c r="B551" s="103" t="s">
        <v>10065</v>
      </c>
      <c r="C551" s="103" t="s">
        <v>10064</v>
      </c>
      <c r="D551" s="99" t="s">
        <v>79</v>
      </c>
      <c r="E551" s="99">
        <v>761550</v>
      </c>
      <c r="F551" s="99" t="s">
        <v>80</v>
      </c>
      <c r="G551" s="106" t="s">
        <v>20</v>
      </c>
      <c r="H551" s="106" t="s">
        <v>20</v>
      </c>
      <c r="I551" s="106" t="s">
        <v>20</v>
      </c>
      <c r="J551" s="101"/>
    </row>
    <row r="552" spans="1:10">
      <c r="A552" s="98" t="s">
        <v>5716</v>
      </c>
      <c r="B552" s="97" t="s">
        <v>10042</v>
      </c>
      <c r="C552" s="100"/>
      <c r="D552" s="100"/>
      <c r="E552" s="99"/>
      <c r="F552" s="99"/>
      <c r="G552" s="107" t="s">
        <v>19</v>
      </c>
      <c r="H552" s="107" t="s">
        <v>20</v>
      </c>
      <c r="I552" s="106" t="s">
        <v>20</v>
      </c>
      <c r="J552" s="101"/>
    </row>
    <row r="553" spans="1:10">
      <c r="A553" s="98" t="s">
        <v>5716</v>
      </c>
      <c r="B553" s="102" t="s">
        <v>9376</v>
      </c>
      <c r="C553" s="100"/>
      <c r="D553" s="100"/>
      <c r="E553" s="99"/>
      <c r="F553" s="99"/>
      <c r="G553" s="107" t="s">
        <v>19</v>
      </c>
      <c r="H553" s="107" t="s">
        <v>20</v>
      </c>
      <c r="I553" s="106" t="s">
        <v>20</v>
      </c>
      <c r="J553" s="101"/>
    </row>
    <row r="554" spans="1:10" ht="38.25">
      <c r="A554" s="98" t="s">
        <v>5716</v>
      </c>
      <c r="B554" s="102" t="s">
        <v>9500</v>
      </c>
      <c r="C554" s="100"/>
      <c r="D554" s="100"/>
      <c r="E554" s="99"/>
      <c r="F554" s="99"/>
      <c r="G554" s="107" t="s">
        <v>19</v>
      </c>
      <c r="H554" s="107" t="s">
        <v>20</v>
      </c>
      <c r="I554" s="106" t="s">
        <v>20</v>
      </c>
      <c r="J554" s="101"/>
    </row>
    <row r="555" spans="1:10" ht="38.25">
      <c r="A555" s="98" t="s">
        <v>5716</v>
      </c>
      <c r="B555" s="102" t="s">
        <v>9449</v>
      </c>
      <c r="C555" s="100"/>
      <c r="D555" s="100"/>
      <c r="E555" s="99"/>
      <c r="F555" s="99"/>
      <c r="G555" s="107" t="s">
        <v>19</v>
      </c>
      <c r="H555" s="107" t="s">
        <v>20</v>
      </c>
      <c r="I555" s="106" t="s">
        <v>20</v>
      </c>
      <c r="J555" s="101"/>
    </row>
    <row r="556" spans="1:10" ht="25.5">
      <c r="A556" s="98" t="s">
        <v>5716</v>
      </c>
      <c r="B556" s="102" t="s">
        <v>9477</v>
      </c>
      <c r="C556" s="100"/>
      <c r="D556" s="100"/>
      <c r="E556" s="99"/>
      <c r="F556" s="99"/>
      <c r="G556" s="107" t="s">
        <v>19</v>
      </c>
      <c r="H556" s="107" t="s">
        <v>20</v>
      </c>
      <c r="I556" s="106" t="s">
        <v>20</v>
      </c>
      <c r="J556" s="101"/>
    </row>
    <row r="557" spans="1:10" ht="25.5">
      <c r="A557" s="98" t="s">
        <v>5716</v>
      </c>
      <c r="B557" s="102" t="s">
        <v>9378</v>
      </c>
      <c r="C557" s="100"/>
      <c r="D557" s="100"/>
      <c r="E557" s="99"/>
      <c r="F557" s="99"/>
      <c r="G557" s="107" t="s">
        <v>19</v>
      </c>
      <c r="H557" s="107" t="s">
        <v>20</v>
      </c>
      <c r="I557" s="106" t="s">
        <v>20</v>
      </c>
      <c r="J557" s="101"/>
    </row>
    <row r="558" spans="1:10" ht="38.25">
      <c r="A558" s="98" t="s">
        <v>5716</v>
      </c>
      <c r="B558" s="103" t="s">
        <v>10075</v>
      </c>
      <c r="C558" s="100"/>
      <c r="D558" s="100"/>
      <c r="E558" s="99"/>
      <c r="F558" s="99"/>
      <c r="G558" s="107" t="s">
        <v>19</v>
      </c>
      <c r="H558" s="107" t="s">
        <v>20</v>
      </c>
      <c r="I558" s="106" t="s">
        <v>20</v>
      </c>
      <c r="J558" s="101"/>
    </row>
    <row r="559" spans="1:10" ht="38.25">
      <c r="A559" s="98" t="s">
        <v>5716</v>
      </c>
      <c r="B559" s="102" t="s">
        <v>9453</v>
      </c>
      <c r="C559" s="100"/>
      <c r="D559" s="100"/>
      <c r="E559" s="99"/>
      <c r="F559" s="99"/>
      <c r="G559" s="107" t="s">
        <v>19</v>
      </c>
      <c r="H559" s="107" t="s">
        <v>20</v>
      </c>
      <c r="I559" s="106" t="s">
        <v>20</v>
      </c>
      <c r="J559" s="101"/>
    </row>
    <row r="560" spans="1:10" ht="25.5">
      <c r="A560" s="98" t="s">
        <v>5716</v>
      </c>
      <c r="B560" s="102" t="s">
        <v>9489</v>
      </c>
      <c r="C560" s="100"/>
      <c r="D560" s="100"/>
      <c r="E560" s="99"/>
      <c r="F560" s="99"/>
      <c r="G560" s="107" t="s">
        <v>19</v>
      </c>
      <c r="H560" s="107" t="s">
        <v>20</v>
      </c>
      <c r="I560" s="106" t="s">
        <v>20</v>
      </c>
      <c r="J560" s="101"/>
    </row>
    <row r="561" spans="1:10" ht="25.5">
      <c r="A561" s="97" t="s">
        <v>5717</v>
      </c>
      <c r="B561" s="98" t="s">
        <v>139</v>
      </c>
      <c r="C561" s="105" t="s">
        <v>119</v>
      </c>
      <c r="D561" s="99" t="s">
        <v>79</v>
      </c>
      <c r="E561" s="99">
        <v>761550</v>
      </c>
      <c r="F561" s="99" t="s">
        <v>80</v>
      </c>
      <c r="G561" s="106" t="s">
        <v>20</v>
      </c>
      <c r="H561" s="106" t="s">
        <v>20</v>
      </c>
      <c r="I561" s="106" t="s">
        <v>20</v>
      </c>
      <c r="J561" s="99"/>
    </row>
    <row r="562" spans="1:10">
      <c r="A562" s="97" t="s">
        <v>5717</v>
      </c>
      <c r="B562" s="97" t="s">
        <v>10042</v>
      </c>
      <c r="C562" s="100"/>
      <c r="D562" s="100"/>
      <c r="E562" s="99"/>
      <c r="F562" s="99"/>
      <c r="G562" s="107" t="s">
        <v>19</v>
      </c>
      <c r="H562" s="107" t="s">
        <v>20</v>
      </c>
      <c r="I562" s="106" t="s">
        <v>20</v>
      </c>
      <c r="J562" s="101"/>
    </row>
    <row r="563" spans="1:10">
      <c r="A563" s="97" t="s">
        <v>5717</v>
      </c>
      <c r="B563" s="102" t="s">
        <v>9376</v>
      </c>
      <c r="C563" s="100"/>
      <c r="D563" s="100"/>
      <c r="E563" s="99"/>
      <c r="F563" s="99"/>
      <c r="G563" s="107" t="s">
        <v>19</v>
      </c>
      <c r="H563" s="107" t="s">
        <v>20</v>
      </c>
      <c r="I563" s="106" t="s">
        <v>20</v>
      </c>
      <c r="J563" s="101"/>
    </row>
    <row r="564" spans="1:10" ht="38.25">
      <c r="A564" s="97" t="s">
        <v>5717</v>
      </c>
      <c r="B564" s="102" t="s">
        <v>9500</v>
      </c>
      <c r="C564" s="100"/>
      <c r="D564" s="100"/>
      <c r="E564" s="99"/>
      <c r="F564" s="99"/>
      <c r="G564" s="107" t="s">
        <v>19</v>
      </c>
      <c r="H564" s="107" t="s">
        <v>20</v>
      </c>
      <c r="I564" s="106" t="s">
        <v>20</v>
      </c>
      <c r="J564" s="101"/>
    </row>
    <row r="565" spans="1:10" ht="25.5">
      <c r="A565" s="97" t="s">
        <v>5717</v>
      </c>
      <c r="B565" s="102" t="s">
        <v>9477</v>
      </c>
      <c r="C565" s="100"/>
      <c r="D565" s="100"/>
      <c r="E565" s="99"/>
      <c r="F565" s="99"/>
      <c r="G565" s="107" t="s">
        <v>19</v>
      </c>
      <c r="H565" s="107" t="s">
        <v>20</v>
      </c>
      <c r="I565" s="106" t="s">
        <v>20</v>
      </c>
      <c r="J565" s="101"/>
    </row>
    <row r="566" spans="1:10" ht="25.5">
      <c r="A566" s="97" t="s">
        <v>5717</v>
      </c>
      <c r="B566" s="102" t="s">
        <v>9378</v>
      </c>
      <c r="C566" s="100"/>
      <c r="D566" s="100"/>
      <c r="E566" s="99"/>
      <c r="F566" s="99"/>
      <c r="G566" s="107" t="s">
        <v>19</v>
      </c>
      <c r="H566" s="107" t="s">
        <v>20</v>
      </c>
      <c r="I566" s="106" t="s">
        <v>20</v>
      </c>
      <c r="J566" s="101"/>
    </row>
    <row r="567" spans="1:10" ht="38.25">
      <c r="A567" s="97" t="s">
        <v>5717</v>
      </c>
      <c r="B567" s="103" t="s">
        <v>10075</v>
      </c>
      <c r="C567" s="100"/>
      <c r="D567" s="100"/>
      <c r="E567" s="99"/>
      <c r="F567" s="99"/>
      <c r="G567" s="107" t="s">
        <v>19</v>
      </c>
      <c r="H567" s="107" t="s">
        <v>20</v>
      </c>
      <c r="I567" s="106" t="s">
        <v>20</v>
      </c>
      <c r="J567" s="101"/>
    </row>
    <row r="568" spans="1:10" ht="25.5">
      <c r="A568" s="97" t="s">
        <v>5717</v>
      </c>
      <c r="B568" s="102" t="s">
        <v>9489</v>
      </c>
      <c r="C568" s="100"/>
      <c r="D568" s="100"/>
      <c r="E568" s="99"/>
      <c r="F568" s="99"/>
      <c r="G568" s="107" t="s">
        <v>19</v>
      </c>
      <c r="H568" s="107" t="s">
        <v>20</v>
      </c>
      <c r="I568" s="106" t="s">
        <v>20</v>
      </c>
      <c r="J568" s="101"/>
    </row>
    <row r="569" spans="1:10" ht="25.5">
      <c r="A569" s="97" t="s">
        <v>5718</v>
      </c>
      <c r="B569" s="98" t="s">
        <v>140</v>
      </c>
      <c r="C569" s="105" t="s">
        <v>10066</v>
      </c>
      <c r="D569" s="99" t="s">
        <v>79</v>
      </c>
      <c r="E569" s="99">
        <v>761550</v>
      </c>
      <c r="F569" s="99" t="s">
        <v>80</v>
      </c>
      <c r="G569" s="106" t="s">
        <v>20</v>
      </c>
      <c r="H569" s="106" t="s">
        <v>20</v>
      </c>
      <c r="I569" s="106" t="s">
        <v>20</v>
      </c>
      <c r="J569" s="99"/>
    </row>
    <row r="570" spans="1:10">
      <c r="A570" s="97" t="s">
        <v>5718</v>
      </c>
      <c r="B570" s="97" t="s">
        <v>10042</v>
      </c>
      <c r="C570" s="100"/>
      <c r="D570" s="100"/>
      <c r="E570" s="99"/>
      <c r="F570" s="99"/>
      <c r="G570" s="107" t="s">
        <v>19</v>
      </c>
      <c r="H570" s="107" t="s">
        <v>20</v>
      </c>
      <c r="I570" s="106" t="s">
        <v>20</v>
      </c>
      <c r="J570" s="101"/>
    </row>
    <row r="571" spans="1:10">
      <c r="A571" s="97" t="s">
        <v>5718</v>
      </c>
      <c r="B571" s="102" t="s">
        <v>9376</v>
      </c>
      <c r="C571" s="100"/>
      <c r="D571" s="100"/>
      <c r="E571" s="99"/>
      <c r="F571" s="99"/>
      <c r="G571" s="107" t="s">
        <v>19</v>
      </c>
      <c r="H571" s="107" t="s">
        <v>20</v>
      </c>
      <c r="I571" s="106" t="s">
        <v>20</v>
      </c>
      <c r="J571" s="101"/>
    </row>
    <row r="572" spans="1:10" ht="38.25">
      <c r="A572" s="97" t="s">
        <v>5718</v>
      </c>
      <c r="B572" s="102" t="s">
        <v>9500</v>
      </c>
      <c r="C572" s="100"/>
      <c r="D572" s="100"/>
      <c r="E572" s="99"/>
      <c r="F572" s="99"/>
      <c r="G572" s="107" t="s">
        <v>19</v>
      </c>
      <c r="H572" s="107" t="s">
        <v>20</v>
      </c>
      <c r="I572" s="106" t="s">
        <v>20</v>
      </c>
      <c r="J572" s="101"/>
    </row>
    <row r="573" spans="1:10" ht="25.5">
      <c r="A573" s="97" t="s">
        <v>5718</v>
      </c>
      <c r="B573" s="102" t="s">
        <v>9477</v>
      </c>
      <c r="C573" s="100"/>
      <c r="D573" s="100"/>
      <c r="E573" s="99"/>
      <c r="F573" s="99"/>
      <c r="G573" s="107" t="s">
        <v>19</v>
      </c>
      <c r="H573" s="107" t="s">
        <v>20</v>
      </c>
      <c r="I573" s="106" t="s">
        <v>20</v>
      </c>
      <c r="J573" s="101"/>
    </row>
    <row r="574" spans="1:10" ht="25.5">
      <c r="A574" s="97" t="s">
        <v>5718</v>
      </c>
      <c r="B574" s="102" t="s">
        <v>9378</v>
      </c>
      <c r="C574" s="100"/>
      <c r="D574" s="100"/>
      <c r="E574" s="99"/>
      <c r="F574" s="99"/>
      <c r="G574" s="107" t="s">
        <v>19</v>
      </c>
      <c r="H574" s="107" t="s">
        <v>20</v>
      </c>
      <c r="I574" s="106" t="s">
        <v>20</v>
      </c>
      <c r="J574" s="101"/>
    </row>
    <row r="575" spans="1:10" ht="38.25">
      <c r="A575" s="97" t="s">
        <v>5718</v>
      </c>
      <c r="B575" s="103" t="s">
        <v>10075</v>
      </c>
      <c r="C575" s="100"/>
      <c r="D575" s="100"/>
      <c r="E575" s="99"/>
      <c r="F575" s="99"/>
      <c r="G575" s="107" t="s">
        <v>19</v>
      </c>
      <c r="H575" s="107" t="s">
        <v>20</v>
      </c>
      <c r="I575" s="106" t="s">
        <v>20</v>
      </c>
      <c r="J575" s="101"/>
    </row>
    <row r="576" spans="1:10" ht="25.5">
      <c r="A576" s="97" t="s">
        <v>5718</v>
      </c>
      <c r="B576" s="102" t="s">
        <v>9489</v>
      </c>
      <c r="C576" s="100"/>
      <c r="D576" s="100"/>
      <c r="E576" s="99"/>
      <c r="F576" s="99"/>
      <c r="G576" s="107" t="s">
        <v>19</v>
      </c>
      <c r="H576" s="107" t="s">
        <v>20</v>
      </c>
      <c r="I576" s="106" t="s">
        <v>20</v>
      </c>
      <c r="J576" s="101"/>
    </row>
    <row r="577" spans="1:10">
      <c r="A577" s="100"/>
      <c r="B577" s="100"/>
      <c r="C577" s="100"/>
      <c r="D577" s="100"/>
      <c r="E577" s="99"/>
      <c r="F577" s="99"/>
      <c r="G577" s="107"/>
      <c r="H577" s="107"/>
      <c r="I577" s="106"/>
      <c r="J577" s="101"/>
    </row>
    <row r="578" spans="1:10">
      <c r="A578" s="100"/>
      <c r="B578" s="100"/>
      <c r="C578" s="100"/>
      <c r="D578" s="100"/>
      <c r="E578" s="99"/>
      <c r="F578" s="99"/>
      <c r="G578" s="107"/>
      <c r="H578" s="107"/>
      <c r="I578" s="106"/>
      <c r="J578" s="101"/>
    </row>
    <row r="579" spans="1:10">
      <c r="A579" s="100"/>
      <c r="B579" s="100"/>
      <c r="C579" s="100"/>
      <c r="D579" s="100"/>
      <c r="E579" s="99"/>
      <c r="F579" s="99"/>
      <c r="G579" s="107"/>
      <c r="H579" s="107"/>
      <c r="I579" s="106"/>
      <c r="J579" s="101"/>
    </row>
    <row r="580" spans="1:10">
      <c r="A580" s="100"/>
      <c r="B580" s="100"/>
      <c r="C580" s="100"/>
      <c r="D580" s="100"/>
      <c r="E580" s="99"/>
      <c r="F580" s="99"/>
      <c r="G580" s="107"/>
      <c r="H580" s="107"/>
      <c r="I580" s="106"/>
      <c r="J580" s="101"/>
    </row>
    <row r="581" spans="1:10">
      <c r="A581" s="100"/>
      <c r="B581" s="100"/>
      <c r="C581" s="100"/>
      <c r="D581" s="100"/>
      <c r="E581" s="99"/>
      <c r="F581" s="99"/>
      <c r="G581" s="107"/>
      <c r="H581" s="107"/>
      <c r="I581" s="106"/>
      <c r="J581" s="101"/>
    </row>
    <row r="582" spans="1:10">
      <c r="A582" s="100"/>
      <c r="B582" s="100"/>
      <c r="C582" s="100"/>
      <c r="D582" s="100"/>
      <c r="E582" s="99"/>
      <c r="F582" s="99"/>
      <c r="G582" s="107"/>
      <c r="H582" s="107"/>
      <c r="I582" s="106"/>
      <c r="J582" s="101"/>
    </row>
    <row r="583" spans="1:10">
      <c r="A583" s="100"/>
      <c r="B583" s="100"/>
      <c r="C583" s="100"/>
      <c r="D583" s="100"/>
      <c r="E583" s="99"/>
      <c r="F583" s="99"/>
      <c r="G583" s="107"/>
      <c r="H583" s="107"/>
      <c r="I583" s="106"/>
      <c r="J583" s="101"/>
    </row>
    <row r="584" spans="1:10">
      <c r="A584" s="100"/>
      <c r="B584" s="100"/>
      <c r="C584" s="100"/>
      <c r="D584" s="100"/>
      <c r="E584" s="99"/>
      <c r="F584" s="99"/>
      <c r="G584" s="107"/>
      <c r="H584" s="107"/>
      <c r="I584" s="106"/>
      <c r="J584" s="101"/>
    </row>
    <row r="585" spans="1:10">
      <c r="A585" s="100"/>
      <c r="B585" s="100"/>
      <c r="C585" s="100"/>
      <c r="D585" s="100"/>
      <c r="E585" s="99"/>
      <c r="F585" s="99"/>
      <c r="G585" s="107"/>
      <c r="H585" s="107"/>
      <c r="I585" s="106"/>
      <c r="J585" s="101"/>
    </row>
    <row r="586" spans="1:10">
      <c r="A586" s="100"/>
      <c r="B586" s="100"/>
      <c r="C586" s="100"/>
      <c r="D586" s="100"/>
      <c r="E586" s="99"/>
      <c r="F586" s="99"/>
      <c r="G586" s="107"/>
      <c r="H586" s="107"/>
      <c r="I586" s="106"/>
      <c r="J586" s="101"/>
    </row>
    <row r="587" spans="1:10">
      <c r="A587" s="100"/>
      <c r="B587" s="100"/>
      <c r="C587" s="100"/>
      <c r="D587" s="100"/>
      <c r="E587" s="99"/>
      <c r="F587" s="99"/>
      <c r="G587" s="107"/>
      <c r="H587" s="107"/>
      <c r="I587" s="106"/>
      <c r="J587" s="101"/>
    </row>
    <row r="588" spans="1:10">
      <c r="A588" s="100"/>
      <c r="B588" s="100"/>
      <c r="C588" s="100"/>
      <c r="D588" s="100"/>
      <c r="E588" s="99"/>
      <c r="F588" s="99"/>
      <c r="G588" s="107"/>
      <c r="H588" s="107"/>
      <c r="I588" s="106"/>
      <c r="J588" s="101"/>
    </row>
    <row r="589" spans="1:10">
      <c r="A589" s="100"/>
      <c r="B589" s="100"/>
      <c r="C589" s="100"/>
      <c r="D589" s="100"/>
      <c r="E589" s="99"/>
      <c r="F589" s="99"/>
      <c r="G589" s="107"/>
      <c r="H589" s="107"/>
      <c r="I589" s="106"/>
      <c r="J589" s="101"/>
    </row>
    <row r="590" spans="1:10">
      <c r="A590" s="100"/>
      <c r="B590" s="100"/>
      <c r="C590" s="100"/>
      <c r="D590" s="100"/>
      <c r="E590" s="99"/>
      <c r="F590" s="99"/>
      <c r="G590" s="107"/>
      <c r="H590" s="107"/>
      <c r="I590" s="106"/>
      <c r="J590" s="101"/>
    </row>
    <row r="591" spans="1:10">
      <c r="A591" s="100"/>
      <c r="B591" s="100"/>
      <c r="C591" s="100"/>
      <c r="D591" s="100"/>
      <c r="E591" s="99"/>
      <c r="F591" s="99"/>
      <c r="G591" s="107"/>
      <c r="H591" s="107"/>
      <c r="I591" s="106"/>
      <c r="J591" s="101"/>
    </row>
    <row r="592" spans="1:10">
      <c r="A592" s="100"/>
      <c r="B592" s="100"/>
      <c r="C592" s="100"/>
      <c r="D592" s="100"/>
      <c r="E592" s="99"/>
      <c r="F592" s="99"/>
      <c r="G592" s="107"/>
      <c r="H592" s="107"/>
      <c r="I592" s="106"/>
      <c r="J592" s="101"/>
    </row>
    <row r="593" spans="1:10">
      <c r="A593" s="100"/>
      <c r="B593" s="100"/>
      <c r="C593" s="100"/>
      <c r="D593" s="100"/>
      <c r="E593" s="99"/>
      <c r="F593" s="99"/>
      <c r="G593" s="107"/>
      <c r="H593" s="107"/>
      <c r="I593" s="106"/>
      <c r="J593" s="101"/>
    </row>
    <row r="594" spans="1:10">
      <c r="A594" s="100"/>
      <c r="B594" s="100"/>
      <c r="C594" s="100"/>
      <c r="D594" s="100"/>
      <c r="E594" s="99"/>
      <c r="F594" s="99"/>
      <c r="G594" s="107"/>
      <c r="H594" s="107"/>
      <c r="I594" s="106"/>
      <c r="J594" s="101"/>
    </row>
    <row r="595" spans="1:10">
      <c r="A595" s="100"/>
      <c r="B595" s="100"/>
      <c r="C595" s="100"/>
      <c r="D595" s="100"/>
      <c r="E595" s="99"/>
      <c r="F595" s="99"/>
      <c r="G595" s="107"/>
      <c r="H595" s="107"/>
      <c r="I595" s="106"/>
      <c r="J595" s="101"/>
    </row>
    <row r="596" spans="1:10">
      <c r="A596" s="100"/>
      <c r="B596" s="100"/>
      <c r="C596" s="100"/>
      <c r="D596" s="100"/>
      <c r="E596" s="99"/>
      <c r="F596" s="99"/>
      <c r="G596" s="107"/>
      <c r="H596" s="107"/>
      <c r="I596" s="106"/>
      <c r="J596" s="101"/>
    </row>
    <row r="597" spans="1:10">
      <c r="A597" s="100"/>
      <c r="B597" s="100"/>
      <c r="C597" s="100"/>
      <c r="D597" s="100"/>
      <c r="E597" s="99"/>
      <c r="F597" s="99"/>
      <c r="G597" s="107"/>
      <c r="H597" s="107"/>
      <c r="I597" s="106"/>
      <c r="J597" s="101"/>
    </row>
    <row r="598" spans="1:10">
      <c r="A598" s="100"/>
      <c r="B598" s="100"/>
      <c r="C598" s="100"/>
      <c r="D598" s="100"/>
      <c r="E598" s="99"/>
      <c r="F598" s="99"/>
      <c r="G598" s="107"/>
      <c r="H598" s="107"/>
      <c r="I598" s="106"/>
      <c r="J598" s="101"/>
    </row>
    <row r="599" spans="1:10">
      <c r="A599" s="100"/>
      <c r="B599" s="100"/>
      <c r="C599" s="100"/>
      <c r="D599" s="100"/>
      <c r="E599" s="99"/>
      <c r="F599" s="99"/>
      <c r="G599" s="107"/>
      <c r="H599" s="107"/>
      <c r="I599" s="106"/>
      <c r="J599" s="101"/>
    </row>
    <row r="600" spans="1:10">
      <c r="A600" s="100"/>
      <c r="B600" s="100"/>
      <c r="C600" s="100"/>
      <c r="D600" s="100"/>
      <c r="E600" s="99"/>
      <c r="F600" s="99"/>
      <c r="G600" s="107"/>
      <c r="H600" s="107"/>
      <c r="I600" s="106"/>
      <c r="J600" s="101"/>
    </row>
    <row r="601" spans="1:10">
      <c r="A601" s="100"/>
      <c r="B601" s="100"/>
      <c r="C601" s="100"/>
      <c r="D601" s="100"/>
      <c r="E601" s="99"/>
      <c r="F601" s="99"/>
      <c r="G601" s="107"/>
      <c r="H601" s="107"/>
      <c r="I601" s="106"/>
      <c r="J601" s="101"/>
    </row>
    <row r="602" spans="1:10">
      <c r="A602" s="100"/>
      <c r="B602" s="100"/>
      <c r="C602" s="100"/>
      <c r="D602" s="100"/>
      <c r="E602" s="99"/>
      <c r="F602" s="99"/>
      <c r="G602" s="107"/>
      <c r="H602" s="107"/>
      <c r="I602" s="106"/>
      <c r="J602" s="101"/>
    </row>
    <row r="603" spans="1:10">
      <c r="A603" s="100"/>
      <c r="B603" s="100"/>
      <c r="C603" s="100"/>
      <c r="D603" s="100"/>
      <c r="E603" s="99"/>
      <c r="F603" s="99"/>
      <c r="G603" s="107"/>
      <c r="H603" s="107"/>
      <c r="I603" s="106"/>
      <c r="J603" s="101"/>
    </row>
    <row r="604" spans="1:10">
      <c r="A604" s="100"/>
      <c r="B604" s="100"/>
      <c r="C604" s="100"/>
      <c r="D604" s="100"/>
      <c r="E604" s="99"/>
      <c r="F604" s="99"/>
      <c r="G604" s="107"/>
      <c r="H604" s="107"/>
      <c r="I604" s="106"/>
      <c r="J604" s="101"/>
    </row>
    <row r="605" spans="1:10">
      <c r="A605" s="100"/>
      <c r="B605" s="100"/>
      <c r="C605" s="100"/>
      <c r="D605" s="100"/>
      <c r="E605" s="99"/>
      <c r="F605" s="99"/>
      <c r="G605" s="107"/>
      <c r="H605" s="107"/>
      <c r="I605" s="106"/>
      <c r="J605" s="101"/>
    </row>
    <row r="606" spans="1:10">
      <c r="A606" s="100"/>
      <c r="B606" s="100"/>
      <c r="C606" s="100"/>
      <c r="D606" s="100"/>
      <c r="E606" s="99"/>
      <c r="F606" s="99"/>
      <c r="G606" s="107"/>
      <c r="H606" s="107"/>
      <c r="I606" s="106"/>
      <c r="J606" s="101"/>
    </row>
    <row r="607" spans="1:10">
      <c r="A607" s="100"/>
      <c r="B607" s="100"/>
      <c r="C607" s="100"/>
      <c r="D607" s="100"/>
      <c r="E607" s="99"/>
      <c r="F607" s="99"/>
      <c r="G607" s="107"/>
      <c r="H607" s="107"/>
      <c r="I607" s="106"/>
      <c r="J607" s="101"/>
    </row>
    <row r="608" spans="1:10">
      <c r="A608" s="100"/>
      <c r="B608" s="100"/>
      <c r="C608" s="100"/>
      <c r="D608" s="100"/>
      <c r="E608" s="99"/>
      <c r="F608" s="99"/>
      <c r="G608" s="107"/>
      <c r="H608" s="107"/>
      <c r="I608" s="106"/>
      <c r="J608" s="101"/>
    </row>
    <row r="609" spans="1:10">
      <c r="A609" s="100"/>
      <c r="B609" s="100"/>
      <c r="C609" s="100"/>
      <c r="D609" s="100"/>
      <c r="E609" s="99"/>
      <c r="F609" s="99"/>
      <c r="G609" s="107"/>
      <c r="H609" s="107"/>
      <c r="I609" s="106"/>
      <c r="J609" s="101"/>
    </row>
    <row r="610" spans="1:10">
      <c r="A610" s="100"/>
      <c r="B610" s="100"/>
      <c r="C610" s="100"/>
      <c r="D610" s="100"/>
      <c r="E610" s="99"/>
      <c r="F610" s="99"/>
      <c r="G610" s="107"/>
      <c r="H610" s="107"/>
      <c r="I610" s="106"/>
      <c r="J610" s="101"/>
    </row>
    <row r="611" spans="1:10">
      <c r="A611" s="100"/>
      <c r="B611" s="100"/>
      <c r="C611" s="100"/>
      <c r="D611" s="100"/>
      <c r="E611" s="99"/>
      <c r="F611" s="99"/>
      <c r="G611" s="107"/>
      <c r="H611" s="107"/>
      <c r="I611" s="106"/>
      <c r="J611" s="101"/>
    </row>
    <row r="612" spans="1:10">
      <c r="A612" s="100"/>
      <c r="B612" s="100"/>
      <c r="C612" s="100"/>
      <c r="D612" s="100"/>
      <c r="E612" s="99"/>
      <c r="F612" s="99"/>
      <c r="G612" s="107"/>
      <c r="H612" s="107"/>
      <c r="I612" s="106"/>
      <c r="J612" s="101"/>
    </row>
    <row r="613" spans="1:10">
      <c r="A613" s="100"/>
      <c r="B613" s="100"/>
      <c r="C613" s="100"/>
      <c r="D613" s="100"/>
      <c r="E613" s="99"/>
      <c r="F613" s="99"/>
      <c r="G613" s="107"/>
      <c r="H613" s="107"/>
      <c r="I613" s="106"/>
      <c r="J613" s="101"/>
    </row>
    <row r="614" spans="1:10">
      <c r="A614" s="100"/>
      <c r="B614" s="100"/>
      <c r="C614" s="100"/>
      <c r="D614" s="100"/>
      <c r="E614" s="99"/>
      <c r="F614" s="99"/>
      <c r="G614" s="107"/>
      <c r="H614" s="107"/>
      <c r="I614" s="106"/>
      <c r="J614" s="101"/>
    </row>
    <row r="615" spans="1:10">
      <c r="A615" s="100"/>
      <c r="B615" s="100"/>
      <c r="C615" s="100"/>
      <c r="D615" s="100"/>
      <c r="E615" s="99"/>
      <c r="F615" s="99"/>
      <c r="G615" s="107"/>
      <c r="H615" s="107"/>
      <c r="I615" s="106"/>
      <c r="J615" s="101"/>
    </row>
    <row r="616" spans="1:10">
      <c r="A616" s="100"/>
      <c r="B616" s="100"/>
      <c r="C616" s="100"/>
      <c r="D616" s="100"/>
      <c r="E616" s="99"/>
      <c r="F616" s="99"/>
      <c r="G616" s="107"/>
      <c r="H616" s="107"/>
      <c r="I616" s="106"/>
      <c r="J616" s="101"/>
    </row>
    <row r="617" spans="1:10">
      <c r="A617" s="100"/>
      <c r="B617" s="100"/>
      <c r="C617" s="100"/>
      <c r="D617" s="100"/>
      <c r="E617" s="99"/>
      <c r="F617" s="99"/>
      <c r="G617" s="107"/>
      <c r="H617" s="107"/>
      <c r="I617" s="106"/>
      <c r="J617" s="101"/>
    </row>
    <row r="618" spans="1:10">
      <c r="A618" s="100"/>
      <c r="B618" s="100"/>
      <c r="C618" s="100"/>
      <c r="D618" s="100"/>
      <c r="E618" s="99"/>
      <c r="F618" s="99"/>
      <c r="G618" s="107"/>
      <c r="H618" s="107"/>
      <c r="I618" s="106"/>
      <c r="J618" s="101"/>
    </row>
    <row r="619" spans="1:10">
      <c r="A619" s="100"/>
      <c r="B619" s="100"/>
      <c r="C619" s="100"/>
      <c r="D619" s="100"/>
      <c r="E619" s="99"/>
      <c r="F619" s="99"/>
      <c r="G619" s="107"/>
      <c r="H619" s="107"/>
      <c r="I619" s="106"/>
      <c r="J619" s="101"/>
    </row>
    <row r="620" spans="1:10">
      <c r="A620" s="100"/>
      <c r="B620" s="100"/>
      <c r="C620" s="100"/>
      <c r="D620" s="100"/>
      <c r="E620" s="99"/>
      <c r="F620" s="99"/>
      <c r="G620" s="107"/>
      <c r="H620" s="107"/>
      <c r="I620" s="106"/>
      <c r="J620" s="101"/>
    </row>
    <row r="621" spans="1:10">
      <c r="A621" s="100"/>
      <c r="B621" s="100"/>
      <c r="C621" s="100"/>
      <c r="D621" s="100"/>
      <c r="E621" s="99"/>
      <c r="F621" s="99"/>
      <c r="G621" s="107"/>
      <c r="H621" s="107"/>
      <c r="I621" s="106"/>
      <c r="J621" s="101"/>
    </row>
    <row r="622" spans="1:10">
      <c r="A622" s="100"/>
      <c r="B622" s="100"/>
      <c r="C622" s="100"/>
      <c r="D622" s="100"/>
      <c r="E622" s="99"/>
      <c r="F622" s="99"/>
      <c r="G622" s="107"/>
      <c r="H622" s="107"/>
      <c r="I622" s="106"/>
      <c r="J622" s="101"/>
    </row>
    <row r="623" spans="1:10">
      <c r="A623" s="100"/>
      <c r="B623" s="100"/>
      <c r="C623" s="100"/>
      <c r="D623" s="100"/>
      <c r="E623" s="99"/>
      <c r="F623" s="99"/>
      <c r="G623" s="107"/>
      <c r="H623" s="107"/>
      <c r="I623" s="106"/>
      <c r="J623" s="101"/>
    </row>
    <row r="624" spans="1:10">
      <c r="A624" s="100"/>
      <c r="B624" s="100"/>
      <c r="C624" s="100"/>
      <c r="D624" s="100"/>
      <c r="E624" s="99"/>
      <c r="F624" s="99"/>
      <c r="G624" s="107"/>
      <c r="H624" s="107"/>
      <c r="I624" s="106"/>
      <c r="J624" s="101"/>
    </row>
    <row r="625" spans="1:10">
      <c r="A625" s="100"/>
      <c r="B625" s="100"/>
      <c r="C625" s="100"/>
      <c r="D625" s="100"/>
      <c r="E625" s="99"/>
      <c r="F625" s="99"/>
      <c r="G625" s="107"/>
      <c r="H625" s="107"/>
      <c r="I625" s="106"/>
      <c r="J625" s="101"/>
    </row>
    <row r="626" spans="1:10">
      <c r="A626" s="100"/>
      <c r="B626" s="100"/>
      <c r="C626" s="100"/>
      <c r="D626" s="100"/>
      <c r="E626" s="99"/>
      <c r="F626" s="99"/>
      <c r="G626" s="107"/>
      <c r="H626" s="107"/>
      <c r="I626" s="106"/>
      <c r="J626" s="101"/>
    </row>
    <row r="627" spans="1:10">
      <c r="A627" s="100"/>
      <c r="B627" s="100"/>
      <c r="C627" s="100"/>
      <c r="D627" s="100"/>
      <c r="E627" s="99"/>
      <c r="F627" s="99"/>
      <c r="G627" s="107"/>
      <c r="H627" s="107"/>
      <c r="I627" s="106"/>
      <c r="J627" s="101"/>
    </row>
    <row r="628" spans="1:10">
      <c r="A628" s="100"/>
      <c r="B628" s="100"/>
      <c r="C628" s="100"/>
      <c r="D628" s="100"/>
      <c r="E628" s="99"/>
      <c r="F628" s="99"/>
      <c r="G628" s="107"/>
      <c r="H628" s="107"/>
      <c r="I628" s="106"/>
      <c r="J628" s="101"/>
    </row>
    <row r="629" spans="1:10">
      <c r="A629" s="100"/>
      <c r="B629" s="100"/>
      <c r="C629" s="100"/>
      <c r="D629" s="100"/>
      <c r="E629" s="99"/>
      <c r="F629" s="99"/>
      <c r="G629" s="107"/>
      <c r="H629" s="107"/>
      <c r="I629" s="106"/>
      <c r="J629" s="101"/>
    </row>
    <row r="630" spans="1:10">
      <c r="A630" s="100"/>
      <c r="B630" s="100"/>
      <c r="C630" s="100"/>
      <c r="D630" s="100"/>
      <c r="E630" s="99"/>
      <c r="F630" s="99"/>
      <c r="G630" s="107"/>
      <c r="H630" s="107"/>
      <c r="I630" s="106"/>
      <c r="J630" s="101"/>
    </row>
    <row r="631" spans="1:10">
      <c r="A631" s="100"/>
      <c r="B631" s="100"/>
      <c r="C631" s="100"/>
      <c r="D631" s="100"/>
      <c r="E631" s="99"/>
      <c r="F631" s="99"/>
      <c r="G631" s="107"/>
      <c r="H631" s="107"/>
      <c r="I631" s="106"/>
      <c r="J631" s="101"/>
    </row>
    <row r="632" spans="1:10">
      <c r="A632" s="100"/>
      <c r="B632" s="100"/>
      <c r="C632" s="100"/>
      <c r="D632" s="100"/>
      <c r="E632" s="99"/>
      <c r="F632" s="99"/>
      <c r="G632" s="107"/>
      <c r="H632" s="107"/>
      <c r="I632" s="106"/>
      <c r="J632" s="101"/>
    </row>
    <row r="633" spans="1:10">
      <c r="A633" s="100"/>
      <c r="B633" s="100"/>
      <c r="C633" s="100"/>
      <c r="D633" s="100"/>
      <c r="E633" s="99"/>
      <c r="F633" s="99"/>
      <c r="G633" s="107"/>
      <c r="H633" s="107"/>
      <c r="I633" s="106"/>
      <c r="J633" s="101"/>
    </row>
    <row r="634" spans="1:10">
      <c r="A634" s="100"/>
      <c r="B634" s="100"/>
      <c r="C634" s="100"/>
      <c r="D634" s="100"/>
      <c r="E634" s="99"/>
      <c r="F634" s="99"/>
      <c r="G634" s="107"/>
      <c r="H634" s="107"/>
      <c r="I634" s="106"/>
      <c r="J634" s="101"/>
    </row>
    <row r="635" spans="1:10">
      <c r="A635" s="100"/>
      <c r="B635" s="100"/>
      <c r="C635" s="100"/>
      <c r="D635" s="100"/>
      <c r="E635" s="99"/>
      <c r="F635" s="99"/>
      <c r="G635" s="107"/>
      <c r="H635" s="107"/>
      <c r="I635" s="106"/>
      <c r="J635" s="101"/>
    </row>
    <row r="636" spans="1:10">
      <c r="A636" s="100"/>
      <c r="B636" s="100"/>
      <c r="C636" s="100"/>
      <c r="D636" s="100"/>
      <c r="E636" s="99"/>
      <c r="F636" s="99"/>
      <c r="G636" s="107"/>
      <c r="H636" s="107"/>
      <c r="I636" s="106"/>
      <c r="J636" s="101"/>
    </row>
    <row r="637" spans="1:10">
      <c r="A637" s="100"/>
      <c r="B637" s="100"/>
      <c r="C637" s="100"/>
      <c r="D637" s="100"/>
      <c r="E637" s="99"/>
      <c r="F637" s="99"/>
      <c r="G637" s="107"/>
      <c r="H637" s="107"/>
      <c r="I637" s="106"/>
      <c r="J637" s="101"/>
    </row>
    <row r="638" spans="1:10">
      <c r="A638" s="100"/>
      <c r="B638" s="100"/>
      <c r="C638" s="100"/>
      <c r="D638" s="100"/>
      <c r="E638" s="99"/>
      <c r="F638" s="99"/>
      <c r="G638" s="107"/>
      <c r="H638" s="107"/>
      <c r="I638" s="106"/>
      <c r="J638" s="101"/>
    </row>
    <row r="639" spans="1:10">
      <c r="A639" s="100"/>
      <c r="B639" s="100"/>
      <c r="C639" s="100"/>
      <c r="D639" s="100"/>
      <c r="E639" s="99"/>
      <c r="F639" s="99"/>
      <c r="G639" s="107"/>
      <c r="H639" s="107"/>
      <c r="I639" s="106"/>
      <c r="J639" s="101"/>
    </row>
    <row r="640" spans="1:10">
      <c r="A640" s="100"/>
      <c r="B640" s="100"/>
      <c r="C640" s="100"/>
      <c r="D640" s="100"/>
      <c r="E640" s="99"/>
      <c r="F640" s="99"/>
      <c r="G640" s="107"/>
      <c r="H640" s="107"/>
      <c r="I640" s="106"/>
      <c r="J640" s="101"/>
    </row>
    <row r="641" spans="1:10">
      <c r="A641" s="100"/>
      <c r="B641" s="100"/>
      <c r="C641" s="100"/>
      <c r="D641" s="100"/>
      <c r="E641" s="99"/>
      <c r="F641" s="99"/>
      <c r="G641" s="107"/>
      <c r="H641" s="107"/>
      <c r="I641" s="106"/>
      <c r="J641" s="101"/>
    </row>
    <row r="642" spans="1:10">
      <c r="A642" s="100"/>
      <c r="B642" s="100"/>
      <c r="C642" s="100"/>
      <c r="D642" s="100"/>
      <c r="E642" s="99"/>
      <c r="F642" s="99"/>
      <c r="G642" s="107"/>
      <c r="H642" s="107"/>
      <c r="I642" s="106"/>
      <c r="J642" s="101"/>
    </row>
  </sheetData>
  <pageMargins left="0.7" right="0.7" top="0.75" bottom="0.75" header="0.3" footer="0.3"/>
  <pageSetup paperSize="9" orientation="portrait" r:id="rId1"/>
  <headerFooter differentOddEven="1" differentFirst="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N627"/>
  <sheetViews>
    <sheetView zoomScale="95" zoomScaleNormal="95" workbookViewId="0">
      <pane xSplit="1" ySplit="1" topLeftCell="B257" activePane="bottomRight" state="frozen"/>
      <selection pane="topRight" activeCell="C1" sqref="C1"/>
      <selection pane="bottomLeft" activeCell="A2" sqref="A2"/>
      <selection pane="bottomRight" activeCell="D260" sqref="D260"/>
    </sheetView>
  </sheetViews>
  <sheetFormatPr defaultRowHeight="12.75"/>
  <cols>
    <col min="1" max="1" width="35.5" style="117" customWidth="1"/>
    <col min="2" max="2" width="27.5" style="117" customWidth="1"/>
    <col min="3" max="3" width="14.5" style="126" bestFit="1" customWidth="1"/>
    <col min="4" max="4" width="19" style="125" customWidth="1"/>
    <col min="5" max="5" width="15.375" style="125" customWidth="1"/>
    <col min="6" max="6" width="40.125" style="125" customWidth="1"/>
    <col min="7" max="7" width="24.125" style="125" customWidth="1"/>
    <col min="8" max="8" width="14.625" style="127" bestFit="1" customWidth="1"/>
    <col min="9" max="9" width="18.5" style="125" bestFit="1" customWidth="1"/>
    <col min="10" max="10" width="9" style="117"/>
    <col min="11" max="11" width="24" style="117" customWidth="1"/>
    <col min="12" max="12" width="32.375" style="117" customWidth="1"/>
    <col min="13" max="13" width="27.375" style="117" customWidth="1"/>
    <col min="14" max="14" width="9" style="117"/>
    <col min="15" max="15" width="15.5" style="117" customWidth="1"/>
    <col min="16" max="16384" width="9" style="117"/>
  </cols>
  <sheetData>
    <row r="1" spans="1:14" s="125" customFormat="1">
      <c r="A1" s="137" t="s">
        <v>21</v>
      </c>
      <c r="B1" s="138" t="s">
        <v>75</v>
      </c>
      <c r="C1" s="139" t="s">
        <v>27</v>
      </c>
      <c r="D1" s="140" t="s">
        <v>23</v>
      </c>
      <c r="E1" s="140" t="s">
        <v>24</v>
      </c>
      <c r="F1" s="140" t="s">
        <v>25</v>
      </c>
      <c r="G1" s="140" t="s">
        <v>26</v>
      </c>
      <c r="H1" s="139" t="s">
        <v>269</v>
      </c>
      <c r="I1" s="141" t="s">
        <v>10045</v>
      </c>
      <c r="J1" s="140" t="s">
        <v>10100</v>
      </c>
      <c r="N1" s="117"/>
    </row>
    <row r="2" spans="1:14">
      <c r="A2" s="113" t="s">
        <v>5707</v>
      </c>
      <c r="B2" s="98" t="s">
        <v>127</v>
      </c>
      <c r="C2" s="112" t="s">
        <v>33</v>
      </c>
      <c r="D2" s="98" t="s">
        <v>31</v>
      </c>
      <c r="E2" s="98" t="s">
        <v>32</v>
      </c>
      <c r="F2" s="98" t="s">
        <v>74</v>
      </c>
      <c r="G2" s="98" t="s">
        <v>74</v>
      </c>
      <c r="H2" s="110" t="s">
        <v>19</v>
      </c>
      <c r="I2" s="113"/>
      <c r="J2" s="113">
        <v>1</v>
      </c>
    </row>
    <row r="3" spans="1:14">
      <c r="A3" s="113" t="s">
        <v>5707</v>
      </c>
      <c r="B3" s="98" t="s">
        <v>127</v>
      </c>
      <c r="C3" s="112" t="s">
        <v>33</v>
      </c>
      <c r="D3" s="98" t="s">
        <v>31</v>
      </c>
      <c r="E3" s="98" t="s">
        <v>157</v>
      </c>
      <c r="F3" s="98" t="s">
        <v>158</v>
      </c>
      <c r="G3" s="98" t="s">
        <v>158</v>
      </c>
      <c r="H3" s="110" t="s">
        <v>20</v>
      </c>
      <c r="I3" s="113"/>
      <c r="J3" s="113">
        <v>1</v>
      </c>
    </row>
    <row r="4" spans="1:14">
      <c r="A4" s="113" t="s">
        <v>5707</v>
      </c>
      <c r="B4" s="98" t="s">
        <v>127</v>
      </c>
      <c r="C4" s="112" t="s">
        <v>33</v>
      </c>
      <c r="D4" s="98" t="s">
        <v>42</v>
      </c>
      <c r="E4" s="98" t="s">
        <v>34</v>
      </c>
      <c r="F4" s="98" t="s">
        <v>160</v>
      </c>
      <c r="G4" s="98" t="s">
        <v>160</v>
      </c>
      <c r="H4" s="110" t="s">
        <v>19</v>
      </c>
      <c r="I4" s="113"/>
      <c r="J4" s="113">
        <v>1</v>
      </c>
    </row>
    <row r="5" spans="1:14" ht="32.25" customHeight="1">
      <c r="A5" s="113" t="s">
        <v>5707</v>
      </c>
      <c r="B5" s="98" t="s">
        <v>127</v>
      </c>
      <c r="C5" s="112" t="s">
        <v>33</v>
      </c>
      <c r="D5" s="98" t="s">
        <v>35</v>
      </c>
      <c r="E5" s="98" t="s">
        <v>36</v>
      </c>
      <c r="F5" s="98" t="s">
        <v>156</v>
      </c>
      <c r="G5" s="98" t="s">
        <v>156</v>
      </c>
      <c r="H5" s="110" t="s">
        <v>19</v>
      </c>
      <c r="I5" s="113"/>
      <c r="J5" s="113">
        <v>1</v>
      </c>
    </row>
    <row r="6" spans="1:14" ht="31.5" customHeight="1">
      <c r="A6" s="113" t="s">
        <v>5707</v>
      </c>
      <c r="B6" s="98" t="s">
        <v>127</v>
      </c>
      <c r="C6" s="110" t="s">
        <v>33</v>
      </c>
      <c r="D6" s="116" t="s">
        <v>37</v>
      </c>
      <c r="E6" s="116" t="s">
        <v>175</v>
      </c>
      <c r="F6" s="116" t="s">
        <v>238</v>
      </c>
      <c r="G6" s="116" t="s">
        <v>238</v>
      </c>
      <c r="H6" s="110" t="s">
        <v>19</v>
      </c>
      <c r="I6" s="113"/>
      <c r="J6" s="113">
        <v>1</v>
      </c>
    </row>
    <row r="7" spans="1:14" ht="39" customHeight="1">
      <c r="A7" s="113" t="s">
        <v>5707</v>
      </c>
      <c r="B7" s="98" t="s">
        <v>127</v>
      </c>
      <c r="C7" s="112" t="s">
        <v>33</v>
      </c>
      <c r="D7" s="98" t="s">
        <v>145</v>
      </c>
      <c r="E7" s="98" t="s">
        <v>176</v>
      </c>
      <c r="F7" s="113" t="s">
        <v>205</v>
      </c>
      <c r="G7" s="113" t="s">
        <v>206</v>
      </c>
      <c r="H7" s="110" t="s">
        <v>19</v>
      </c>
      <c r="I7" s="113"/>
      <c r="J7" s="113">
        <v>1</v>
      </c>
    </row>
    <row r="8" spans="1:14" ht="30" customHeight="1">
      <c r="A8" s="113" t="s">
        <v>5707</v>
      </c>
      <c r="B8" s="98" t="s">
        <v>127</v>
      </c>
      <c r="C8" s="110" t="s">
        <v>33</v>
      </c>
      <c r="D8" s="98" t="s">
        <v>40</v>
      </c>
      <c r="E8" s="98" t="s">
        <v>250</v>
      </c>
      <c r="F8" s="113" t="s">
        <v>249</v>
      </c>
      <c r="G8" s="111" t="s">
        <v>249</v>
      </c>
      <c r="H8" s="110" t="s">
        <v>20</v>
      </c>
      <c r="I8" s="116"/>
      <c r="J8" s="113">
        <v>1</v>
      </c>
    </row>
    <row r="9" spans="1:14" ht="25.5">
      <c r="A9" s="113" t="s">
        <v>5707</v>
      </c>
      <c r="B9" s="98" t="s">
        <v>127</v>
      </c>
      <c r="C9" s="112" t="s">
        <v>33</v>
      </c>
      <c r="D9" s="98" t="s">
        <v>38</v>
      </c>
      <c r="E9" s="98" t="s">
        <v>159</v>
      </c>
      <c r="F9" s="98" t="s">
        <v>20</v>
      </c>
      <c r="G9" s="98" t="s">
        <v>20</v>
      </c>
      <c r="H9" s="110" t="s">
        <v>20</v>
      </c>
      <c r="I9" s="113"/>
      <c r="J9" s="113">
        <v>1</v>
      </c>
    </row>
    <row r="10" spans="1:14" ht="25.5">
      <c r="A10" s="113" t="s">
        <v>5707</v>
      </c>
      <c r="B10" s="98" t="s">
        <v>127</v>
      </c>
      <c r="C10" s="112" t="s">
        <v>33</v>
      </c>
      <c r="D10" s="98" t="s">
        <v>246</v>
      </c>
      <c r="E10" s="98" t="s">
        <v>175</v>
      </c>
      <c r="F10" s="98" t="s">
        <v>247</v>
      </c>
      <c r="G10" s="98" t="s">
        <v>247</v>
      </c>
      <c r="H10" s="110" t="s">
        <v>20</v>
      </c>
      <c r="I10" s="116"/>
      <c r="J10" s="113">
        <v>1</v>
      </c>
    </row>
    <row r="11" spans="1:14" ht="25.5" customHeight="1">
      <c r="A11" s="113" t="s">
        <v>5707</v>
      </c>
      <c r="B11" s="98" t="s">
        <v>127</v>
      </c>
      <c r="C11" s="110" t="s">
        <v>33</v>
      </c>
      <c r="D11" s="98" t="s">
        <v>305</v>
      </c>
      <c r="E11" s="118" t="s">
        <v>175</v>
      </c>
      <c r="F11" s="113" t="s">
        <v>306</v>
      </c>
      <c r="G11" s="113" t="s">
        <v>306</v>
      </c>
      <c r="H11" s="110" t="s">
        <v>20</v>
      </c>
      <c r="I11" s="116"/>
      <c r="J11" s="113">
        <v>1</v>
      </c>
    </row>
    <row r="12" spans="1:14" ht="38.25" customHeight="1">
      <c r="A12" s="113" t="s">
        <v>5707</v>
      </c>
      <c r="B12" s="98" t="s">
        <v>127</v>
      </c>
      <c r="C12" s="112" t="s">
        <v>33</v>
      </c>
      <c r="D12" s="98" t="s">
        <v>155</v>
      </c>
      <c r="E12" s="98" t="s">
        <v>39</v>
      </c>
      <c r="F12" s="98" t="s">
        <v>330</v>
      </c>
      <c r="G12" s="98" t="s">
        <v>330</v>
      </c>
      <c r="H12" s="112" t="s">
        <v>20</v>
      </c>
      <c r="I12" s="98" t="s">
        <v>1185</v>
      </c>
      <c r="J12" s="113">
        <v>2</v>
      </c>
    </row>
    <row r="13" spans="1:14" ht="38.25" customHeight="1">
      <c r="A13" s="113" t="s">
        <v>5707</v>
      </c>
      <c r="B13" s="98" t="s">
        <v>127</v>
      </c>
      <c r="C13" s="112" t="s">
        <v>33</v>
      </c>
      <c r="D13" s="98" t="s">
        <v>10044</v>
      </c>
      <c r="E13" s="98" t="s">
        <v>39</v>
      </c>
      <c r="F13" s="98" t="s">
        <v>331</v>
      </c>
      <c r="G13" s="98" t="s">
        <v>331</v>
      </c>
      <c r="H13" s="112" t="s">
        <v>20</v>
      </c>
      <c r="I13" s="98" t="s">
        <v>1185</v>
      </c>
      <c r="J13" s="113">
        <v>2</v>
      </c>
    </row>
    <row r="14" spans="1:14" ht="38.25" customHeight="1">
      <c r="A14" s="113" t="s">
        <v>5707</v>
      </c>
      <c r="B14" s="98" t="s">
        <v>127</v>
      </c>
      <c r="C14" s="112" t="s">
        <v>33</v>
      </c>
      <c r="D14" s="98" t="s">
        <v>154</v>
      </c>
      <c r="E14" s="98" t="s">
        <v>39</v>
      </c>
      <c r="F14" s="98" t="s">
        <v>5670</v>
      </c>
      <c r="G14" s="98" t="s">
        <v>5670</v>
      </c>
      <c r="H14" s="112" t="s">
        <v>20</v>
      </c>
      <c r="I14" s="98" t="s">
        <v>1185</v>
      </c>
      <c r="J14" s="113">
        <v>2</v>
      </c>
    </row>
    <row r="15" spans="1:14" ht="51" customHeight="1">
      <c r="A15" s="113" t="s">
        <v>5708</v>
      </c>
      <c r="B15" s="98" t="s">
        <v>128</v>
      </c>
      <c r="C15" s="112" t="s">
        <v>33</v>
      </c>
      <c r="D15" s="98" t="s">
        <v>31</v>
      </c>
      <c r="E15" s="98" t="s">
        <v>32</v>
      </c>
      <c r="F15" s="98" t="s">
        <v>156</v>
      </c>
      <c r="G15" s="98" t="s">
        <v>156</v>
      </c>
      <c r="H15" s="110" t="s">
        <v>19</v>
      </c>
      <c r="I15" s="113"/>
      <c r="J15" s="113">
        <v>1</v>
      </c>
    </row>
    <row r="16" spans="1:14" ht="51" customHeight="1">
      <c r="A16" s="113" t="s">
        <v>5708</v>
      </c>
      <c r="B16" s="98" t="s">
        <v>128</v>
      </c>
      <c r="C16" s="112" t="s">
        <v>33</v>
      </c>
      <c r="D16" s="98" t="s">
        <v>31</v>
      </c>
      <c r="E16" s="98" t="s">
        <v>157</v>
      </c>
      <c r="F16" s="98" t="s">
        <v>158</v>
      </c>
      <c r="G16" s="98" t="s">
        <v>158</v>
      </c>
      <c r="H16" s="110" t="s">
        <v>20</v>
      </c>
      <c r="I16" s="113"/>
      <c r="J16" s="113">
        <v>1</v>
      </c>
    </row>
    <row r="17" spans="1:10" ht="51.75" customHeight="1">
      <c r="A17" s="113" t="s">
        <v>5708</v>
      </c>
      <c r="B17" s="98" t="s">
        <v>128</v>
      </c>
      <c r="C17" s="112" t="s">
        <v>33</v>
      </c>
      <c r="D17" s="98" t="s">
        <v>42</v>
      </c>
      <c r="E17" s="98" t="s">
        <v>34</v>
      </c>
      <c r="F17" s="98" t="s">
        <v>160</v>
      </c>
      <c r="G17" s="98" t="s">
        <v>160</v>
      </c>
      <c r="H17" s="110" t="s">
        <v>19</v>
      </c>
      <c r="I17" s="113"/>
      <c r="J17" s="113">
        <v>1</v>
      </c>
    </row>
    <row r="18" spans="1:10" ht="26.25" customHeight="1">
      <c r="A18" s="113" t="s">
        <v>5708</v>
      </c>
      <c r="B18" s="98" t="s">
        <v>128</v>
      </c>
      <c r="C18" s="112" t="s">
        <v>33</v>
      </c>
      <c r="D18" s="98" t="s">
        <v>35</v>
      </c>
      <c r="E18" s="98" t="s">
        <v>36</v>
      </c>
      <c r="F18" s="98" t="s">
        <v>156</v>
      </c>
      <c r="G18" s="98" t="s">
        <v>156</v>
      </c>
      <c r="H18" s="110" t="s">
        <v>19</v>
      </c>
      <c r="I18" s="113"/>
      <c r="J18" s="113">
        <v>1</v>
      </c>
    </row>
    <row r="19" spans="1:10" ht="25.5" customHeight="1">
      <c r="A19" s="113" t="s">
        <v>5708</v>
      </c>
      <c r="B19" s="98" t="s">
        <v>128</v>
      </c>
      <c r="C19" s="110" t="s">
        <v>33</v>
      </c>
      <c r="D19" s="116" t="s">
        <v>37</v>
      </c>
      <c r="E19" s="116" t="s">
        <v>175</v>
      </c>
      <c r="F19" s="98" t="s">
        <v>238</v>
      </c>
      <c r="G19" s="116" t="s">
        <v>238</v>
      </c>
      <c r="H19" s="110" t="s">
        <v>19</v>
      </c>
      <c r="I19" s="113"/>
      <c r="J19" s="113">
        <v>1</v>
      </c>
    </row>
    <row r="20" spans="1:10" ht="51" customHeight="1">
      <c r="A20" s="113" t="s">
        <v>5708</v>
      </c>
      <c r="B20" s="98" t="s">
        <v>128</v>
      </c>
      <c r="C20" s="112" t="s">
        <v>33</v>
      </c>
      <c r="D20" s="98" t="s">
        <v>145</v>
      </c>
      <c r="E20" s="98" t="s">
        <v>176</v>
      </c>
      <c r="F20" s="98" t="s">
        <v>177</v>
      </c>
      <c r="G20" s="113" t="s">
        <v>178</v>
      </c>
      <c r="H20" s="110" t="s">
        <v>19</v>
      </c>
      <c r="I20" s="113"/>
      <c r="J20" s="113">
        <v>1</v>
      </c>
    </row>
    <row r="21" spans="1:10" ht="38.25" customHeight="1">
      <c r="A21" s="113" t="s">
        <v>5708</v>
      </c>
      <c r="B21" s="98" t="s">
        <v>128</v>
      </c>
      <c r="C21" s="112" t="s">
        <v>33</v>
      </c>
      <c r="D21" s="98" t="s">
        <v>40</v>
      </c>
      <c r="E21" s="118" t="s">
        <v>250</v>
      </c>
      <c r="F21" s="98" t="s">
        <v>249</v>
      </c>
      <c r="G21" s="111" t="s">
        <v>249</v>
      </c>
      <c r="H21" s="110" t="s">
        <v>20</v>
      </c>
      <c r="I21" s="113"/>
      <c r="J21" s="113">
        <v>1</v>
      </c>
    </row>
    <row r="22" spans="1:10" ht="38.25" customHeight="1">
      <c r="A22" s="113" t="s">
        <v>5708</v>
      </c>
      <c r="B22" s="98" t="s">
        <v>128</v>
      </c>
      <c r="C22" s="112" t="s">
        <v>33</v>
      </c>
      <c r="D22" s="98" t="s">
        <v>38</v>
      </c>
      <c r="E22" s="98" t="s">
        <v>159</v>
      </c>
      <c r="F22" s="98" t="s">
        <v>20</v>
      </c>
      <c r="G22" s="98" t="s">
        <v>20</v>
      </c>
      <c r="H22" s="110" t="s">
        <v>20</v>
      </c>
      <c r="I22" s="113"/>
      <c r="J22" s="113">
        <v>1</v>
      </c>
    </row>
    <row r="23" spans="1:10" ht="38.25" customHeight="1">
      <c r="A23" s="113" t="s">
        <v>5708</v>
      </c>
      <c r="B23" s="98" t="s">
        <v>128</v>
      </c>
      <c r="C23" s="112" t="s">
        <v>33</v>
      </c>
      <c r="D23" s="98" t="s">
        <v>41</v>
      </c>
      <c r="E23" s="98" t="s">
        <v>194</v>
      </c>
      <c r="F23" s="98" t="s">
        <v>196</v>
      </c>
      <c r="G23" s="113" t="s">
        <v>196</v>
      </c>
      <c r="H23" s="110" t="s">
        <v>20</v>
      </c>
      <c r="I23" s="113"/>
      <c r="J23" s="113">
        <v>1</v>
      </c>
    </row>
    <row r="24" spans="1:10" ht="25.5" customHeight="1">
      <c r="A24" s="113" t="s">
        <v>5708</v>
      </c>
      <c r="B24" s="98" t="s">
        <v>128</v>
      </c>
      <c r="C24" s="112" t="s">
        <v>33</v>
      </c>
      <c r="D24" s="98" t="s">
        <v>246</v>
      </c>
      <c r="E24" s="98" t="s">
        <v>175</v>
      </c>
      <c r="F24" s="98" t="s">
        <v>248</v>
      </c>
      <c r="G24" s="98" t="s">
        <v>248</v>
      </c>
      <c r="H24" s="110" t="s">
        <v>20</v>
      </c>
      <c r="I24" s="113"/>
      <c r="J24" s="113">
        <v>1</v>
      </c>
    </row>
    <row r="25" spans="1:10" ht="51.75" customHeight="1">
      <c r="A25" s="113" t="s">
        <v>5708</v>
      </c>
      <c r="B25" s="113" t="s">
        <v>128</v>
      </c>
      <c r="C25" s="110" t="s">
        <v>33</v>
      </c>
      <c r="D25" s="113" t="s">
        <v>305</v>
      </c>
      <c r="E25" s="113" t="s">
        <v>175</v>
      </c>
      <c r="F25" s="98" t="s">
        <v>306</v>
      </c>
      <c r="G25" s="113" t="s">
        <v>306</v>
      </c>
      <c r="H25" s="110" t="s">
        <v>20</v>
      </c>
      <c r="I25" s="113"/>
      <c r="J25" s="113">
        <v>1</v>
      </c>
    </row>
    <row r="26" spans="1:10" ht="38.25" customHeight="1">
      <c r="A26" s="113" t="s">
        <v>5708</v>
      </c>
      <c r="B26" s="113" t="s">
        <v>128</v>
      </c>
      <c r="C26" s="112" t="s">
        <v>33</v>
      </c>
      <c r="D26" s="98" t="s">
        <v>155</v>
      </c>
      <c r="E26" s="98" t="s">
        <v>39</v>
      </c>
      <c r="F26" s="98" t="s">
        <v>330</v>
      </c>
      <c r="G26" s="98" t="s">
        <v>330</v>
      </c>
      <c r="H26" s="112" t="s">
        <v>20</v>
      </c>
      <c r="I26" s="98" t="s">
        <v>1185</v>
      </c>
      <c r="J26" s="113">
        <v>2</v>
      </c>
    </row>
    <row r="27" spans="1:10" ht="51.75" customHeight="1">
      <c r="A27" s="113" t="s">
        <v>5708</v>
      </c>
      <c r="B27" s="113" t="s">
        <v>128</v>
      </c>
      <c r="C27" s="112" t="s">
        <v>33</v>
      </c>
      <c r="D27" s="98" t="s">
        <v>10044</v>
      </c>
      <c r="E27" s="98" t="s">
        <v>39</v>
      </c>
      <c r="F27" s="98" t="s">
        <v>331</v>
      </c>
      <c r="G27" s="98" t="s">
        <v>331</v>
      </c>
      <c r="H27" s="112" t="s">
        <v>20</v>
      </c>
      <c r="I27" s="98" t="s">
        <v>1185</v>
      </c>
      <c r="J27" s="113">
        <v>2</v>
      </c>
    </row>
    <row r="28" spans="1:10" ht="38.25" customHeight="1">
      <c r="A28" s="113" t="s">
        <v>5708</v>
      </c>
      <c r="B28" s="113" t="s">
        <v>128</v>
      </c>
      <c r="C28" s="112" t="s">
        <v>33</v>
      </c>
      <c r="D28" s="113" t="s">
        <v>5672</v>
      </c>
      <c r="E28" s="98" t="s">
        <v>5671</v>
      </c>
      <c r="F28" s="98" t="s">
        <v>336</v>
      </c>
      <c r="G28" s="98" t="s">
        <v>336</v>
      </c>
      <c r="H28" s="112" t="s">
        <v>20</v>
      </c>
      <c r="I28" s="98"/>
      <c r="J28" s="113">
        <v>1</v>
      </c>
    </row>
    <row r="29" spans="1:10" ht="38.25" customHeight="1">
      <c r="A29" s="113" t="s">
        <v>5708</v>
      </c>
      <c r="B29" s="113" t="s">
        <v>128</v>
      </c>
      <c r="C29" s="112" t="s">
        <v>33</v>
      </c>
      <c r="D29" s="98" t="s">
        <v>154</v>
      </c>
      <c r="E29" s="98" t="s">
        <v>39</v>
      </c>
      <c r="F29" s="98" t="s">
        <v>5670</v>
      </c>
      <c r="G29" s="98" t="s">
        <v>5670</v>
      </c>
      <c r="H29" s="112" t="s">
        <v>20</v>
      </c>
      <c r="I29" s="98" t="s">
        <v>1185</v>
      </c>
      <c r="J29" s="113">
        <v>2</v>
      </c>
    </row>
    <row r="30" spans="1:10" ht="26.25" customHeight="1">
      <c r="A30" s="113" t="s">
        <v>5709</v>
      </c>
      <c r="B30" s="98" t="s">
        <v>129</v>
      </c>
      <c r="C30" s="112" t="s">
        <v>33</v>
      </c>
      <c r="D30" s="98" t="s">
        <v>31</v>
      </c>
      <c r="E30" s="98" t="s">
        <v>32</v>
      </c>
      <c r="F30" s="98" t="s">
        <v>156</v>
      </c>
      <c r="G30" s="98" t="s">
        <v>156</v>
      </c>
      <c r="H30" s="110" t="s">
        <v>19</v>
      </c>
      <c r="I30" s="113"/>
      <c r="J30" s="113">
        <v>1</v>
      </c>
    </row>
    <row r="31" spans="1:10" ht="39" customHeight="1">
      <c r="A31" s="113" t="s">
        <v>5709</v>
      </c>
      <c r="B31" s="98" t="s">
        <v>129</v>
      </c>
      <c r="C31" s="112" t="s">
        <v>33</v>
      </c>
      <c r="D31" s="98" t="s">
        <v>31</v>
      </c>
      <c r="E31" s="98" t="s">
        <v>157</v>
      </c>
      <c r="F31" s="98" t="s">
        <v>158</v>
      </c>
      <c r="G31" s="98" t="s">
        <v>158</v>
      </c>
      <c r="H31" s="110" t="s">
        <v>20</v>
      </c>
      <c r="I31" s="113"/>
      <c r="J31" s="113">
        <v>1</v>
      </c>
    </row>
    <row r="32" spans="1:10" ht="39" customHeight="1">
      <c r="A32" s="113" t="s">
        <v>5709</v>
      </c>
      <c r="B32" s="98" t="s">
        <v>129</v>
      </c>
      <c r="C32" s="112" t="s">
        <v>33</v>
      </c>
      <c r="D32" s="98" t="s">
        <v>42</v>
      </c>
      <c r="E32" s="98" t="s">
        <v>34</v>
      </c>
      <c r="F32" s="98" t="s">
        <v>160</v>
      </c>
      <c r="G32" s="98" t="s">
        <v>160</v>
      </c>
      <c r="H32" s="110" t="s">
        <v>19</v>
      </c>
      <c r="I32" s="113"/>
      <c r="J32" s="113">
        <v>1</v>
      </c>
    </row>
    <row r="33" spans="1:10" ht="26.25" customHeight="1">
      <c r="A33" s="113" t="s">
        <v>5709</v>
      </c>
      <c r="B33" s="98" t="s">
        <v>129</v>
      </c>
      <c r="C33" s="112" t="s">
        <v>33</v>
      </c>
      <c r="D33" s="98" t="s">
        <v>35</v>
      </c>
      <c r="E33" s="98" t="s">
        <v>36</v>
      </c>
      <c r="F33" s="98" t="s">
        <v>156</v>
      </c>
      <c r="G33" s="98" t="s">
        <v>156</v>
      </c>
      <c r="H33" s="110" t="s">
        <v>19</v>
      </c>
      <c r="I33" s="113"/>
      <c r="J33" s="113">
        <v>1</v>
      </c>
    </row>
    <row r="34" spans="1:10" ht="26.25" customHeight="1">
      <c r="A34" s="113" t="s">
        <v>5709</v>
      </c>
      <c r="B34" s="98" t="s">
        <v>129</v>
      </c>
      <c r="C34" s="110" t="s">
        <v>33</v>
      </c>
      <c r="D34" s="116" t="s">
        <v>37</v>
      </c>
      <c r="E34" s="116" t="s">
        <v>175</v>
      </c>
      <c r="F34" s="98" t="s">
        <v>238</v>
      </c>
      <c r="G34" s="116" t="s">
        <v>238</v>
      </c>
      <c r="H34" s="110" t="s">
        <v>19</v>
      </c>
      <c r="I34" s="113"/>
      <c r="J34" s="113">
        <v>1</v>
      </c>
    </row>
    <row r="35" spans="1:10" ht="38.25" customHeight="1">
      <c r="A35" s="113" t="s">
        <v>5709</v>
      </c>
      <c r="B35" s="98" t="s">
        <v>129</v>
      </c>
      <c r="C35" s="112" t="s">
        <v>33</v>
      </c>
      <c r="D35" s="98" t="s">
        <v>145</v>
      </c>
      <c r="E35" s="98" t="s">
        <v>176</v>
      </c>
      <c r="F35" s="98" t="s">
        <v>177</v>
      </c>
      <c r="G35" s="113" t="s">
        <v>178</v>
      </c>
      <c r="H35" s="110" t="s">
        <v>19</v>
      </c>
      <c r="I35" s="113"/>
      <c r="J35" s="113">
        <v>1</v>
      </c>
    </row>
    <row r="36" spans="1:10" ht="38.25" customHeight="1">
      <c r="A36" s="113" t="s">
        <v>5709</v>
      </c>
      <c r="B36" s="98" t="s">
        <v>129</v>
      </c>
      <c r="C36" s="112" t="s">
        <v>33</v>
      </c>
      <c r="D36" s="98" t="s">
        <v>40</v>
      </c>
      <c r="E36" s="118" t="s">
        <v>250</v>
      </c>
      <c r="F36" s="98" t="s">
        <v>249</v>
      </c>
      <c r="G36" s="111" t="s">
        <v>249</v>
      </c>
      <c r="H36" s="110" t="s">
        <v>20</v>
      </c>
      <c r="I36" s="113"/>
      <c r="J36" s="113">
        <v>1</v>
      </c>
    </row>
    <row r="37" spans="1:10" ht="25.5" customHeight="1">
      <c r="A37" s="113" t="s">
        <v>5709</v>
      </c>
      <c r="B37" s="98" t="s">
        <v>129</v>
      </c>
      <c r="C37" s="112" t="s">
        <v>33</v>
      </c>
      <c r="D37" s="98" t="s">
        <v>38</v>
      </c>
      <c r="E37" s="98" t="s">
        <v>159</v>
      </c>
      <c r="F37" s="98" t="s">
        <v>20</v>
      </c>
      <c r="G37" s="98" t="s">
        <v>20</v>
      </c>
      <c r="H37" s="110" t="s">
        <v>20</v>
      </c>
      <c r="I37" s="113"/>
      <c r="J37" s="113">
        <v>1</v>
      </c>
    </row>
    <row r="38" spans="1:10" ht="38.25" customHeight="1">
      <c r="A38" s="113" t="s">
        <v>5709</v>
      </c>
      <c r="B38" s="98" t="s">
        <v>129</v>
      </c>
      <c r="C38" s="112" t="s">
        <v>33</v>
      </c>
      <c r="D38" s="98" t="s">
        <v>41</v>
      </c>
      <c r="E38" s="98" t="s">
        <v>194</v>
      </c>
      <c r="F38" s="98" t="s">
        <v>195</v>
      </c>
      <c r="G38" s="98" t="s">
        <v>195</v>
      </c>
      <c r="H38" s="110" t="s">
        <v>20</v>
      </c>
      <c r="I38" s="113"/>
      <c r="J38" s="113">
        <v>1</v>
      </c>
    </row>
    <row r="39" spans="1:10" ht="25.5" customHeight="1">
      <c r="A39" s="113" t="s">
        <v>5709</v>
      </c>
      <c r="B39" s="98" t="s">
        <v>129</v>
      </c>
      <c r="C39" s="112" t="s">
        <v>33</v>
      </c>
      <c r="D39" s="98" t="s">
        <v>41</v>
      </c>
      <c r="E39" s="98" t="s">
        <v>194</v>
      </c>
      <c r="F39" s="98" t="s">
        <v>196</v>
      </c>
      <c r="G39" s="113" t="s">
        <v>196</v>
      </c>
      <c r="H39" s="110" t="s">
        <v>20</v>
      </c>
      <c r="I39" s="113"/>
      <c r="J39" s="113">
        <v>1</v>
      </c>
    </row>
    <row r="40" spans="1:10" ht="38.25" customHeight="1">
      <c r="A40" s="113" t="s">
        <v>5709</v>
      </c>
      <c r="B40" s="98" t="s">
        <v>129</v>
      </c>
      <c r="C40" s="112" t="s">
        <v>33</v>
      </c>
      <c r="D40" s="98" t="s">
        <v>246</v>
      </c>
      <c r="E40" s="98" t="s">
        <v>175</v>
      </c>
      <c r="F40" s="98" t="s">
        <v>248</v>
      </c>
      <c r="G40" s="98" t="s">
        <v>248</v>
      </c>
      <c r="H40" s="110" t="s">
        <v>20</v>
      </c>
      <c r="I40" s="113"/>
      <c r="J40" s="113">
        <v>1</v>
      </c>
    </row>
    <row r="41" spans="1:10" ht="39" customHeight="1">
      <c r="A41" s="113" t="s">
        <v>5709</v>
      </c>
      <c r="B41" s="113" t="s">
        <v>129</v>
      </c>
      <c r="C41" s="110" t="s">
        <v>33</v>
      </c>
      <c r="D41" s="113" t="s">
        <v>305</v>
      </c>
      <c r="E41" s="113" t="s">
        <v>175</v>
      </c>
      <c r="F41" s="98" t="s">
        <v>306</v>
      </c>
      <c r="G41" s="113" t="s">
        <v>306</v>
      </c>
      <c r="H41" s="110" t="s">
        <v>20</v>
      </c>
      <c r="I41" s="113"/>
      <c r="J41" s="113">
        <v>1</v>
      </c>
    </row>
    <row r="42" spans="1:10" ht="38.25" customHeight="1">
      <c r="A42" s="113" t="s">
        <v>5709</v>
      </c>
      <c r="B42" s="113" t="s">
        <v>129</v>
      </c>
      <c r="C42" s="112" t="s">
        <v>33</v>
      </c>
      <c r="D42" s="98" t="s">
        <v>155</v>
      </c>
      <c r="E42" s="98" t="s">
        <v>39</v>
      </c>
      <c r="F42" s="98" t="s">
        <v>330</v>
      </c>
      <c r="G42" s="98" t="s">
        <v>330</v>
      </c>
      <c r="H42" s="112" t="s">
        <v>20</v>
      </c>
      <c r="I42" s="98" t="s">
        <v>1185</v>
      </c>
      <c r="J42" s="113">
        <v>2</v>
      </c>
    </row>
    <row r="43" spans="1:10" ht="51" customHeight="1">
      <c r="A43" s="113" t="s">
        <v>5709</v>
      </c>
      <c r="B43" s="113" t="s">
        <v>129</v>
      </c>
      <c r="C43" s="112" t="s">
        <v>33</v>
      </c>
      <c r="D43" s="98" t="s">
        <v>10044</v>
      </c>
      <c r="E43" s="98" t="s">
        <v>39</v>
      </c>
      <c r="F43" s="98" t="s">
        <v>331</v>
      </c>
      <c r="G43" s="98" t="s">
        <v>331</v>
      </c>
      <c r="H43" s="112" t="s">
        <v>20</v>
      </c>
      <c r="I43" s="98" t="s">
        <v>1185</v>
      </c>
      <c r="J43" s="113">
        <v>2</v>
      </c>
    </row>
    <row r="44" spans="1:10" ht="38.25" customHeight="1">
      <c r="A44" s="113" t="s">
        <v>5709</v>
      </c>
      <c r="B44" s="113" t="s">
        <v>129</v>
      </c>
      <c r="C44" s="112" t="s">
        <v>33</v>
      </c>
      <c r="D44" s="113" t="s">
        <v>5672</v>
      </c>
      <c r="E44" s="98" t="s">
        <v>5671</v>
      </c>
      <c r="F44" s="98" t="s">
        <v>336</v>
      </c>
      <c r="G44" s="98" t="s">
        <v>336</v>
      </c>
      <c r="H44" s="112" t="s">
        <v>20</v>
      </c>
      <c r="I44" s="98"/>
      <c r="J44" s="113">
        <v>1</v>
      </c>
    </row>
    <row r="45" spans="1:10" ht="25.5">
      <c r="A45" s="113" t="s">
        <v>5709</v>
      </c>
      <c r="B45" s="113" t="s">
        <v>129</v>
      </c>
      <c r="C45" s="112" t="s">
        <v>33</v>
      </c>
      <c r="D45" s="98" t="s">
        <v>154</v>
      </c>
      <c r="E45" s="98" t="s">
        <v>39</v>
      </c>
      <c r="F45" s="98" t="s">
        <v>5670</v>
      </c>
      <c r="G45" s="98" t="s">
        <v>5670</v>
      </c>
      <c r="H45" s="112" t="s">
        <v>20</v>
      </c>
      <c r="I45" s="98" t="s">
        <v>1185</v>
      </c>
      <c r="J45" s="113">
        <v>2</v>
      </c>
    </row>
    <row r="46" spans="1:10" ht="25.5" customHeight="1">
      <c r="A46" s="113" t="s">
        <v>5710</v>
      </c>
      <c r="B46" s="98" t="s">
        <v>130</v>
      </c>
      <c r="C46" s="112" t="s">
        <v>33</v>
      </c>
      <c r="D46" s="98" t="s">
        <v>31</v>
      </c>
      <c r="E46" s="98" t="s">
        <v>32</v>
      </c>
      <c r="F46" s="98" t="s">
        <v>156</v>
      </c>
      <c r="G46" s="98" t="s">
        <v>156</v>
      </c>
      <c r="H46" s="110" t="s">
        <v>19</v>
      </c>
      <c r="I46" s="113"/>
      <c r="J46" s="113">
        <v>1</v>
      </c>
    </row>
    <row r="47" spans="1:10" ht="38.25" customHeight="1">
      <c r="A47" s="113" t="s">
        <v>5710</v>
      </c>
      <c r="B47" s="98" t="s">
        <v>130</v>
      </c>
      <c r="C47" s="112" t="s">
        <v>33</v>
      </c>
      <c r="D47" s="98" t="s">
        <v>31</v>
      </c>
      <c r="E47" s="98" t="s">
        <v>157</v>
      </c>
      <c r="F47" s="98" t="s">
        <v>158</v>
      </c>
      <c r="G47" s="98" t="s">
        <v>158</v>
      </c>
      <c r="H47" s="110" t="s">
        <v>20</v>
      </c>
      <c r="I47" s="113"/>
      <c r="J47" s="113">
        <v>1</v>
      </c>
    </row>
    <row r="48" spans="1:10" ht="25.5" customHeight="1">
      <c r="A48" s="113" t="s">
        <v>5710</v>
      </c>
      <c r="B48" s="98" t="s">
        <v>130</v>
      </c>
      <c r="C48" s="112" t="s">
        <v>33</v>
      </c>
      <c r="D48" s="98" t="s">
        <v>42</v>
      </c>
      <c r="E48" s="98" t="s">
        <v>34</v>
      </c>
      <c r="F48" s="98" t="s">
        <v>160</v>
      </c>
      <c r="G48" s="98" t="s">
        <v>160</v>
      </c>
      <c r="H48" s="110" t="s">
        <v>19</v>
      </c>
      <c r="I48" s="113"/>
      <c r="J48" s="113">
        <v>1</v>
      </c>
    </row>
    <row r="49" spans="1:10" ht="39" customHeight="1">
      <c r="A49" s="113" t="s">
        <v>5710</v>
      </c>
      <c r="B49" s="98" t="s">
        <v>130</v>
      </c>
      <c r="C49" s="112" t="s">
        <v>33</v>
      </c>
      <c r="D49" s="98" t="s">
        <v>35</v>
      </c>
      <c r="E49" s="98" t="s">
        <v>36</v>
      </c>
      <c r="F49" s="98" t="s">
        <v>156</v>
      </c>
      <c r="G49" s="98" t="s">
        <v>156</v>
      </c>
      <c r="H49" s="110" t="s">
        <v>19</v>
      </c>
      <c r="I49" s="113"/>
      <c r="J49" s="113">
        <v>1</v>
      </c>
    </row>
    <row r="50" spans="1:10" ht="39" customHeight="1">
      <c r="A50" s="113" t="s">
        <v>5710</v>
      </c>
      <c r="B50" s="98" t="s">
        <v>130</v>
      </c>
      <c r="C50" s="110" t="s">
        <v>33</v>
      </c>
      <c r="D50" s="116" t="s">
        <v>37</v>
      </c>
      <c r="E50" s="116" t="s">
        <v>175</v>
      </c>
      <c r="F50" s="98" t="s">
        <v>238</v>
      </c>
      <c r="G50" s="116" t="s">
        <v>238</v>
      </c>
      <c r="H50" s="110" t="s">
        <v>19</v>
      </c>
      <c r="I50" s="113"/>
      <c r="J50" s="113">
        <v>1</v>
      </c>
    </row>
    <row r="51" spans="1:10" ht="25.5" customHeight="1">
      <c r="A51" s="113" t="s">
        <v>5710</v>
      </c>
      <c r="B51" s="98" t="s">
        <v>130</v>
      </c>
      <c r="C51" s="112" t="s">
        <v>33</v>
      </c>
      <c r="D51" s="98" t="s">
        <v>145</v>
      </c>
      <c r="E51" s="98" t="s">
        <v>176</v>
      </c>
      <c r="F51" s="98" t="s">
        <v>177</v>
      </c>
      <c r="G51" s="113" t="s">
        <v>178</v>
      </c>
      <c r="H51" s="110" t="s">
        <v>19</v>
      </c>
      <c r="I51" s="113"/>
      <c r="J51" s="113">
        <v>1</v>
      </c>
    </row>
    <row r="52" spans="1:10" ht="51" customHeight="1">
      <c r="A52" s="113" t="s">
        <v>5710</v>
      </c>
      <c r="B52" s="98" t="s">
        <v>130</v>
      </c>
      <c r="C52" s="112" t="s">
        <v>33</v>
      </c>
      <c r="D52" s="98" t="s">
        <v>40</v>
      </c>
      <c r="E52" s="118" t="s">
        <v>250</v>
      </c>
      <c r="F52" s="98" t="s">
        <v>249</v>
      </c>
      <c r="G52" s="111" t="s">
        <v>249</v>
      </c>
      <c r="H52" s="110" t="s">
        <v>20</v>
      </c>
      <c r="I52" s="113"/>
      <c r="J52" s="113">
        <v>1</v>
      </c>
    </row>
    <row r="53" spans="1:10" ht="25.5" customHeight="1">
      <c r="A53" s="113" t="s">
        <v>5710</v>
      </c>
      <c r="B53" s="98" t="s">
        <v>130</v>
      </c>
      <c r="C53" s="112" t="s">
        <v>33</v>
      </c>
      <c r="D53" s="98" t="s">
        <v>38</v>
      </c>
      <c r="E53" s="98" t="s">
        <v>159</v>
      </c>
      <c r="F53" s="98" t="s">
        <v>20</v>
      </c>
      <c r="G53" s="98" t="s">
        <v>20</v>
      </c>
      <c r="H53" s="110" t="s">
        <v>20</v>
      </c>
      <c r="I53" s="113"/>
      <c r="J53" s="113">
        <v>1</v>
      </c>
    </row>
    <row r="54" spans="1:10" ht="26.25" customHeight="1">
      <c r="A54" s="113" t="s">
        <v>5710</v>
      </c>
      <c r="B54" s="98" t="s">
        <v>130</v>
      </c>
      <c r="C54" s="112" t="s">
        <v>33</v>
      </c>
      <c r="D54" s="98" t="s">
        <v>41</v>
      </c>
      <c r="E54" s="98" t="s">
        <v>194</v>
      </c>
      <c r="F54" s="98" t="s">
        <v>196</v>
      </c>
      <c r="G54" s="113" t="s">
        <v>196</v>
      </c>
      <c r="H54" s="110" t="s">
        <v>20</v>
      </c>
      <c r="I54" s="113"/>
      <c r="J54" s="113">
        <v>1</v>
      </c>
    </row>
    <row r="55" spans="1:10" ht="63.75" customHeight="1">
      <c r="A55" s="113" t="s">
        <v>5710</v>
      </c>
      <c r="B55" s="98" t="s">
        <v>130</v>
      </c>
      <c r="C55" s="112" t="s">
        <v>33</v>
      </c>
      <c r="D55" s="98" t="s">
        <v>246</v>
      </c>
      <c r="E55" s="98" t="s">
        <v>175</v>
      </c>
      <c r="F55" s="98" t="s">
        <v>248</v>
      </c>
      <c r="G55" s="98" t="s">
        <v>248</v>
      </c>
      <c r="H55" s="110" t="s">
        <v>20</v>
      </c>
      <c r="I55" s="113"/>
      <c r="J55" s="113">
        <v>1</v>
      </c>
    </row>
    <row r="56" spans="1:10" ht="63.75" customHeight="1">
      <c r="A56" s="113" t="s">
        <v>5710</v>
      </c>
      <c r="B56" s="113" t="s">
        <v>130</v>
      </c>
      <c r="C56" s="110" t="s">
        <v>33</v>
      </c>
      <c r="D56" s="113" t="s">
        <v>305</v>
      </c>
      <c r="E56" s="113" t="s">
        <v>175</v>
      </c>
      <c r="F56" s="98" t="s">
        <v>306</v>
      </c>
      <c r="G56" s="113" t="s">
        <v>306</v>
      </c>
      <c r="H56" s="110" t="s">
        <v>20</v>
      </c>
      <c r="I56" s="113"/>
      <c r="J56" s="113">
        <v>1</v>
      </c>
    </row>
    <row r="57" spans="1:10" ht="39" customHeight="1">
      <c r="A57" s="113" t="s">
        <v>5710</v>
      </c>
      <c r="B57" s="98" t="s">
        <v>130</v>
      </c>
      <c r="C57" s="112" t="s">
        <v>33</v>
      </c>
      <c r="D57" s="98" t="s">
        <v>155</v>
      </c>
      <c r="E57" s="98" t="s">
        <v>39</v>
      </c>
      <c r="F57" s="98" t="s">
        <v>330</v>
      </c>
      <c r="G57" s="98" t="s">
        <v>330</v>
      </c>
      <c r="H57" s="112" t="s">
        <v>20</v>
      </c>
      <c r="I57" s="98" t="s">
        <v>1185</v>
      </c>
      <c r="J57" s="113">
        <v>2</v>
      </c>
    </row>
    <row r="58" spans="1:10" ht="38.25" customHeight="1">
      <c r="A58" s="113" t="s">
        <v>5710</v>
      </c>
      <c r="B58" s="98" t="s">
        <v>130</v>
      </c>
      <c r="C58" s="112" t="s">
        <v>33</v>
      </c>
      <c r="D58" s="98" t="s">
        <v>10044</v>
      </c>
      <c r="E58" s="98" t="s">
        <v>39</v>
      </c>
      <c r="F58" s="98" t="s">
        <v>331</v>
      </c>
      <c r="G58" s="98" t="s">
        <v>331</v>
      </c>
      <c r="H58" s="112" t="s">
        <v>20</v>
      </c>
      <c r="I58" s="98" t="s">
        <v>1185</v>
      </c>
      <c r="J58" s="113">
        <v>2</v>
      </c>
    </row>
    <row r="59" spans="1:10" ht="63.75" customHeight="1">
      <c r="A59" s="113" t="s">
        <v>5710</v>
      </c>
      <c r="B59" s="98" t="s">
        <v>130</v>
      </c>
      <c r="C59" s="112" t="s">
        <v>33</v>
      </c>
      <c r="D59" s="113" t="s">
        <v>5672</v>
      </c>
      <c r="E59" s="98" t="s">
        <v>5671</v>
      </c>
      <c r="F59" s="98" t="s">
        <v>336</v>
      </c>
      <c r="G59" s="98" t="s">
        <v>336</v>
      </c>
      <c r="H59" s="112" t="s">
        <v>20</v>
      </c>
      <c r="I59" s="98"/>
      <c r="J59" s="113">
        <v>1</v>
      </c>
    </row>
    <row r="60" spans="1:10" ht="26.25" customHeight="1">
      <c r="A60" s="113" t="s">
        <v>5710</v>
      </c>
      <c r="B60" s="98" t="s">
        <v>130</v>
      </c>
      <c r="C60" s="112" t="s">
        <v>33</v>
      </c>
      <c r="D60" s="98" t="s">
        <v>154</v>
      </c>
      <c r="E60" s="98" t="s">
        <v>39</v>
      </c>
      <c r="F60" s="98" t="s">
        <v>5670</v>
      </c>
      <c r="G60" s="98" t="s">
        <v>5670</v>
      </c>
      <c r="H60" s="112" t="s">
        <v>20</v>
      </c>
      <c r="I60" s="98" t="s">
        <v>1185</v>
      </c>
      <c r="J60" s="113">
        <v>2</v>
      </c>
    </row>
    <row r="61" spans="1:10" ht="38.25" customHeight="1">
      <c r="A61" s="113" t="s">
        <v>10097</v>
      </c>
      <c r="B61" s="98" t="s">
        <v>10050</v>
      </c>
      <c r="C61" s="112" t="s">
        <v>33</v>
      </c>
      <c r="D61" s="98" t="s">
        <v>31</v>
      </c>
      <c r="E61" s="98" t="s">
        <v>32</v>
      </c>
      <c r="F61" s="98">
        <v>3</v>
      </c>
      <c r="G61" s="98">
        <v>3</v>
      </c>
      <c r="H61" s="110" t="s">
        <v>19</v>
      </c>
      <c r="I61" s="113"/>
      <c r="J61" s="113">
        <v>1</v>
      </c>
    </row>
    <row r="62" spans="1:10" ht="51" customHeight="1">
      <c r="A62" s="113" t="s">
        <v>10097</v>
      </c>
      <c r="B62" s="98" t="s">
        <v>10050</v>
      </c>
      <c r="C62" s="112" t="s">
        <v>33</v>
      </c>
      <c r="D62" s="98" t="s">
        <v>42</v>
      </c>
      <c r="E62" s="98" t="s">
        <v>34</v>
      </c>
      <c r="F62" s="98" t="s">
        <v>160</v>
      </c>
      <c r="G62" s="98" t="s">
        <v>160</v>
      </c>
      <c r="H62" s="110" t="s">
        <v>19</v>
      </c>
      <c r="I62" s="113"/>
      <c r="J62" s="113">
        <v>1</v>
      </c>
    </row>
    <row r="63" spans="1:10" ht="39" customHeight="1">
      <c r="A63" s="113" t="s">
        <v>10097</v>
      </c>
      <c r="B63" s="98" t="s">
        <v>10050</v>
      </c>
      <c r="C63" s="112" t="s">
        <v>33</v>
      </c>
      <c r="D63" s="98" t="s">
        <v>35</v>
      </c>
      <c r="E63" s="98" t="s">
        <v>36</v>
      </c>
      <c r="F63" s="98" t="s">
        <v>156</v>
      </c>
      <c r="G63" s="98" t="s">
        <v>156</v>
      </c>
      <c r="H63" s="110" t="s">
        <v>19</v>
      </c>
      <c r="I63" s="113"/>
      <c r="J63" s="113">
        <v>1</v>
      </c>
    </row>
    <row r="64" spans="1:10" ht="39" customHeight="1">
      <c r="A64" s="113" t="s">
        <v>10097</v>
      </c>
      <c r="B64" s="98" t="s">
        <v>10050</v>
      </c>
      <c r="C64" s="112" t="s">
        <v>33</v>
      </c>
      <c r="D64" s="98" t="s">
        <v>145</v>
      </c>
      <c r="E64" s="98" t="s">
        <v>176</v>
      </c>
      <c r="F64" s="98" t="s">
        <v>205</v>
      </c>
      <c r="G64" s="113" t="s">
        <v>206</v>
      </c>
      <c r="H64" s="110" t="s">
        <v>19</v>
      </c>
      <c r="I64" s="113"/>
      <c r="J64" s="113">
        <v>1</v>
      </c>
    </row>
    <row r="65" spans="1:10" ht="25.5">
      <c r="A65" s="113" t="s">
        <v>10097</v>
      </c>
      <c r="B65" s="98" t="s">
        <v>10050</v>
      </c>
      <c r="C65" s="112" t="s">
        <v>33</v>
      </c>
      <c r="D65" s="98" t="s">
        <v>40</v>
      </c>
      <c r="E65" s="118" t="s">
        <v>250</v>
      </c>
      <c r="F65" s="98" t="s">
        <v>249</v>
      </c>
      <c r="G65" s="111" t="s">
        <v>249</v>
      </c>
      <c r="H65" s="110" t="s">
        <v>20</v>
      </c>
      <c r="I65" s="113"/>
      <c r="J65" s="113">
        <v>1</v>
      </c>
    </row>
    <row r="66" spans="1:10" ht="39" customHeight="1">
      <c r="A66" s="113" t="s">
        <v>10097</v>
      </c>
      <c r="B66" s="98" t="s">
        <v>10050</v>
      </c>
      <c r="C66" s="112" t="s">
        <v>33</v>
      </c>
      <c r="D66" s="113" t="s">
        <v>305</v>
      </c>
      <c r="E66" s="113" t="s">
        <v>175</v>
      </c>
      <c r="F66" s="98" t="s">
        <v>306</v>
      </c>
      <c r="G66" s="113" t="s">
        <v>306</v>
      </c>
      <c r="H66" s="110" t="s">
        <v>20</v>
      </c>
      <c r="I66" s="113"/>
      <c r="J66" s="113">
        <v>1</v>
      </c>
    </row>
    <row r="67" spans="1:10" ht="26.25" customHeight="1">
      <c r="A67" s="113" t="s">
        <v>10097</v>
      </c>
      <c r="B67" s="98" t="s">
        <v>10050</v>
      </c>
      <c r="C67" s="112" t="s">
        <v>33</v>
      </c>
      <c r="D67" s="98" t="s">
        <v>155</v>
      </c>
      <c r="E67" s="98" t="s">
        <v>39</v>
      </c>
      <c r="F67" s="98" t="s">
        <v>334</v>
      </c>
      <c r="G67" s="98" t="s">
        <v>334</v>
      </c>
      <c r="H67" s="112" t="s">
        <v>20</v>
      </c>
      <c r="I67" s="98" t="s">
        <v>1185</v>
      </c>
      <c r="J67" s="113">
        <v>2</v>
      </c>
    </row>
    <row r="68" spans="1:10" ht="26.25" customHeight="1">
      <c r="A68" s="113" t="s">
        <v>10097</v>
      </c>
      <c r="B68" s="98" t="s">
        <v>10050</v>
      </c>
      <c r="C68" s="112" t="s">
        <v>33</v>
      </c>
      <c r="D68" s="98" t="s">
        <v>10044</v>
      </c>
      <c r="E68" s="98" t="s">
        <v>39</v>
      </c>
      <c r="F68" s="98" t="s">
        <v>337</v>
      </c>
      <c r="G68" s="98" t="s">
        <v>337</v>
      </c>
      <c r="H68" s="112" t="s">
        <v>20</v>
      </c>
      <c r="I68" s="98" t="s">
        <v>1185</v>
      </c>
      <c r="J68" s="113">
        <v>2</v>
      </c>
    </row>
    <row r="69" spans="1:10" ht="25.5">
      <c r="A69" s="113" t="s">
        <v>10097</v>
      </c>
      <c r="B69" s="98" t="s">
        <v>10050</v>
      </c>
      <c r="C69" s="112" t="s">
        <v>33</v>
      </c>
      <c r="D69" s="113" t="s">
        <v>154</v>
      </c>
      <c r="E69" s="98" t="s">
        <v>39</v>
      </c>
      <c r="F69" s="98" t="s">
        <v>5673</v>
      </c>
      <c r="G69" s="98" t="s">
        <v>5673</v>
      </c>
      <c r="H69" s="112" t="s">
        <v>20</v>
      </c>
      <c r="I69" s="98" t="s">
        <v>1185</v>
      </c>
      <c r="J69" s="113">
        <v>2</v>
      </c>
    </row>
    <row r="70" spans="1:10" ht="64.5" customHeight="1">
      <c r="A70" s="98" t="s">
        <v>10098</v>
      </c>
      <c r="B70" s="98" t="s">
        <v>10051</v>
      </c>
      <c r="C70" s="112" t="s">
        <v>33</v>
      </c>
      <c r="D70" s="98" t="s">
        <v>31</v>
      </c>
      <c r="E70" s="98" t="s">
        <v>32</v>
      </c>
      <c r="F70" s="98">
        <v>3</v>
      </c>
      <c r="G70" s="98">
        <v>3</v>
      </c>
      <c r="H70" s="110" t="s">
        <v>19</v>
      </c>
      <c r="I70" s="113"/>
      <c r="J70" s="113">
        <v>1</v>
      </c>
    </row>
    <row r="71" spans="1:10" ht="64.5" customHeight="1">
      <c r="A71" s="98" t="s">
        <v>10098</v>
      </c>
      <c r="B71" s="98" t="s">
        <v>10051</v>
      </c>
      <c r="C71" s="112" t="s">
        <v>33</v>
      </c>
      <c r="D71" s="98" t="s">
        <v>42</v>
      </c>
      <c r="E71" s="98" t="s">
        <v>34</v>
      </c>
      <c r="F71" s="98" t="s">
        <v>160</v>
      </c>
      <c r="G71" s="98" t="s">
        <v>160</v>
      </c>
      <c r="H71" s="110" t="s">
        <v>19</v>
      </c>
      <c r="I71" s="113"/>
      <c r="J71" s="113">
        <v>1</v>
      </c>
    </row>
    <row r="72" spans="1:10" ht="39" customHeight="1">
      <c r="A72" s="98" t="s">
        <v>10098</v>
      </c>
      <c r="B72" s="98" t="s">
        <v>10051</v>
      </c>
      <c r="C72" s="112" t="s">
        <v>33</v>
      </c>
      <c r="D72" s="98" t="s">
        <v>35</v>
      </c>
      <c r="E72" s="98" t="s">
        <v>36</v>
      </c>
      <c r="F72" s="98" t="s">
        <v>156</v>
      </c>
      <c r="G72" s="98" t="s">
        <v>156</v>
      </c>
      <c r="H72" s="110" t="s">
        <v>19</v>
      </c>
      <c r="I72" s="113"/>
      <c r="J72" s="113">
        <v>1</v>
      </c>
    </row>
    <row r="73" spans="1:10" ht="39" customHeight="1">
      <c r="A73" s="98" t="s">
        <v>10098</v>
      </c>
      <c r="B73" s="98" t="s">
        <v>10051</v>
      </c>
      <c r="C73" s="112" t="s">
        <v>33</v>
      </c>
      <c r="D73" s="98" t="s">
        <v>145</v>
      </c>
      <c r="E73" s="98" t="s">
        <v>176</v>
      </c>
      <c r="F73" s="98" t="s">
        <v>177</v>
      </c>
      <c r="G73" s="113" t="s">
        <v>178</v>
      </c>
      <c r="H73" s="110" t="s">
        <v>19</v>
      </c>
      <c r="I73" s="113"/>
      <c r="J73" s="113">
        <v>1</v>
      </c>
    </row>
    <row r="74" spans="1:10" ht="63.75" customHeight="1">
      <c r="A74" s="98" t="s">
        <v>10098</v>
      </c>
      <c r="B74" s="98" t="s">
        <v>10051</v>
      </c>
      <c r="C74" s="112" t="s">
        <v>33</v>
      </c>
      <c r="D74" s="98" t="s">
        <v>40</v>
      </c>
      <c r="E74" s="118" t="s">
        <v>250</v>
      </c>
      <c r="F74" s="98" t="s">
        <v>249</v>
      </c>
      <c r="G74" s="111" t="s">
        <v>249</v>
      </c>
      <c r="H74" s="110" t="s">
        <v>20</v>
      </c>
      <c r="I74" s="113"/>
      <c r="J74" s="113">
        <v>1</v>
      </c>
    </row>
    <row r="75" spans="1:10" ht="63.75" customHeight="1">
      <c r="A75" s="98" t="s">
        <v>10098</v>
      </c>
      <c r="B75" s="98" t="s">
        <v>10051</v>
      </c>
      <c r="C75" s="112" t="s">
        <v>33</v>
      </c>
      <c r="D75" s="113" t="s">
        <v>305</v>
      </c>
      <c r="E75" s="113" t="s">
        <v>175</v>
      </c>
      <c r="F75" s="98" t="s">
        <v>306</v>
      </c>
      <c r="G75" s="113" t="s">
        <v>306</v>
      </c>
      <c r="H75" s="110" t="s">
        <v>20</v>
      </c>
      <c r="I75" s="113"/>
      <c r="J75" s="113">
        <v>1</v>
      </c>
    </row>
    <row r="76" spans="1:10" ht="63.75" customHeight="1">
      <c r="A76" s="98" t="s">
        <v>10098</v>
      </c>
      <c r="B76" s="98" t="s">
        <v>10051</v>
      </c>
      <c r="C76" s="112" t="s">
        <v>33</v>
      </c>
      <c r="D76" s="98" t="s">
        <v>155</v>
      </c>
      <c r="E76" s="98" t="s">
        <v>39</v>
      </c>
      <c r="F76" s="98" t="s">
        <v>334</v>
      </c>
      <c r="G76" s="98" t="s">
        <v>334</v>
      </c>
      <c r="H76" s="112" t="s">
        <v>20</v>
      </c>
      <c r="I76" s="98" t="s">
        <v>1185</v>
      </c>
      <c r="J76" s="113">
        <v>2</v>
      </c>
    </row>
    <row r="77" spans="1:10" ht="63.75" customHeight="1">
      <c r="A77" s="98" t="s">
        <v>10098</v>
      </c>
      <c r="B77" s="98" t="s">
        <v>10051</v>
      </c>
      <c r="C77" s="112" t="s">
        <v>33</v>
      </c>
      <c r="D77" s="98" t="s">
        <v>10044</v>
      </c>
      <c r="E77" s="98" t="s">
        <v>39</v>
      </c>
      <c r="F77" s="98" t="s">
        <v>337</v>
      </c>
      <c r="G77" s="98" t="s">
        <v>337</v>
      </c>
      <c r="H77" s="112" t="s">
        <v>20</v>
      </c>
      <c r="I77" s="98" t="s">
        <v>1185</v>
      </c>
      <c r="J77" s="113">
        <v>2</v>
      </c>
    </row>
    <row r="78" spans="1:10" ht="25.5">
      <c r="A78" s="98" t="s">
        <v>10098</v>
      </c>
      <c r="B78" s="98" t="s">
        <v>10051</v>
      </c>
      <c r="C78" s="112" t="s">
        <v>33</v>
      </c>
      <c r="D78" s="113" t="s">
        <v>154</v>
      </c>
      <c r="E78" s="98" t="s">
        <v>39</v>
      </c>
      <c r="F78" s="98" t="s">
        <v>5673</v>
      </c>
      <c r="G78" s="98" t="s">
        <v>5673</v>
      </c>
      <c r="H78" s="112" t="s">
        <v>20</v>
      </c>
      <c r="I78" s="98" t="s">
        <v>1185</v>
      </c>
      <c r="J78" s="113">
        <v>2</v>
      </c>
    </row>
    <row r="79" spans="1:10" ht="38.25" customHeight="1">
      <c r="A79" s="98" t="s">
        <v>5712</v>
      </c>
      <c r="B79" s="98" t="s">
        <v>10052</v>
      </c>
      <c r="C79" s="112" t="s">
        <v>33</v>
      </c>
      <c r="D79" s="98" t="s">
        <v>145</v>
      </c>
      <c r="E79" s="98" t="s">
        <v>176</v>
      </c>
      <c r="F79" s="98" t="s">
        <v>324</v>
      </c>
      <c r="G79" s="113" t="s">
        <v>324</v>
      </c>
      <c r="H79" s="110" t="s">
        <v>19</v>
      </c>
      <c r="I79" s="113"/>
      <c r="J79" s="113">
        <v>1</v>
      </c>
    </row>
    <row r="80" spans="1:10" ht="39" customHeight="1">
      <c r="A80" s="98" t="s">
        <v>5712</v>
      </c>
      <c r="B80" s="98" t="s">
        <v>10052</v>
      </c>
      <c r="C80" s="112" t="s">
        <v>33</v>
      </c>
      <c r="D80" s="116" t="s">
        <v>40</v>
      </c>
      <c r="E80" s="118" t="s">
        <v>250</v>
      </c>
      <c r="F80" s="98" t="s">
        <v>249</v>
      </c>
      <c r="G80" s="114" t="s">
        <v>249</v>
      </c>
      <c r="H80" s="110" t="s">
        <v>20</v>
      </c>
      <c r="I80" s="113"/>
      <c r="J80" s="113">
        <v>1</v>
      </c>
    </row>
    <row r="81" spans="1:10" ht="89.25" customHeight="1">
      <c r="A81" s="98" t="s">
        <v>5712</v>
      </c>
      <c r="B81" s="98" t="s">
        <v>10052</v>
      </c>
      <c r="C81" s="112" t="s">
        <v>33</v>
      </c>
      <c r="D81" s="98" t="s">
        <v>246</v>
      </c>
      <c r="E81" s="98" t="s">
        <v>175</v>
      </c>
      <c r="F81" s="98" t="s">
        <v>247</v>
      </c>
      <c r="G81" s="98" t="s">
        <v>247</v>
      </c>
      <c r="H81" s="110" t="s">
        <v>20</v>
      </c>
      <c r="I81" s="113"/>
      <c r="J81" s="113">
        <v>1</v>
      </c>
    </row>
    <row r="82" spans="1:10" ht="89.25" customHeight="1">
      <c r="A82" s="98" t="s">
        <v>5712</v>
      </c>
      <c r="B82" s="98" t="s">
        <v>10052</v>
      </c>
      <c r="C82" s="112" t="s">
        <v>33</v>
      </c>
      <c r="D82" s="98" t="s">
        <v>155</v>
      </c>
      <c r="E82" s="98" t="s">
        <v>39</v>
      </c>
      <c r="F82" s="98" t="s">
        <v>334</v>
      </c>
      <c r="G82" s="98" t="s">
        <v>334</v>
      </c>
      <c r="H82" s="112" t="s">
        <v>20</v>
      </c>
      <c r="I82" s="98" t="s">
        <v>1185</v>
      </c>
      <c r="J82" s="113">
        <v>2</v>
      </c>
    </row>
    <row r="83" spans="1:10" ht="89.25" customHeight="1">
      <c r="A83" s="98" t="s">
        <v>5712</v>
      </c>
      <c r="B83" s="98" t="s">
        <v>10052</v>
      </c>
      <c r="C83" s="112" t="s">
        <v>33</v>
      </c>
      <c r="D83" s="98" t="s">
        <v>10044</v>
      </c>
      <c r="E83" s="98" t="s">
        <v>39</v>
      </c>
      <c r="F83" s="98" t="s">
        <v>337</v>
      </c>
      <c r="G83" s="98" t="s">
        <v>337</v>
      </c>
      <c r="H83" s="112" t="s">
        <v>20</v>
      </c>
      <c r="I83" s="98" t="s">
        <v>1185</v>
      </c>
      <c r="J83" s="113">
        <v>2</v>
      </c>
    </row>
    <row r="84" spans="1:10" ht="38.25" customHeight="1">
      <c r="A84" s="98" t="s">
        <v>5712</v>
      </c>
      <c r="B84" s="98" t="s">
        <v>10052</v>
      </c>
      <c r="C84" s="112" t="s">
        <v>33</v>
      </c>
      <c r="D84" s="113" t="s">
        <v>154</v>
      </c>
      <c r="E84" s="98" t="s">
        <v>39</v>
      </c>
      <c r="F84" s="98" t="s">
        <v>5673</v>
      </c>
      <c r="G84" s="98" t="s">
        <v>5673</v>
      </c>
      <c r="H84" s="112" t="s">
        <v>20</v>
      </c>
      <c r="I84" s="98" t="s">
        <v>1185</v>
      </c>
      <c r="J84" s="113">
        <v>2</v>
      </c>
    </row>
    <row r="85" spans="1:10" ht="38.25" customHeight="1">
      <c r="A85" s="98" t="s">
        <v>5713</v>
      </c>
      <c r="B85" s="98" t="s">
        <v>10053</v>
      </c>
      <c r="C85" s="112" t="s">
        <v>33</v>
      </c>
      <c r="D85" s="98" t="s">
        <v>145</v>
      </c>
      <c r="E85" s="98" t="s">
        <v>176</v>
      </c>
      <c r="F85" s="98" t="s">
        <v>324</v>
      </c>
      <c r="G85" s="113" t="s">
        <v>324</v>
      </c>
      <c r="H85" s="110" t="s">
        <v>19</v>
      </c>
      <c r="I85" s="113"/>
      <c r="J85" s="113">
        <v>1</v>
      </c>
    </row>
    <row r="86" spans="1:10" ht="39" customHeight="1">
      <c r="A86" s="98" t="s">
        <v>5713</v>
      </c>
      <c r="B86" s="98" t="s">
        <v>10053</v>
      </c>
      <c r="C86" s="112" t="s">
        <v>33</v>
      </c>
      <c r="D86" s="116" t="s">
        <v>40</v>
      </c>
      <c r="E86" s="118" t="s">
        <v>250</v>
      </c>
      <c r="F86" s="98" t="s">
        <v>249</v>
      </c>
      <c r="G86" s="114" t="s">
        <v>249</v>
      </c>
      <c r="H86" s="110" t="s">
        <v>20</v>
      </c>
      <c r="I86" s="113"/>
      <c r="J86" s="113">
        <v>1</v>
      </c>
    </row>
    <row r="87" spans="1:10" ht="76.5" customHeight="1">
      <c r="A87" s="98" t="s">
        <v>5713</v>
      </c>
      <c r="B87" s="98" t="s">
        <v>10053</v>
      </c>
      <c r="C87" s="112" t="s">
        <v>33</v>
      </c>
      <c r="D87" s="98" t="s">
        <v>41</v>
      </c>
      <c r="E87" s="98" t="s">
        <v>194</v>
      </c>
      <c r="F87" s="98" t="s">
        <v>196</v>
      </c>
      <c r="G87" s="113" t="s">
        <v>196</v>
      </c>
      <c r="H87" s="110" t="s">
        <v>20</v>
      </c>
      <c r="I87" s="113"/>
      <c r="J87" s="113">
        <v>1</v>
      </c>
    </row>
    <row r="88" spans="1:10" ht="76.5" customHeight="1">
      <c r="A88" s="98" t="s">
        <v>5713</v>
      </c>
      <c r="B88" s="98" t="s">
        <v>10053</v>
      </c>
      <c r="C88" s="112" t="s">
        <v>33</v>
      </c>
      <c r="D88" s="98" t="s">
        <v>246</v>
      </c>
      <c r="E88" s="98" t="s">
        <v>175</v>
      </c>
      <c r="F88" s="98" t="s">
        <v>248</v>
      </c>
      <c r="G88" s="98" t="s">
        <v>248</v>
      </c>
      <c r="H88" s="110" t="s">
        <v>20</v>
      </c>
      <c r="I88" s="113"/>
      <c r="J88" s="113">
        <v>1</v>
      </c>
    </row>
    <row r="89" spans="1:10" ht="76.5" customHeight="1">
      <c r="A89" s="98" t="s">
        <v>5713</v>
      </c>
      <c r="B89" s="98" t="s">
        <v>10053</v>
      </c>
      <c r="C89" s="112" t="s">
        <v>33</v>
      </c>
      <c r="D89" s="98" t="s">
        <v>155</v>
      </c>
      <c r="E89" s="98" t="s">
        <v>39</v>
      </c>
      <c r="F89" s="98" t="s">
        <v>334</v>
      </c>
      <c r="G89" s="98" t="s">
        <v>334</v>
      </c>
      <c r="H89" s="112" t="s">
        <v>20</v>
      </c>
      <c r="I89" s="98" t="s">
        <v>1185</v>
      </c>
      <c r="J89" s="113">
        <v>2</v>
      </c>
    </row>
    <row r="90" spans="1:10" ht="25.5">
      <c r="A90" s="98" t="s">
        <v>5713</v>
      </c>
      <c r="B90" s="98" t="s">
        <v>10053</v>
      </c>
      <c r="C90" s="112" t="s">
        <v>33</v>
      </c>
      <c r="D90" s="98" t="s">
        <v>10044</v>
      </c>
      <c r="E90" s="98" t="s">
        <v>39</v>
      </c>
      <c r="F90" s="98" t="s">
        <v>337</v>
      </c>
      <c r="G90" s="98" t="s">
        <v>337</v>
      </c>
      <c r="H90" s="112" t="s">
        <v>20</v>
      </c>
      <c r="I90" s="98" t="s">
        <v>1185</v>
      </c>
      <c r="J90" s="113">
        <v>2</v>
      </c>
    </row>
    <row r="91" spans="1:10" ht="25.5">
      <c r="A91" s="98" t="s">
        <v>5713</v>
      </c>
      <c r="B91" s="98" t="s">
        <v>10053</v>
      </c>
      <c r="C91" s="112" t="s">
        <v>33</v>
      </c>
      <c r="D91" s="113" t="s">
        <v>154</v>
      </c>
      <c r="E91" s="98" t="s">
        <v>39</v>
      </c>
      <c r="F91" s="98" t="s">
        <v>5673</v>
      </c>
      <c r="G91" s="98" t="s">
        <v>5673</v>
      </c>
      <c r="H91" s="112" t="s">
        <v>20</v>
      </c>
      <c r="I91" s="98" t="s">
        <v>1185</v>
      </c>
      <c r="J91" s="113">
        <v>2</v>
      </c>
    </row>
    <row r="92" spans="1:10" ht="64.5" customHeight="1">
      <c r="A92" s="98" t="s">
        <v>5714</v>
      </c>
      <c r="B92" s="98" t="s">
        <v>10054</v>
      </c>
      <c r="C92" s="112" t="s">
        <v>33</v>
      </c>
      <c r="D92" s="98" t="s">
        <v>145</v>
      </c>
      <c r="E92" s="98" t="s">
        <v>176</v>
      </c>
      <c r="F92" s="98" t="s">
        <v>324</v>
      </c>
      <c r="G92" s="113" t="s">
        <v>324</v>
      </c>
      <c r="H92" s="110" t="s">
        <v>19</v>
      </c>
      <c r="I92" s="113"/>
      <c r="J92" s="113">
        <v>1</v>
      </c>
    </row>
    <row r="93" spans="1:10" ht="25.5">
      <c r="A93" s="98" t="s">
        <v>5714</v>
      </c>
      <c r="B93" s="98" t="s">
        <v>10054</v>
      </c>
      <c r="C93" s="112" t="s">
        <v>33</v>
      </c>
      <c r="D93" s="116" t="s">
        <v>40</v>
      </c>
      <c r="E93" s="118" t="s">
        <v>250</v>
      </c>
      <c r="F93" s="98" t="s">
        <v>249</v>
      </c>
      <c r="G93" s="114" t="s">
        <v>249</v>
      </c>
      <c r="H93" s="110" t="s">
        <v>20</v>
      </c>
      <c r="I93" s="113"/>
      <c r="J93" s="113">
        <v>1</v>
      </c>
    </row>
    <row r="94" spans="1:10" ht="64.5" customHeight="1">
      <c r="A94" s="98" t="s">
        <v>5714</v>
      </c>
      <c r="B94" s="98" t="s">
        <v>10054</v>
      </c>
      <c r="C94" s="112" t="s">
        <v>33</v>
      </c>
      <c r="D94" s="98" t="s">
        <v>41</v>
      </c>
      <c r="E94" s="98" t="s">
        <v>194</v>
      </c>
      <c r="F94" s="98" t="s">
        <v>196</v>
      </c>
      <c r="G94" s="113" t="s">
        <v>196</v>
      </c>
      <c r="H94" s="110" t="s">
        <v>20</v>
      </c>
      <c r="I94" s="113"/>
      <c r="J94" s="113">
        <v>1</v>
      </c>
    </row>
    <row r="95" spans="1:10" ht="64.5" customHeight="1">
      <c r="A95" s="98" t="s">
        <v>5714</v>
      </c>
      <c r="B95" s="98" t="s">
        <v>10054</v>
      </c>
      <c r="C95" s="112" t="s">
        <v>33</v>
      </c>
      <c r="D95" s="98" t="s">
        <v>246</v>
      </c>
      <c r="E95" s="98" t="s">
        <v>175</v>
      </c>
      <c r="F95" s="98" t="s">
        <v>248</v>
      </c>
      <c r="G95" s="98" t="s">
        <v>248</v>
      </c>
      <c r="H95" s="110" t="s">
        <v>20</v>
      </c>
      <c r="I95" s="113"/>
      <c r="J95" s="113">
        <v>1</v>
      </c>
    </row>
    <row r="96" spans="1:10" ht="38.25" customHeight="1">
      <c r="A96" s="98" t="s">
        <v>5714</v>
      </c>
      <c r="B96" s="98" t="s">
        <v>10054</v>
      </c>
      <c r="C96" s="112" t="s">
        <v>33</v>
      </c>
      <c r="D96" s="98" t="s">
        <v>155</v>
      </c>
      <c r="E96" s="98" t="s">
        <v>39</v>
      </c>
      <c r="F96" s="98" t="s">
        <v>334</v>
      </c>
      <c r="G96" s="98" t="s">
        <v>334</v>
      </c>
      <c r="H96" s="112" t="s">
        <v>20</v>
      </c>
      <c r="I96" s="98" t="s">
        <v>1185</v>
      </c>
      <c r="J96" s="113">
        <v>2</v>
      </c>
    </row>
    <row r="97" spans="1:10" ht="51" customHeight="1">
      <c r="A97" s="98" t="s">
        <v>5714</v>
      </c>
      <c r="B97" s="98" t="s">
        <v>10054</v>
      </c>
      <c r="C97" s="112" t="s">
        <v>33</v>
      </c>
      <c r="D97" s="98" t="s">
        <v>10044</v>
      </c>
      <c r="E97" s="98" t="s">
        <v>39</v>
      </c>
      <c r="F97" s="98" t="s">
        <v>337</v>
      </c>
      <c r="G97" s="98" t="s">
        <v>337</v>
      </c>
      <c r="H97" s="112" t="s">
        <v>20</v>
      </c>
      <c r="I97" s="98" t="s">
        <v>1185</v>
      </c>
      <c r="J97" s="113">
        <v>2</v>
      </c>
    </row>
    <row r="98" spans="1:10" ht="63.75" customHeight="1">
      <c r="A98" s="98" t="s">
        <v>5714</v>
      </c>
      <c r="B98" s="98" t="s">
        <v>10054</v>
      </c>
      <c r="C98" s="112" t="s">
        <v>33</v>
      </c>
      <c r="D98" s="113" t="s">
        <v>154</v>
      </c>
      <c r="E98" s="98" t="s">
        <v>39</v>
      </c>
      <c r="F98" s="98" t="s">
        <v>5673</v>
      </c>
      <c r="G98" s="98" t="s">
        <v>5673</v>
      </c>
      <c r="H98" s="112" t="s">
        <v>20</v>
      </c>
      <c r="I98" s="98" t="s">
        <v>1185</v>
      </c>
      <c r="J98" s="113">
        <v>2</v>
      </c>
    </row>
    <row r="99" spans="1:10" ht="25.5">
      <c r="A99" s="98" t="s">
        <v>5719</v>
      </c>
      <c r="B99" s="98" t="s">
        <v>10056</v>
      </c>
      <c r="C99" s="112" t="s">
        <v>33</v>
      </c>
      <c r="D99" s="98" t="s">
        <v>31</v>
      </c>
      <c r="E99" s="98" t="s">
        <v>32</v>
      </c>
      <c r="F99" s="98" t="s">
        <v>74</v>
      </c>
      <c r="G99" s="98" t="s">
        <v>74</v>
      </c>
      <c r="H99" s="110" t="s">
        <v>19</v>
      </c>
      <c r="I99" s="113"/>
      <c r="J99" s="113">
        <v>1</v>
      </c>
    </row>
    <row r="100" spans="1:10" ht="25.5">
      <c r="A100" s="98" t="s">
        <v>5719</v>
      </c>
      <c r="B100" s="98" t="s">
        <v>10056</v>
      </c>
      <c r="C100" s="112" t="s">
        <v>33</v>
      </c>
      <c r="D100" s="98" t="s">
        <v>42</v>
      </c>
      <c r="E100" s="98" t="s">
        <v>34</v>
      </c>
      <c r="F100" s="98" t="s">
        <v>160</v>
      </c>
      <c r="G100" s="98" t="s">
        <v>160</v>
      </c>
      <c r="H100" s="110" t="s">
        <v>19</v>
      </c>
      <c r="I100" s="113"/>
      <c r="J100" s="113">
        <v>1</v>
      </c>
    </row>
    <row r="101" spans="1:10" ht="25.5">
      <c r="A101" s="98" t="s">
        <v>5719</v>
      </c>
      <c r="B101" s="98" t="s">
        <v>10056</v>
      </c>
      <c r="C101" s="112" t="s">
        <v>33</v>
      </c>
      <c r="D101" s="98" t="s">
        <v>35</v>
      </c>
      <c r="E101" s="98" t="s">
        <v>36</v>
      </c>
      <c r="F101" s="98" t="s">
        <v>156</v>
      </c>
      <c r="G101" s="98" t="s">
        <v>156</v>
      </c>
      <c r="H101" s="110" t="s">
        <v>19</v>
      </c>
      <c r="I101" s="113"/>
      <c r="J101" s="113">
        <v>1</v>
      </c>
    </row>
    <row r="102" spans="1:10" ht="45" customHeight="1">
      <c r="A102" s="98" t="s">
        <v>5719</v>
      </c>
      <c r="B102" s="98" t="s">
        <v>10056</v>
      </c>
      <c r="C102" s="112" t="s">
        <v>33</v>
      </c>
      <c r="D102" s="98" t="s">
        <v>145</v>
      </c>
      <c r="E102" s="98" t="s">
        <v>176</v>
      </c>
      <c r="F102" s="98" t="s">
        <v>205</v>
      </c>
      <c r="G102" s="113" t="s">
        <v>206</v>
      </c>
      <c r="H102" s="110" t="s">
        <v>19</v>
      </c>
      <c r="I102" s="113"/>
      <c r="J102" s="113">
        <v>1</v>
      </c>
    </row>
    <row r="103" spans="1:10" ht="38.25" customHeight="1">
      <c r="A103" s="98" t="s">
        <v>5719</v>
      </c>
      <c r="B103" s="98" t="s">
        <v>10056</v>
      </c>
      <c r="C103" s="112" t="s">
        <v>33</v>
      </c>
      <c r="D103" s="116" t="s">
        <v>40</v>
      </c>
      <c r="E103" s="118" t="s">
        <v>250</v>
      </c>
      <c r="F103" s="98" t="s">
        <v>249</v>
      </c>
      <c r="G103" s="114" t="s">
        <v>249</v>
      </c>
      <c r="H103" s="110" t="s">
        <v>20</v>
      </c>
      <c r="I103" s="113"/>
      <c r="J103" s="113">
        <v>1</v>
      </c>
    </row>
    <row r="104" spans="1:10" ht="45" customHeight="1">
      <c r="A104" s="98" t="s">
        <v>5719</v>
      </c>
      <c r="B104" s="98" t="s">
        <v>10056</v>
      </c>
      <c r="C104" s="112" t="s">
        <v>33</v>
      </c>
      <c r="D104" s="98" t="s">
        <v>246</v>
      </c>
      <c r="E104" s="98" t="s">
        <v>175</v>
      </c>
      <c r="F104" s="98" t="s">
        <v>247</v>
      </c>
      <c r="G104" s="98" t="s">
        <v>247</v>
      </c>
      <c r="H104" s="110" t="s">
        <v>20</v>
      </c>
      <c r="I104" s="113"/>
      <c r="J104" s="113">
        <v>1</v>
      </c>
    </row>
    <row r="105" spans="1:10" ht="64.5" customHeight="1">
      <c r="A105" s="98" t="s">
        <v>5719</v>
      </c>
      <c r="B105" s="98" t="s">
        <v>10056</v>
      </c>
      <c r="C105" s="110" t="s">
        <v>33</v>
      </c>
      <c r="D105" s="113" t="s">
        <v>305</v>
      </c>
      <c r="E105" s="113" t="s">
        <v>175</v>
      </c>
      <c r="F105" s="98" t="s">
        <v>306</v>
      </c>
      <c r="G105" s="113" t="s">
        <v>306</v>
      </c>
      <c r="H105" s="110" t="s">
        <v>20</v>
      </c>
      <c r="I105" s="113"/>
      <c r="J105" s="113">
        <v>1</v>
      </c>
    </row>
    <row r="106" spans="1:10" ht="38.25" customHeight="1">
      <c r="A106" s="113" t="s">
        <v>5719</v>
      </c>
      <c r="B106" s="98" t="s">
        <v>10056</v>
      </c>
      <c r="C106" s="112" t="s">
        <v>33</v>
      </c>
      <c r="D106" s="98" t="s">
        <v>10044</v>
      </c>
      <c r="E106" s="98" t="s">
        <v>39</v>
      </c>
      <c r="F106" s="98" t="s">
        <v>338</v>
      </c>
      <c r="G106" s="98" t="s">
        <v>338</v>
      </c>
      <c r="H106" s="112" t="s">
        <v>20</v>
      </c>
      <c r="I106" s="98" t="s">
        <v>1185</v>
      </c>
      <c r="J106" s="113">
        <v>2</v>
      </c>
    </row>
    <row r="107" spans="1:10" ht="25.5" customHeight="1">
      <c r="A107" s="113" t="s">
        <v>5719</v>
      </c>
      <c r="B107" s="98" t="s">
        <v>10056</v>
      </c>
      <c r="C107" s="112" t="s">
        <v>33</v>
      </c>
      <c r="D107" s="98" t="s">
        <v>154</v>
      </c>
      <c r="E107" s="98" t="s">
        <v>39</v>
      </c>
      <c r="F107" s="98" t="s">
        <v>5675</v>
      </c>
      <c r="G107" s="98" t="s">
        <v>5675</v>
      </c>
      <c r="H107" s="112" t="s">
        <v>20</v>
      </c>
      <c r="I107" s="98" t="s">
        <v>1185</v>
      </c>
      <c r="J107" s="113">
        <v>2</v>
      </c>
    </row>
    <row r="108" spans="1:10" ht="51" customHeight="1">
      <c r="A108" s="98" t="s">
        <v>5721</v>
      </c>
      <c r="B108" s="98" t="s">
        <v>10067</v>
      </c>
      <c r="C108" s="112" t="s">
        <v>33</v>
      </c>
      <c r="D108" s="98" t="s">
        <v>31</v>
      </c>
      <c r="E108" s="98" t="s">
        <v>32</v>
      </c>
      <c r="F108" s="98" t="s">
        <v>156</v>
      </c>
      <c r="G108" s="98" t="s">
        <v>156</v>
      </c>
      <c r="H108" s="110" t="s">
        <v>19</v>
      </c>
      <c r="I108" s="113"/>
      <c r="J108" s="113">
        <v>1</v>
      </c>
    </row>
    <row r="109" spans="1:10" ht="51.75" customHeight="1">
      <c r="A109" s="98" t="s">
        <v>5721</v>
      </c>
      <c r="B109" s="98" t="s">
        <v>10067</v>
      </c>
      <c r="C109" s="112" t="s">
        <v>33</v>
      </c>
      <c r="D109" s="98" t="s">
        <v>42</v>
      </c>
      <c r="E109" s="98" t="s">
        <v>34</v>
      </c>
      <c r="F109" s="98" t="s">
        <v>160</v>
      </c>
      <c r="G109" s="98" t="s">
        <v>160</v>
      </c>
      <c r="H109" s="110" t="s">
        <v>19</v>
      </c>
      <c r="I109" s="113"/>
      <c r="J109" s="113">
        <v>1</v>
      </c>
    </row>
    <row r="110" spans="1:10" ht="39" customHeight="1">
      <c r="A110" s="98" t="s">
        <v>5721</v>
      </c>
      <c r="B110" s="98" t="s">
        <v>10067</v>
      </c>
      <c r="C110" s="112" t="s">
        <v>33</v>
      </c>
      <c r="D110" s="98" t="s">
        <v>35</v>
      </c>
      <c r="E110" s="98" t="s">
        <v>36</v>
      </c>
      <c r="F110" s="98" t="s">
        <v>156</v>
      </c>
      <c r="G110" s="98" t="s">
        <v>156</v>
      </c>
      <c r="H110" s="110" t="s">
        <v>19</v>
      </c>
      <c r="I110" s="113"/>
      <c r="J110" s="113">
        <v>1</v>
      </c>
    </row>
    <row r="111" spans="1:10" ht="39" customHeight="1">
      <c r="A111" s="98" t="s">
        <v>5721</v>
      </c>
      <c r="B111" s="98" t="s">
        <v>10067</v>
      </c>
      <c r="C111" s="112" t="s">
        <v>33</v>
      </c>
      <c r="D111" s="98" t="s">
        <v>145</v>
      </c>
      <c r="E111" s="98" t="s">
        <v>176</v>
      </c>
      <c r="F111" s="98" t="s">
        <v>177</v>
      </c>
      <c r="G111" s="113" t="s">
        <v>178</v>
      </c>
      <c r="H111" s="110" t="s">
        <v>19</v>
      </c>
      <c r="I111" s="113"/>
      <c r="J111" s="113">
        <v>1</v>
      </c>
    </row>
    <row r="112" spans="1:10" ht="30" customHeight="1">
      <c r="A112" s="98" t="s">
        <v>5721</v>
      </c>
      <c r="B112" s="98" t="s">
        <v>10067</v>
      </c>
      <c r="C112" s="112" t="s">
        <v>33</v>
      </c>
      <c r="D112" s="116" t="s">
        <v>40</v>
      </c>
      <c r="E112" s="118" t="s">
        <v>250</v>
      </c>
      <c r="F112" s="98" t="s">
        <v>249</v>
      </c>
      <c r="G112" s="114" t="s">
        <v>249</v>
      </c>
      <c r="H112" s="110" t="s">
        <v>20</v>
      </c>
      <c r="I112" s="113"/>
      <c r="J112" s="113">
        <v>1</v>
      </c>
    </row>
    <row r="113" spans="1:10" ht="30" customHeight="1">
      <c r="A113" s="98" t="s">
        <v>5721</v>
      </c>
      <c r="B113" s="98" t="s">
        <v>10067</v>
      </c>
      <c r="C113" s="112" t="s">
        <v>33</v>
      </c>
      <c r="D113" s="98" t="s">
        <v>41</v>
      </c>
      <c r="E113" s="98" t="s">
        <v>194</v>
      </c>
      <c r="F113" s="98" t="s">
        <v>195</v>
      </c>
      <c r="G113" s="98" t="s">
        <v>195</v>
      </c>
      <c r="H113" s="110" t="s">
        <v>20</v>
      </c>
      <c r="I113" s="113"/>
      <c r="J113" s="113">
        <v>1</v>
      </c>
    </row>
    <row r="114" spans="1:10" ht="30" customHeight="1">
      <c r="A114" s="98" t="s">
        <v>5721</v>
      </c>
      <c r="B114" s="98" t="s">
        <v>10067</v>
      </c>
      <c r="C114" s="112" t="s">
        <v>33</v>
      </c>
      <c r="D114" s="98" t="s">
        <v>41</v>
      </c>
      <c r="E114" s="98" t="s">
        <v>194</v>
      </c>
      <c r="F114" s="98" t="s">
        <v>196</v>
      </c>
      <c r="G114" s="113" t="s">
        <v>196</v>
      </c>
      <c r="H114" s="110" t="s">
        <v>20</v>
      </c>
      <c r="I114" s="113"/>
      <c r="J114" s="113">
        <v>1</v>
      </c>
    </row>
    <row r="115" spans="1:10" ht="30" customHeight="1">
      <c r="A115" s="98" t="s">
        <v>5721</v>
      </c>
      <c r="B115" s="98" t="s">
        <v>10067</v>
      </c>
      <c r="C115" s="112" t="s">
        <v>33</v>
      </c>
      <c r="D115" s="98" t="s">
        <v>246</v>
      </c>
      <c r="E115" s="98" t="s">
        <v>175</v>
      </c>
      <c r="F115" s="98" t="s">
        <v>248</v>
      </c>
      <c r="G115" s="98" t="s">
        <v>248</v>
      </c>
      <c r="H115" s="110" t="s">
        <v>20</v>
      </c>
      <c r="I115" s="113"/>
      <c r="J115" s="113">
        <v>1</v>
      </c>
    </row>
    <row r="116" spans="1:10" ht="64.5" customHeight="1">
      <c r="A116" s="98" t="s">
        <v>5721</v>
      </c>
      <c r="B116" s="98" t="s">
        <v>10067</v>
      </c>
      <c r="C116" s="110" t="s">
        <v>33</v>
      </c>
      <c r="D116" s="113" t="s">
        <v>305</v>
      </c>
      <c r="E116" s="113" t="s">
        <v>175</v>
      </c>
      <c r="F116" s="98" t="s">
        <v>306</v>
      </c>
      <c r="G116" s="113" t="s">
        <v>306</v>
      </c>
      <c r="H116" s="110" t="s">
        <v>20</v>
      </c>
      <c r="I116" s="113"/>
      <c r="J116" s="113">
        <v>1</v>
      </c>
    </row>
    <row r="117" spans="1:10" ht="25.5" customHeight="1">
      <c r="A117" s="113" t="s">
        <v>5721</v>
      </c>
      <c r="B117" s="98" t="s">
        <v>10067</v>
      </c>
      <c r="C117" s="112" t="s">
        <v>33</v>
      </c>
      <c r="D117" s="98" t="s">
        <v>10044</v>
      </c>
      <c r="E117" s="98" t="s">
        <v>39</v>
      </c>
      <c r="F117" s="98" t="s">
        <v>338</v>
      </c>
      <c r="G117" s="98" t="s">
        <v>338</v>
      </c>
      <c r="H117" s="112" t="s">
        <v>20</v>
      </c>
      <c r="I117" s="98" t="s">
        <v>1185</v>
      </c>
      <c r="J117" s="113">
        <v>2</v>
      </c>
    </row>
    <row r="118" spans="1:10" ht="38.25">
      <c r="A118" s="113" t="s">
        <v>5721</v>
      </c>
      <c r="B118" s="98" t="s">
        <v>10067</v>
      </c>
      <c r="C118" s="112" t="s">
        <v>33</v>
      </c>
      <c r="D118" s="98" t="s">
        <v>154</v>
      </c>
      <c r="E118" s="98" t="s">
        <v>39</v>
      </c>
      <c r="F118" s="98" t="s">
        <v>5675</v>
      </c>
      <c r="G118" s="98" t="s">
        <v>5675</v>
      </c>
      <c r="H118" s="112" t="s">
        <v>20</v>
      </c>
      <c r="I118" s="98" t="s">
        <v>1185</v>
      </c>
      <c r="J118" s="113">
        <v>2</v>
      </c>
    </row>
    <row r="119" spans="1:10" ht="39" customHeight="1">
      <c r="A119" s="98" t="s">
        <v>5720</v>
      </c>
      <c r="B119" s="98" t="s">
        <v>10068</v>
      </c>
      <c r="C119" s="112" t="s">
        <v>33</v>
      </c>
      <c r="D119" s="98" t="s">
        <v>31</v>
      </c>
      <c r="E119" s="98" t="s">
        <v>32</v>
      </c>
      <c r="F119" s="98" t="s">
        <v>156</v>
      </c>
      <c r="G119" s="98" t="s">
        <v>156</v>
      </c>
      <c r="H119" s="110" t="s">
        <v>19</v>
      </c>
      <c r="I119" s="113"/>
      <c r="J119" s="113">
        <v>1</v>
      </c>
    </row>
    <row r="120" spans="1:10" ht="26.25" customHeight="1">
      <c r="A120" s="98" t="s">
        <v>5720</v>
      </c>
      <c r="B120" s="98" t="s">
        <v>10068</v>
      </c>
      <c r="C120" s="112" t="s">
        <v>33</v>
      </c>
      <c r="D120" s="98" t="s">
        <v>42</v>
      </c>
      <c r="E120" s="98" t="s">
        <v>34</v>
      </c>
      <c r="F120" s="98" t="s">
        <v>160</v>
      </c>
      <c r="G120" s="98" t="s">
        <v>160</v>
      </c>
      <c r="H120" s="110" t="s">
        <v>19</v>
      </c>
      <c r="I120" s="113"/>
      <c r="J120" s="113">
        <v>1</v>
      </c>
    </row>
    <row r="121" spans="1:10" ht="39" customHeight="1">
      <c r="A121" s="98" t="s">
        <v>5720</v>
      </c>
      <c r="B121" s="98" t="s">
        <v>10068</v>
      </c>
      <c r="C121" s="112" t="s">
        <v>33</v>
      </c>
      <c r="D121" s="98" t="s">
        <v>35</v>
      </c>
      <c r="E121" s="98" t="s">
        <v>36</v>
      </c>
      <c r="F121" s="98" t="s">
        <v>156</v>
      </c>
      <c r="G121" s="98" t="s">
        <v>156</v>
      </c>
      <c r="H121" s="110" t="s">
        <v>19</v>
      </c>
      <c r="I121" s="113"/>
      <c r="J121" s="113">
        <v>1</v>
      </c>
    </row>
    <row r="122" spans="1:10" ht="12.75" customHeight="1">
      <c r="A122" s="98" t="s">
        <v>5720</v>
      </c>
      <c r="B122" s="98" t="s">
        <v>10068</v>
      </c>
      <c r="C122" s="112" t="s">
        <v>33</v>
      </c>
      <c r="D122" s="98" t="s">
        <v>145</v>
      </c>
      <c r="E122" s="98" t="s">
        <v>176</v>
      </c>
      <c r="F122" s="98" t="s">
        <v>177</v>
      </c>
      <c r="G122" s="113" t="s">
        <v>178</v>
      </c>
      <c r="H122" s="110" t="s">
        <v>19</v>
      </c>
      <c r="I122" s="113"/>
      <c r="J122" s="113">
        <v>1</v>
      </c>
    </row>
    <row r="123" spans="1:10" ht="38.25" customHeight="1">
      <c r="A123" s="98" t="s">
        <v>5720</v>
      </c>
      <c r="B123" s="98" t="s">
        <v>10068</v>
      </c>
      <c r="C123" s="112" t="s">
        <v>33</v>
      </c>
      <c r="D123" s="116" t="s">
        <v>40</v>
      </c>
      <c r="E123" s="118" t="s">
        <v>250</v>
      </c>
      <c r="F123" s="98" t="s">
        <v>249</v>
      </c>
      <c r="G123" s="114" t="s">
        <v>249</v>
      </c>
      <c r="H123" s="110" t="s">
        <v>20</v>
      </c>
      <c r="I123" s="113"/>
      <c r="J123" s="113">
        <v>1</v>
      </c>
    </row>
    <row r="124" spans="1:10" ht="39" customHeight="1">
      <c r="A124" s="98" t="s">
        <v>5720</v>
      </c>
      <c r="B124" s="98" t="s">
        <v>10068</v>
      </c>
      <c r="C124" s="112" t="s">
        <v>33</v>
      </c>
      <c r="D124" s="98" t="s">
        <v>41</v>
      </c>
      <c r="E124" s="98" t="s">
        <v>194</v>
      </c>
      <c r="F124" s="98" t="s">
        <v>196</v>
      </c>
      <c r="G124" s="113" t="s">
        <v>196</v>
      </c>
      <c r="H124" s="110" t="s">
        <v>20</v>
      </c>
      <c r="I124" s="113"/>
      <c r="J124" s="113">
        <v>1</v>
      </c>
    </row>
    <row r="125" spans="1:10" ht="38.25" customHeight="1">
      <c r="A125" s="98" t="s">
        <v>5720</v>
      </c>
      <c r="B125" s="98" t="s">
        <v>10068</v>
      </c>
      <c r="C125" s="112" t="s">
        <v>33</v>
      </c>
      <c r="D125" s="98" t="s">
        <v>246</v>
      </c>
      <c r="E125" s="98" t="s">
        <v>175</v>
      </c>
      <c r="F125" s="98" t="s">
        <v>248</v>
      </c>
      <c r="G125" s="98" t="s">
        <v>248</v>
      </c>
      <c r="H125" s="110" t="s">
        <v>20</v>
      </c>
      <c r="I125" s="113"/>
      <c r="J125" s="113">
        <v>1</v>
      </c>
    </row>
    <row r="126" spans="1:10" ht="51" customHeight="1">
      <c r="A126" s="98" t="s">
        <v>5720</v>
      </c>
      <c r="B126" s="98" t="s">
        <v>10068</v>
      </c>
      <c r="C126" s="110" t="s">
        <v>33</v>
      </c>
      <c r="D126" s="113" t="s">
        <v>305</v>
      </c>
      <c r="E126" s="113" t="s">
        <v>175</v>
      </c>
      <c r="F126" s="98" t="s">
        <v>306</v>
      </c>
      <c r="G126" s="113" t="s">
        <v>306</v>
      </c>
      <c r="H126" s="110" t="s">
        <v>20</v>
      </c>
      <c r="I126" s="113"/>
      <c r="J126" s="113">
        <v>1</v>
      </c>
    </row>
    <row r="127" spans="1:10" ht="63.75" customHeight="1">
      <c r="A127" s="113" t="s">
        <v>5720</v>
      </c>
      <c r="B127" s="98" t="s">
        <v>10068</v>
      </c>
      <c r="C127" s="112" t="s">
        <v>33</v>
      </c>
      <c r="D127" s="98" t="s">
        <v>10044</v>
      </c>
      <c r="E127" s="98" t="s">
        <v>39</v>
      </c>
      <c r="F127" s="98" t="s">
        <v>338</v>
      </c>
      <c r="G127" s="98" t="s">
        <v>338</v>
      </c>
      <c r="H127" s="112" t="s">
        <v>20</v>
      </c>
      <c r="I127" s="98" t="s">
        <v>1185</v>
      </c>
      <c r="J127" s="113">
        <v>2</v>
      </c>
    </row>
    <row r="128" spans="1:10" ht="39" customHeight="1">
      <c r="A128" s="113" t="s">
        <v>5720</v>
      </c>
      <c r="B128" s="98" t="s">
        <v>10068</v>
      </c>
      <c r="C128" s="112" t="s">
        <v>33</v>
      </c>
      <c r="D128" s="98" t="s">
        <v>154</v>
      </c>
      <c r="E128" s="98" t="s">
        <v>39</v>
      </c>
      <c r="F128" s="98" t="s">
        <v>5675</v>
      </c>
      <c r="G128" s="98" t="s">
        <v>5675</v>
      </c>
      <c r="H128" s="112" t="s">
        <v>20</v>
      </c>
      <c r="I128" s="98" t="s">
        <v>1185</v>
      </c>
      <c r="J128" s="113">
        <v>2</v>
      </c>
    </row>
    <row r="129" spans="1:10" ht="39" customHeight="1">
      <c r="A129" s="98" t="s">
        <v>5722</v>
      </c>
      <c r="B129" s="98" t="s">
        <v>131</v>
      </c>
      <c r="C129" s="112" t="s">
        <v>33</v>
      </c>
      <c r="D129" s="116" t="s">
        <v>31</v>
      </c>
      <c r="E129" s="116" t="s">
        <v>32</v>
      </c>
      <c r="F129" s="98" t="s">
        <v>74</v>
      </c>
      <c r="G129" s="116" t="s">
        <v>74</v>
      </c>
      <c r="H129" s="110" t="s">
        <v>19</v>
      </c>
      <c r="I129" s="113"/>
      <c r="J129" s="113">
        <v>1</v>
      </c>
    </row>
    <row r="130" spans="1:10" ht="51" customHeight="1">
      <c r="A130" s="98" t="s">
        <v>5722</v>
      </c>
      <c r="B130" s="98" t="s">
        <v>131</v>
      </c>
      <c r="C130" s="112" t="s">
        <v>33</v>
      </c>
      <c r="D130" s="116" t="s">
        <v>42</v>
      </c>
      <c r="E130" s="116" t="s">
        <v>34</v>
      </c>
      <c r="F130" s="98" t="s">
        <v>160</v>
      </c>
      <c r="G130" s="116" t="s">
        <v>160</v>
      </c>
      <c r="H130" s="110" t="s">
        <v>19</v>
      </c>
      <c r="I130" s="113"/>
      <c r="J130" s="113">
        <v>1</v>
      </c>
    </row>
    <row r="131" spans="1:10" ht="39" customHeight="1">
      <c r="A131" s="98" t="s">
        <v>5722</v>
      </c>
      <c r="B131" s="98" t="s">
        <v>131</v>
      </c>
      <c r="C131" s="112" t="s">
        <v>33</v>
      </c>
      <c r="D131" s="116" t="s">
        <v>35</v>
      </c>
      <c r="E131" s="116" t="s">
        <v>36</v>
      </c>
      <c r="F131" s="98" t="s">
        <v>156</v>
      </c>
      <c r="G131" s="116" t="s">
        <v>156</v>
      </c>
      <c r="H131" s="110" t="s">
        <v>19</v>
      </c>
      <c r="I131" s="113"/>
      <c r="J131" s="113">
        <v>1</v>
      </c>
    </row>
    <row r="132" spans="1:10" ht="39" customHeight="1">
      <c r="A132" s="98" t="s">
        <v>5722</v>
      </c>
      <c r="B132" s="98" t="s">
        <v>131</v>
      </c>
      <c r="C132" s="110" t="s">
        <v>33</v>
      </c>
      <c r="D132" s="116" t="s">
        <v>37</v>
      </c>
      <c r="E132" s="116" t="s">
        <v>175</v>
      </c>
      <c r="F132" s="98" t="s">
        <v>238</v>
      </c>
      <c r="G132" s="116" t="s">
        <v>238</v>
      </c>
      <c r="H132" s="110" t="s">
        <v>19</v>
      </c>
      <c r="I132" s="113"/>
      <c r="J132" s="113">
        <v>1</v>
      </c>
    </row>
    <row r="133" spans="1:10" ht="51.75" customHeight="1">
      <c r="A133" s="98" t="s">
        <v>5722</v>
      </c>
      <c r="B133" s="98" t="s">
        <v>131</v>
      </c>
      <c r="C133" s="112" t="s">
        <v>33</v>
      </c>
      <c r="D133" s="98" t="s">
        <v>145</v>
      </c>
      <c r="E133" s="98" t="s">
        <v>176</v>
      </c>
      <c r="F133" s="98" t="s">
        <v>205</v>
      </c>
      <c r="G133" s="113" t="s">
        <v>206</v>
      </c>
      <c r="H133" s="110" t="s">
        <v>19</v>
      </c>
      <c r="I133" s="113"/>
      <c r="J133" s="113">
        <v>1</v>
      </c>
    </row>
    <row r="134" spans="1:10" ht="25.5">
      <c r="A134" s="98" t="s">
        <v>5722</v>
      </c>
      <c r="B134" s="98" t="s">
        <v>131</v>
      </c>
      <c r="C134" s="110" t="s">
        <v>33</v>
      </c>
      <c r="D134" s="116" t="s">
        <v>40</v>
      </c>
      <c r="E134" s="118" t="s">
        <v>250</v>
      </c>
      <c r="F134" s="98" t="s">
        <v>249</v>
      </c>
      <c r="G134" s="111" t="s">
        <v>249</v>
      </c>
      <c r="H134" s="110" t="s">
        <v>20</v>
      </c>
      <c r="I134" s="113"/>
      <c r="J134" s="113">
        <v>1</v>
      </c>
    </row>
    <row r="135" spans="1:10" ht="25.5">
      <c r="A135" s="98" t="s">
        <v>5722</v>
      </c>
      <c r="B135" s="98" t="s">
        <v>131</v>
      </c>
      <c r="C135" s="112" t="s">
        <v>33</v>
      </c>
      <c r="D135" s="98" t="s">
        <v>246</v>
      </c>
      <c r="E135" s="98" t="s">
        <v>175</v>
      </c>
      <c r="F135" s="98" t="s">
        <v>247</v>
      </c>
      <c r="G135" s="98" t="s">
        <v>247</v>
      </c>
      <c r="H135" s="110" t="s">
        <v>20</v>
      </c>
      <c r="I135" s="113"/>
      <c r="J135" s="113">
        <v>1</v>
      </c>
    </row>
    <row r="136" spans="1:10" ht="25.5" customHeight="1">
      <c r="A136" s="98" t="s">
        <v>5722</v>
      </c>
      <c r="B136" s="113" t="s">
        <v>131</v>
      </c>
      <c r="C136" s="110" t="s">
        <v>33</v>
      </c>
      <c r="D136" s="113" t="s">
        <v>305</v>
      </c>
      <c r="E136" s="113" t="s">
        <v>175</v>
      </c>
      <c r="F136" s="98" t="s">
        <v>306</v>
      </c>
      <c r="G136" s="113" t="s">
        <v>306</v>
      </c>
      <c r="H136" s="110" t="s">
        <v>20</v>
      </c>
      <c r="I136" s="113"/>
      <c r="J136" s="113">
        <v>1</v>
      </c>
    </row>
    <row r="137" spans="1:10" ht="38.25" customHeight="1">
      <c r="A137" s="113" t="s">
        <v>5722</v>
      </c>
      <c r="B137" s="98" t="s">
        <v>131</v>
      </c>
      <c r="C137" s="112" t="s">
        <v>33</v>
      </c>
      <c r="D137" s="98" t="s">
        <v>10044</v>
      </c>
      <c r="E137" s="98" t="s">
        <v>39</v>
      </c>
      <c r="F137" s="98" t="s">
        <v>338</v>
      </c>
      <c r="G137" s="98" t="s">
        <v>338</v>
      </c>
      <c r="H137" s="112" t="s">
        <v>20</v>
      </c>
      <c r="I137" s="98" t="s">
        <v>1185</v>
      </c>
      <c r="J137" s="113">
        <v>2</v>
      </c>
    </row>
    <row r="138" spans="1:10" ht="25.5" customHeight="1">
      <c r="A138" s="113" t="s">
        <v>5722</v>
      </c>
      <c r="B138" s="98" t="s">
        <v>131</v>
      </c>
      <c r="C138" s="112" t="s">
        <v>33</v>
      </c>
      <c r="D138" s="113" t="s">
        <v>154</v>
      </c>
      <c r="E138" s="98" t="s">
        <v>39</v>
      </c>
      <c r="F138" s="98" t="s">
        <v>5675</v>
      </c>
      <c r="G138" s="98" t="s">
        <v>5675</v>
      </c>
      <c r="H138" s="112" t="s">
        <v>20</v>
      </c>
      <c r="I138" s="98" t="s">
        <v>1185</v>
      </c>
      <c r="J138" s="113">
        <v>2</v>
      </c>
    </row>
    <row r="139" spans="1:10" ht="63.75" customHeight="1">
      <c r="A139" s="98" t="s">
        <v>5727</v>
      </c>
      <c r="B139" s="98" t="s">
        <v>132</v>
      </c>
      <c r="C139" s="112" t="s">
        <v>33</v>
      </c>
      <c r="D139" s="116" t="s">
        <v>31</v>
      </c>
      <c r="E139" s="116" t="s">
        <v>32</v>
      </c>
      <c r="F139" s="98" t="s">
        <v>156</v>
      </c>
      <c r="G139" s="116" t="s">
        <v>156</v>
      </c>
      <c r="H139" s="110" t="s">
        <v>19</v>
      </c>
      <c r="I139" s="113"/>
      <c r="J139" s="113">
        <v>1</v>
      </c>
    </row>
    <row r="140" spans="1:10" ht="39" customHeight="1">
      <c r="A140" s="98" t="s">
        <v>5727</v>
      </c>
      <c r="B140" s="98" t="s">
        <v>132</v>
      </c>
      <c r="C140" s="112" t="s">
        <v>33</v>
      </c>
      <c r="D140" s="116" t="s">
        <v>42</v>
      </c>
      <c r="E140" s="116" t="s">
        <v>34</v>
      </c>
      <c r="F140" s="98" t="s">
        <v>160</v>
      </c>
      <c r="G140" s="116" t="s">
        <v>160</v>
      </c>
      <c r="H140" s="110" t="s">
        <v>19</v>
      </c>
      <c r="I140" s="113"/>
      <c r="J140" s="113">
        <v>1</v>
      </c>
    </row>
    <row r="141" spans="1:10" ht="38.25" customHeight="1">
      <c r="A141" s="98" t="s">
        <v>5727</v>
      </c>
      <c r="B141" s="98" t="s">
        <v>132</v>
      </c>
      <c r="C141" s="112" t="s">
        <v>33</v>
      </c>
      <c r="D141" s="116" t="s">
        <v>35</v>
      </c>
      <c r="E141" s="116" t="s">
        <v>36</v>
      </c>
      <c r="F141" s="98" t="s">
        <v>156</v>
      </c>
      <c r="G141" s="116" t="s">
        <v>156</v>
      </c>
      <c r="H141" s="110" t="s">
        <v>19</v>
      </c>
      <c r="I141" s="113"/>
      <c r="J141" s="113">
        <v>1</v>
      </c>
    </row>
    <row r="142" spans="1:10" ht="38.25" customHeight="1">
      <c r="A142" s="98" t="s">
        <v>5727</v>
      </c>
      <c r="B142" s="98" t="s">
        <v>132</v>
      </c>
      <c r="C142" s="110" t="s">
        <v>33</v>
      </c>
      <c r="D142" s="116" t="s">
        <v>37</v>
      </c>
      <c r="E142" s="116" t="s">
        <v>175</v>
      </c>
      <c r="F142" s="98" t="s">
        <v>238</v>
      </c>
      <c r="G142" s="116" t="s">
        <v>238</v>
      </c>
      <c r="H142" s="110" t="s">
        <v>19</v>
      </c>
      <c r="I142" s="113"/>
      <c r="J142" s="113">
        <v>1</v>
      </c>
    </row>
    <row r="143" spans="1:10" ht="38.25" customHeight="1">
      <c r="A143" s="98" t="s">
        <v>5727</v>
      </c>
      <c r="B143" s="98" t="s">
        <v>132</v>
      </c>
      <c r="C143" s="112" t="s">
        <v>33</v>
      </c>
      <c r="D143" s="98" t="s">
        <v>145</v>
      </c>
      <c r="E143" s="98" t="s">
        <v>176</v>
      </c>
      <c r="F143" s="98" t="s">
        <v>177</v>
      </c>
      <c r="G143" s="113" t="s">
        <v>178</v>
      </c>
      <c r="H143" s="110" t="s">
        <v>19</v>
      </c>
      <c r="I143" s="113"/>
      <c r="J143" s="113">
        <v>1</v>
      </c>
    </row>
    <row r="144" spans="1:10" ht="39" customHeight="1">
      <c r="A144" s="98" t="s">
        <v>5727</v>
      </c>
      <c r="B144" s="98" t="s">
        <v>132</v>
      </c>
      <c r="C144" s="112" t="s">
        <v>33</v>
      </c>
      <c r="D144" s="116" t="s">
        <v>40</v>
      </c>
      <c r="E144" s="118" t="s">
        <v>250</v>
      </c>
      <c r="F144" s="98" t="s">
        <v>249</v>
      </c>
      <c r="G144" s="111" t="s">
        <v>249</v>
      </c>
      <c r="H144" s="110" t="s">
        <v>20</v>
      </c>
      <c r="I144" s="113"/>
      <c r="J144" s="113">
        <v>1</v>
      </c>
    </row>
    <row r="145" spans="1:10" ht="39" customHeight="1">
      <c r="A145" s="98" t="s">
        <v>5727</v>
      </c>
      <c r="B145" s="98" t="s">
        <v>132</v>
      </c>
      <c r="C145" s="112" t="s">
        <v>33</v>
      </c>
      <c r="D145" s="98" t="s">
        <v>41</v>
      </c>
      <c r="E145" s="98" t="s">
        <v>194</v>
      </c>
      <c r="F145" s="98" t="s">
        <v>196</v>
      </c>
      <c r="G145" s="113" t="s">
        <v>196</v>
      </c>
      <c r="H145" s="110" t="s">
        <v>20</v>
      </c>
      <c r="I145" s="113"/>
      <c r="J145" s="113">
        <v>1</v>
      </c>
    </row>
    <row r="146" spans="1:10" ht="26.25" customHeight="1">
      <c r="A146" s="98" t="s">
        <v>5727</v>
      </c>
      <c r="B146" s="98" t="s">
        <v>132</v>
      </c>
      <c r="C146" s="112" t="s">
        <v>33</v>
      </c>
      <c r="D146" s="98" t="s">
        <v>246</v>
      </c>
      <c r="E146" s="98" t="s">
        <v>175</v>
      </c>
      <c r="F146" s="98" t="s">
        <v>248</v>
      </c>
      <c r="G146" s="98" t="s">
        <v>248</v>
      </c>
      <c r="H146" s="110" t="s">
        <v>20</v>
      </c>
      <c r="I146" s="113"/>
      <c r="J146" s="113">
        <v>1</v>
      </c>
    </row>
    <row r="147" spans="1:10" ht="39" customHeight="1">
      <c r="A147" s="98" t="s">
        <v>5727</v>
      </c>
      <c r="B147" s="113" t="s">
        <v>132</v>
      </c>
      <c r="C147" s="110" t="s">
        <v>33</v>
      </c>
      <c r="D147" s="113" t="s">
        <v>305</v>
      </c>
      <c r="E147" s="113" t="s">
        <v>175</v>
      </c>
      <c r="F147" s="98" t="s">
        <v>306</v>
      </c>
      <c r="G147" s="113" t="s">
        <v>306</v>
      </c>
      <c r="H147" s="110" t="s">
        <v>20</v>
      </c>
      <c r="I147" s="113"/>
      <c r="J147" s="113">
        <v>1</v>
      </c>
    </row>
    <row r="148" spans="1:10" ht="25.5">
      <c r="A148" s="113" t="s">
        <v>5727</v>
      </c>
      <c r="B148" s="98" t="s">
        <v>132</v>
      </c>
      <c r="C148" s="112" t="s">
        <v>33</v>
      </c>
      <c r="D148" s="98" t="s">
        <v>10044</v>
      </c>
      <c r="E148" s="98" t="s">
        <v>39</v>
      </c>
      <c r="F148" s="98" t="s">
        <v>338</v>
      </c>
      <c r="G148" s="98" t="s">
        <v>338</v>
      </c>
      <c r="H148" s="112" t="s">
        <v>20</v>
      </c>
      <c r="I148" s="98" t="s">
        <v>1185</v>
      </c>
      <c r="J148" s="113">
        <v>2</v>
      </c>
    </row>
    <row r="149" spans="1:10" ht="51" customHeight="1">
      <c r="A149" s="113" t="s">
        <v>5727</v>
      </c>
      <c r="B149" s="98" t="s">
        <v>132</v>
      </c>
      <c r="C149" s="112" t="s">
        <v>33</v>
      </c>
      <c r="D149" s="113" t="s">
        <v>154</v>
      </c>
      <c r="E149" s="98" t="s">
        <v>39</v>
      </c>
      <c r="F149" s="98" t="s">
        <v>5675</v>
      </c>
      <c r="G149" s="98" t="s">
        <v>5675</v>
      </c>
      <c r="H149" s="112" t="s">
        <v>20</v>
      </c>
      <c r="I149" s="98" t="s">
        <v>1185</v>
      </c>
      <c r="J149" s="113">
        <v>2</v>
      </c>
    </row>
    <row r="150" spans="1:10" ht="39" customHeight="1">
      <c r="A150" s="98" t="s">
        <v>5729</v>
      </c>
      <c r="B150" s="98" t="s">
        <v>133</v>
      </c>
      <c r="C150" s="112" t="s">
        <v>33</v>
      </c>
      <c r="D150" s="116" t="s">
        <v>31</v>
      </c>
      <c r="E150" s="116" t="s">
        <v>32</v>
      </c>
      <c r="F150" s="98" t="s">
        <v>156</v>
      </c>
      <c r="G150" s="116" t="s">
        <v>156</v>
      </c>
      <c r="H150" s="110" t="s">
        <v>19</v>
      </c>
      <c r="I150" s="113"/>
      <c r="J150" s="113">
        <v>1</v>
      </c>
    </row>
    <row r="151" spans="1:10" ht="39" customHeight="1">
      <c r="A151" s="98" t="s">
        <v>5729</v>
      </c>
      <c r="B151" s="98" t="s">
        <v>133</v>
      </c>
      <c r="C151" s="112" t="s">
        <v>33</v>
      </c>
      <c r="D151" s="116" t="s">
        <v>42</v>
      </c>
      <c r="E151" s="116" t="s">
        <v>34</v>
      </c>
      <c r="F151" s="98" t="s">
        <v>160</v>
      </c>
      <c r="G151" s="116" t="s">
        <v>160</v>
      </c>
      <c r="H151" s="110" t="s">
        <v>19</v>
      </c>
      <c r="I151" s="113"/>
      <c r="J151" s="113">
        <v>1</v>
      </c>
    </row>
    <row r="152" spans="1:10" ht="12.75" customHeight="1">
      <c r="A152" s="98" t="s">
        <v>5729</v>
      </c>
      <c r="B152" s="98" t="s">
        <v>133</v>
      </c>
      <c r="C152" s="112" t="s">
        <v>33</v>
      </c>
      <c r="D152" s="116" t="s">
        <v>35</v>
      </c>
      <c r="E152" s="116" t="s">
        <v>36</v>
      </c>
      <c r="F152" s="98" t="s">
        <v>156</v>
      </c>
      <c r="G152" s="116" t="s">
        <v>156</v>
      </c>
      <c r="H152" s="110" t="s">
        <v>19</v>
      </c>
      <c r="I152" s="113"/>
      <c r="J152" s="113">
        <v>1</v>
      </c>
    </row>
    <row r="153" spans="1:10" ht="26.25" customHeight="1">
      <c r="A153" s="98" t="s">
        <v>5729</v>
      </c>
      <c r="B153" s="98" t="s">
        <v>133</v>
      </c>
      <c r="C153" s="110" t="s">
        <v>33</v>
      </c>
      <c r="D153" s="116" t="s">
        <v>37</v>
      </c>
      <c r="E153" s="116" t="s">
        <v>175</v>
      </c>
      <c r="F153" s="98" t="s">
        <v>238</v>
      </c>
      <c r="G153" s="116" t="s">
        <v>238</v>
      </c>
      <c r="H153" s="110" t="s">
        <v>19</v>
      </c>
      <c r="I153" s="113"/>
      <c r="J153" s="113">
        <v>1</v>
      </c>
    </row>
    <row r="154" spans="1:10" ht="38.25" customHeight="1">
      <c r="A154" s="98" t="s">
        <v>5729</v>
      </c>
      <c r="B154" s="98" t="s">
        <v>133</v>
      </c>
      <c r="C154" s="112" t="s">
        <v>33</v>
      </c>
      <c r="D154" s="98" t="s">
        <v>145</v>
      </c>
      <c r="E154" s="98" t="s">
        <v>176</v>
      </c>
      <c r="F154" s="98" t="s">
        <v>177</v>
      </c>
      <c r="G154" s="113" t="s">
        <v>178</v>
      </c>
      <c r="H154" s="110" t="s">
        <v>19</v>
      </c>
      <c r="I154" s="113"/>
      <c r="J154" s="113">
        <v>1</v>
      </c>
    </row>
    <row r="155" spans="1:10" ht="38.25" customHeight="1">
      <c r="A155" s="98" t="s">
        <v>5729</v>
      </c>
      <c r="B155" s="98" t="s">
        <v>133</v>
      </c>
      <c r="C155" s="112" t="s">
        <v>33</v>
      </c>
      <c r="D155" s="116" t="s">
        <v>40</v>
      </c>
      <c r="E155" s="118" t="s">
        <v>250</v>
      </c>
      <c r="F155" s="98" t="s">
        <v>249</v>
      </c>
      <c r="G155" s="111" t="s">
        <v>249</v>
      </c>
      <c r="H155" s="110" t="s">
        <v>20</v>
      </c>
      <c r="I155" s="113"/>
      <c r="J155" s="113">
        <v>1</v>
      </c>
    </row>
    <row r="156" spans="1:10" ht="39" customHeight="1">
      <c r="A156" s="98" t="s">
        <v>5729</v>
      </c>
      <c r="B156" s="98" t="s">
        <v>133</v>
      </c>
      <c r="C156" s="112" t="s">
        <v>33</v>
      </c>
      <c r="D156" s="98" t="s">
        <v>41</v>
      </c>
      <c r="E156" s="98" t="s">
        <v>194</v>
      </c>
      <c r="F156" s="98" t="s">
        <v>195</v>
      </c>
      <c r="G156" s="98" t="s">
        <v>195</v>
      </c>
      <c r="H156" s="110" t="s">
        <v>20</v>
      </c>
      <c r="I156" s="113"/>
      <c r="J156" s="113">
        <v>1</v>
      </c>
    </row>
    <row r="157" spans="1:10" ht="39" customHeight="1">
      <c r="A157" s="98" t="s">
        <v>5729</v>
      </c>
      <c r="B157" s="98" t="s">
        <v>133</v>
      </c>
      <c r="C157" s="112" t="s">
        <v>33</v>
      </c>
      <c r="D157" s="98" t="s">
        <v>41</v>
      </c>
      <c r="E157" s="98" t="s">
        <v>194</v>
      </c>
      <c r="F157" s="98" t="s">
        <v>196</v>
      </c>
      <c r="G157" s="113" t="s">
        <v>196</v>
      </c>
      <c r="H157" s="110" t="s">
        <v>20</v>
      </c>
      <c r="I157" s="113"/>
      <c r="J157" s="113">
        <v>1</v>
      </c>
    </row>
    <row r="158" spans="1:10" ht="64.5" customHeight="1">
      <c r="A158" s="98" t="s">
        <v>5729</v>
      </c>
      <c r="B158" s="98" t="s">
        <v>133</v>
      </c>
      <c r="C158" s="112" t="s">
        <v>33</v>
      </c>
      <c r="D158" s="98" t="s">
        <v>246</v>
      </c>
      <c r="E158" s="98" t="s">
        <v>175</v>
      </c>
      <c r="F158" s="98" t="s">
        <v>248</v>
      </c>
      <c r="G158" s="98" t="s">
        <v>248</v>
      </c>
      <c r="H158" s="110" t="s">
        <v>20</v>
      </c>
      <c r="I158" s="113"/>
      <c r="J158" s="113">
        <v>1</v>
      </c>
    </row>
    <row r="159" spans="1:10" ht="38.25" customHeight="1">
      <c r="A159" s="98" t="s">
        <v>5729</v>
      </c>
      <c r="B159" s="113" t="s">
        <v>133</v>
      </c>
      <c r="C159" s="110" t="s">
        <v>33</v>
      </c>
      <c r="D159" s="113" t="s">
        <v>305</v>
      </c>
      <c r="E159" s="113" t="s">
        <v>175</v>
      </c>
      <c r="F159" s="98" t="s">
        <v>306</v>
      </c>
      <c r="G159" s="113" t="s">
        <v>306</v>
      </c>
      <c r="H159" s="110" t="s">
        <v>20</v>
      </c>
      <c r="I159" s="113"/>
      <c r="J159" s="113">
        <v>1</v>
      </c>
    </row>
    <row r="160" spans="1:10" ht="25.5">
      <c r="A160" s="113" t="s">
        <v>5729</v>
      </c>
      <c r="B160" s="98" t="s">
        <v>133</v>
      </c>
      <c r="C160" s="112" t="s">
        <v>33</v>
      </c>
      <c r="D160" s="98" t="s">
        <v>10044</v>
      </c>
      <c r="E160" s="98" t="s">
        <v>39</v>
      </c>
      <c r="F160" s="98" t="s">
        <v>338</v>
      </c>
      <c r="G160" s="98" t="s">
        <v>338</v>
      </c>
      <c r="H160" s="112" t="s">
        <v>20</v>
      </c>
      <c r="I160" s="98" t="s">
        <v>1185</v>
      </c>
      <c r="J160" s="113">
        <v>2</v>
      </c>
    </row>
    <row r="161" spans="1:10" ht="38.25" customHeight="1">
      <c r="A161" s="113" t="s">
        <v>5729</v>
      </c>
      <c r="B161" s="98" t="s">
        <v>133</v>
      </c>
      <c r="C161" s="112" t="s">
        <v>33</v>
      </c>
      <c r="D161" s="113" t="s">
        <v>154</v>
      </c>
      <c r="E161" s="98" t="s">
        <v>39</v>
      </c>
      <c r="F161" s="98" t="s">
        <v>5675</v>
      </c>
      <c r="G161" s="98" t="s">
        <v>5675</v>
      </c>
      <c r="H161" s="112" t="s">
        <v>20</v>
      </c>
      <c r="I161" s="98" t="s">
        <v>1185</v>
      </c>
      <c r="J161" s="113">
        <v>2</v>
      </c>
    </row>
    <row r="162" spans="1:10" ht="38.25" customHeight="1">
      <c r="A162" s="98" t="s">
        <v>5725</v>
      </c>
      <c r="B162" s="98" t="s">
        <v>134</v>
      </c>
      <c r="C162" s="112" t="s">
        <v>33</v>
      </c>
      <c r="D162" s="116" t="s">
        <v>31</v>
      </c>
      <c r="E162" s="116" t="s">
        <v>32</v>
      </c>
      <c r="F162" s="98" t="s">
        <v>156</v>
      </c>
      <c r="G162" s="116" t="s">
        <v>156</v>
      </c>
      <c r="H162" s="110" t="s">
        <v>19</v>
      </c>
      <c r="I162" s="113"/>
      <c r="J162" s="113">
        <v>1</v>
      </c>
    </row>
    <row r="163" spans="1:10" ht="51" customHeight="1">
      <c r="A163" s="98" t="s">
        <v>5725</v>
      </c>
      <c r="B163" s="98" t="s">
        <v>134</v>
      </c>
      <c r="C163" s="112" t="s">
        <v>33</v>
      </c>
      <c r="D163" s="116" t="s">
        <v>42</v>
      </c>
      <c r="E163" s="116" t="s">
        <v>34</v>
      </c>
      <c r="F163" s="98" t="s">
        <v>160</v>
      </c>
      <c r="G163" s="116" t="s">
        <v>160</v>
      </c>
      <c r="H163" s="110" t="s">
        <v>19</v>
      </c>
      <c r="I163" s="113"/>
      <c r="J163" s="113">
        <v>1</v>
      </c>
    </row>
    <row r="164" spans="1:10" ht="51" customHeight="1">
      <c r="A164" s="98" t="s">
        <v>5725</v>
      </c>
      <c r="B164" s="98" t="s">
        <v>134</v>
      </c>
      <c r="C164" s="112" t="s">
        <v>33</v>
      </c>
      <c r="D164" s="116" t="s">
        <v>35</v>
      </c>
      <c r="E164" s="116" t="s">
        <v>36</v>
      </c>
      <c r="F164" s="98" t="s">
        <v>156</v>
      </c>
      <c r="G164" s="116" t="s">
        <v>156</v>
      </c>
      <c r="H164" s="110" t="s">
        <v>19</v>
      </c>
      <c r="I164" s="113"/>
      <c r="J164" s="113">
        <v>1</v>
      </c>
    </row>
    <row r="165" spans="1:10" ht="38.25" customHeight="1">
      <c r="A165" s="98" t="s">
        <v>5725</v>
      </c>
      <c r="B165" s="98" t="s">
        <v>134</v>
      </c>
      <c r="C165" s="110" t="s">
        <v>33</v>
      </c>
      <c r="D165" s="116" t="s">
        <v>37</v>
      </c>
      <c r="E165" s="116" t="s">
        <v>175</v>
      </c>
      <c r="F165" s="98" t="s">
        <v>238</v>
      </c>
      <c r="G165" s="116" t="s">
        <v>238</v>
      </c>
      <c r="H165" s="110" t="s">
        <v>19</v>
      </c>
      <c r="I165" s="113"/>
      <c r="J165" s="113">
        <v>1</v>
      </c>
    </row>
    <row r="166" spans="1:10" ht="39" customHeight="1">
      <c r="A166" s="98" t="s">
        <v>5725</v>
      </c>
      <c r="B166" s="98" t="s">
        <v>134</v>
      </c>
      <c r="C166" s="112" t="s">
        <v>33</v>
      </c>
      <c r="D166" s="98" t="s">
        <v>145</v>
      </c>
      <c r="E166" s="98" t="s">
        <v>176</v>
      </c>
      <c r="F166" s="98" t="s">
        <v>177</v>
      </c>
      <c r="G166" s="113" t="s">
        <v>178</v>
      </c>
      <c r="H166" s="110" t="s">
        <v>19</v>
      </c>
      <c r="I166" s="113"/>
      <c r="J166" s="113">
        <v>1</v>
      </c>
    </row>
    <row r="167" spans="1:10" ht="39" customHeight="1">
      <c r="A167" s="98" t="s">
        <v>5725</v>
      </c>
      <c r="B167" s="98" t="s">
        <v>134</v>
      </c>
      <c r="C167" s="112" t="s">
        <v>33</v>
      </c>
      <c r="D167" s="116" t="s">
        <v>40</v>
      </c>
      <c r="E167" s="118" t="s">
        <v>250</v>
      </c>
      <c r="F167" s="98" t="s">
        <v>249</v>
      </c>
      <c r="G167" s="111" t="s">
        <v>249</v>
      </c>
      <c r="H167" s="110" t="s">
        <v>20</v>
      </c>
      <c r="I167" s="113"/>
      <c r="J167" s="113">
        <v>1</v>
      </c>
    </row>
    <row r="168" spans="1:10" ht="39" customHeight="1">
      <c r="A168" s="98" t="s">
        <v>5725</v>
      </c>
      <c r="B168" s="98" t="s">
        <v>134</v>
      </c>
      <c r="C168" s="112" t="s">
        <v>33</v>
      </c>
      <c r="D168" s="98" t="s">
        <v>41</v>
      </c>
      <c r="E168" s="98" t="s">
        <v>194</v>
      </c>
      <c r="F168" s="98" t="s">
        <v>196</v>
      </c>
      <c r="G168" s="113" t="s">
        <v>196</v>
      </c>
      <c r="H168" s="110" t="s">
        <v>20</v>
      </c>
      <c r="I168" s="113"/>
      <c r="J168" s="113">
        <v>1</v>
      </c>
    </row>
    <row r="169" spans="1:10" ht="38.25" customHeight="1">
      <c r="A169" s="98" t="s">
        <v>5725</v>
      </c>
      <c r="B169" s="98" t="s">
        <v>134</v>
      </c>
      <c r="C169" s="112" t="s">
        <v>33</v>
      </c>
      <c r="D169" s="98" t="s">
        <v>246</v>
      </c>
      <c r="E169" s="98" t="s">
        <v>175</v>
      </c>
      <c r="F169" s="98" t="s">
        <v>248</v>
      </c>
      <c r="G169" s="98" t="s">
        <v>248</v>
      </c>
      <c r="H169" s="110" t="s">
        <v>20</v>
      </c>
      <c r="I169" s="113"/>
      <c r="J169" s="113">
        <v>1</v>
      </c>
    </row>
    <row r="170" spans="1:10" ht="38.25" customHeight="1">
      <c r="A170" s="98" t="s">
        <v>5725</v>
      </c>
      <c r="B170" s="113" t="s">
        <v>134</v>
      </c>
      <c r="C170" s="110" t="s">
        <v>33</v>
      </c>
      <c r="D170" s="113" t="s">
        <v>305</v>
      </c>
      <c r="E170" s="113" t="s">
        <v>175</v>
      </c>
      <c r="F170" s="98" t="s">
        <v>306</v>
      </c>
      <c r="G170" s="113" t="s">
        <v>306</v>
      </c>
      <c r="H170" s="110" t="s">
        <v>20</v>
      </c>
      <c r="I170" s="113"/>
      <c r="J170" s="113">
        <v>1</v>
      </c>
    </row>
    <row r="171" spans="1:10" ht="63.75" customHeight="1">
      <c r="A171" s="113" t="s">
        <v>5725</v>
      </c>
      <c r="B171" s="98" t="s">
        <v>134</v>
      </c>
      <c r="C171" s="112" t="s">
        <v>33</v>
      </c>
      <c r="D171" s="98" t="s">
        <v>10044</v>
      </c>
      <c r="E171" s="98" t="s">
        <v>39</v>
      </c>
      <c r="F171" s="98" t="s">
        <v>338</v>
      </c>
      <c r="G171" s="98" t="s">
        <v>338</v>
      </c>
      <c r="H171" s="112" t="s">
        <v>20</v>
      </c>
      <c r="I171" s="98" t="s">
        <v>1185</v>
      </c>
      <c r="J171" s="113">
        <v>2</v>
      </c>
    </row>
    <row r="172" spans="1:10" ht="51.75" customHeight="1">
      <c r="A172" s="113" t="s">
        <v>5725</v>
      </c>
      <c r="B172" s="98" t="s">
        <v>134</v>
      </c>
      <c r="C172" s="112" t="s">
        <v>33</v>
      </c>
      <c r="D172" s="113" t="s">
        <v>154</v>
      </c>
      <c r="E172" s="98" t="s">
        <v>39</v>
      </c>
      <c r="F172" s="98" t="s">
        <v>5675</v>
      </c>
      <c r="G172" s="98" t="s">
        <v>5675</v>
      </c>
      <c r="H172" s="112" t="s">
        <v>20</v>
      </c>
      <c r="I172" s="98" t="s">
        <v>1185</v>
      </c>
      <c r="J172" s="113">
        <v>2</v>
      </c>
    </row>
    <row r="173" spans="1:10" ht="38.25" customHeight="1">
      <c r="A173" s="98" t="s">
        <v>10093</v>
      </c>
      <c r="B173" s="98" t="s">
        <v>10057</v>
      </c>
      <c r="C173" s="112" t="s">
        <v>33</v>
      </c>
      <c r="D173" s="98" t="s">
        <v>31</v>
      </c>
      <c r="E173" s="98" t="s">
        <v>32</v>
      </c>
      <c r="F173" s="98">
        <v>3</v>
      </c>
      <c r="G173" s="98">
        <v>3</v>
      </c>
      <c r="H173" s="110" t="s">
        <v>19</v>
      </c>
      <c r="I173" s="113"/>
      <c r="J173" s="113">
        <v>1</v>
      </c>
    </row>
    <row r="174" spans="1:10" ht="51" customHeight="1">
      <c r="A174" s="98" t="s">
        <v>10093</v>
      </c>
      <c r="B174" s="98" t="s">
        <v>10057</v>
      </c>
      <c r="C174" s="112" t="s">
        <v>33</v>
      </c>
      <c r="D174" s="98" t="s">
        <v>35</v>
      </c>
      <c r="E174" s="98" t="s">
        <v>36</v>
      </c>
      <c r="F174" s="98" t="s">
        <v>156</v>
      </c>
      <c r="G174" s="98" t="s">
        <v>156</v>
      </c>
      <c r="H174" s="110" t="s">
        <v>19</v>
      </c>
      <c r="I174" s="113"/>
      <c r="J174" s="113">
        <v>1</v>
      </c>
    </row>
    <row r="175" spans="1:10" ht="51" customHeight="1">
      <c r="A175" s="98" t="s">
        <v>10093</v>
      </c>
      <c r="B175" s="98" t="s">
        <v>10057</v>
      </c>
      <c r="C175" s="112" t="s">
        <v>33</v>
      </c>
      <c r="D175" s="98" t="s">
        <v>145</v>
      </c>
      <c r="E175" s="98" t="s">
        <v>176</v>
      </c>
      <c r="F175" s="98" t="s">
        <v>205</v>
      </c>
      <c r="G175" s="113" t="s">
        <v>206</v>
      </c>
      <c r="H175" s="110" t="s">
        <v>19</v>
      </c>
      <c r="I175" s="113"/>
      <c r="J175" s="113">
        <v>1</v>
      </c>
    </row>
    <row r="176" spans="1:10" ht="38.25" customHeight="1">
      <c r="A176" s="98" t="s">
        <v>10093</v>
      </c>
      <c r="B176" s="98" t="s">
        <v>10057</v>
      </c>
      <c r="C176" s="110" t="s">
        <v>33</v>
      </c>
      <c r="D176" s="116" t="s">
        <v>40</v>
      </c>
      <c r="E176" s="118" t="s">
        <v>250</v>
      </c>
      <c r="F176" s="98" t="s">
        <v>249</v>
      </c>
      <c r="G176" s="111" t="s">
        <v>249</v>
      </c>
      <c r="H176" s="110" t="s">
        <v>20</v>
      </c>
      <c r="I176" s="113"/>
      <c r="J176" s="113">
        <v>1</v>
      </c>
    </row>
    <row r="177" spans="1:10" ht="25.5">
      <c r="A177" s="98" t="s">
        <v>10093</v>
      </c>
      <c r="B177" s="98" t="s">
        <v>10057</v>
      </c>
      <c r="C177" s="112" t="s">
        <v>33</v>
      </c>
      <c r="D177" s="98" t="s">
        <v>155</v>
      </c>
      <c r="E177" s="98" t="s">
        <v>39</v>
      </c>
      <c r="F177" s="98" t="s">
        <v>335</v>
      </c>
      <c r="G177" s="98" t="s">
        <v>335</v>
      </c>
      <c r="H177" s="112" t="s">
        <v>20</v>
      </c>
      <c r="I177" s="98" t="s">
        <v>1185</v>
      </c>
      <c r="J177" s="113">
        <v>2</v>
      </c>
    </row>
    <row r="178" spans="1:10" ht="39" customHeight="1">
      <c r="A178" s="98" t="s">
        <v>10093</v>
      </c>
      <c r="B178" s="98" t="s">
        <v>10057</v>
      </c>
      <c r="C178" s="112" t="s">
        <v>33</v>
      </c>
      <c r="D178" s="98" t="s">
        <v>10044</v>
      </c>
      <c r="E178" s="98" t="s">
        <v>39</v>
      </c>
      <c r="F178" s="98" t="s">
        <v>337</v>
      </c>
      <c r="G178" s="98" t="s">
        <v>337</v>
      </c>
      <c r="H178" s="112" t="s">
        <v>20</v>
      </c>
      <c r="I178" s="98" t="s">
        <v>1185</v>
      </c>
      <c r="J178" s="113">
        <v>2</v>
      </c>
    </row>
    <row r="179" spans="1:10" ht="64.5" customHeight="1">
      <c r="A179" s="98" t="s">
        <v>10093</v>
      </c>
      <c r="B179" s="98" t="s">
        <v>10057</v>
      </c>
      <c r="C179" s="112" t="s">
        <v>33</v>
      </c>
      <c r="D179" s="113" t="s">
        <v>154</v>
      </c>
      <c r="E179" s="98" t="s">
        <v>39</v>
      </c>
      <c r="F179" s="98" t="s">
        <v>5673</v>
      </c>
      <c r="G179" s="98" t="s">
        <v>5673</v>
      </c>
      <c r="H179" s="112" t="s">
        <v>20</v>
      </c>
      <c r="I179" s="98" t="s">
        <v>1185</v>
      </c>
      <c r="J179" s="113">
        <v>2</v>
      </c>
    </row>
    <row r="180" spans="1:10" ht="39" customHeight="1">
      <c r="A180" s="98" t="s">
        <v>10094</v>
      </c>
      <c r="B180" s="98" t="s">
        <v>10069</v>
      </c>
      <c r="C180" s="112" t="s">
        <v>33</v>
      </c>
      <c r="D180" s="98" t="s">
        <v>31</v>
      </c>
      <c r="E180" s="98" t="s">
        <v>32</v>
      </c>
      <c r="F180" s="98">
        <v>3</v>
      </c>
      <c r="G180" s="98">
        <v>3</v>
      </c>
      <c r="H180" s="110" t="s">
        <v>19</v>
      </c>
      <c r="I180" s="113"/>
      <c r="J180" s="113">
        <v>1</v>
      </c>
    </row>
    <row r="181" spans="1:10" ht="39" customHeight="1">
      <c r="A181" s="98" t="s">
        <v>10094</v>
      </c>
      <c r="B181" s="98" t="s">
        <v>10069</v>
      </c>
      <c r="C181" s="112" t="s">
        <v>33</v>
      </c>
      <c r="D181" s="98" t="s">
        <v>35</v>
      </c>
      <c r="E181" s="98" t="s">
        <v>36</v>
      </c>
      <c r="F181" s="98" t="s">
        <v>156</v>
      </c>
      <c r="G181" s="98" t="s">
        <v>156</v>
      </c>
      <c r="H181" s="110" t="s">
        <v>19</v>
      </c>
      <c r="I181" s="113"/>
      <c r="J181" s="113">
        <v>1</v>
      </c>
    </row>
    <row r="182" spans="1:10" ht="39" customHeight="1">
      <c r="A182" s="98" t="s">
        <v>10094</v>
      </c>
      <c r="B182" s="98" t="s">
        <v>10069</v>
      </c>
      <c r="C182" s="112" t="s">
        <v>33</v>
      </c>
      <c r="D182" s="98" t="s">
        <v>145</v>
      </c>
      <c r="E182" s="98" t="s">
        <v>176</v>
      </c>
      <c r="F182" s="98" t="s">
        <v>177</v>
      </c>
      <c r="G182" s="113" t="s">
        <v>178</v>
      </c>
      <c r="H182" s="110" t="s">
        <v>19</v>
      </c>
      <c r="I182" s="113"/>
      <c r="J182" s="113">
        <v>1</v>
      </c>
    </row>
    <row r="183" spans="1:10" ht="25.5">
      <c r="A183" s="98" t="s">
        <v>10094</v>
      </c>
      <c r="B183" s="98" t="s">
        <v>10069</v>
      </c>
      <c r="C183" s="112" t="s">
        <v>33</v>
      </c>
      <c r="D183" s="116" t="s">
        <v>40</v>
      </c>
      <c r="E183" s="118" t="s">
        <v>250</v>
      </c>
      <c r="F183" s="98" t="s">
        <v>249</v>
      </c>
      <c r="G183" s="111" t="s">
        <v>249</v>
      </c>
      <c r="H183" s="110" t="s">
        <v>20</v>
      </c>
      <c r="I183" s="113"/>
      <c r="J183" s="113">
        <v>1</v>
      </c>
    </row>
    <row r="184" spans="1:10" ht="15" customHeight="1">
      <c r="A184" s="98" t="s">
        <v>10094</v>
      </c>
      <c r="B184" s="98" t="s">
        <v>10069</v>
      </c>
      <c r="C184" s="112" t="s">
        <v>33</v>
      </c>
      <c r="D184" s="98" t="s">
        <v>41</v>
      </c>
      <c r="E184" s="98" t="s">
        <v>194</v>
      </c>
      <c r="F184" s="98" t="s">
        <v>196</v>
      </c>
      <c r="G184" s="113" t="s">
        <v>196</v>
      </c>
      <c r="H184" s="110" t="s">
        <v>20</v>
      </c>
      <c r="I184" s="113"/>
      <c r="J184" s="113">
        <v>1</v>
      </c>
    </row>
    <row r="185" spans="1:10" ht="51.75" customHeight="1">
      <c r="A185" s="98" t="s">
        <v>10094</v>
      </c>
      <c r="B185" s="98" t="s">
        <v>10069</v>
      </c>
      <c r="C185" s="112" t="s">
        <v>33</v>
      </c>
      <c r="D185" s="98" t="s">
        <v>155</v>
      </c>
      <c r="E185" s="98" t="s">
        <v>39</v>
      </c>
      <c r="F185" s="98" t="s">
        <v>335</v>
      </c>
      <c r="G185" s="98" t="s">
        <v>335</v>
      </c>
      <c r="H185" s="112" t="s">
        <v>20</v>
      </c>
      <c r="I185" s="98" t="s">
        <v>1185</v>
      </c>
      <c r="J185" s="113">
        <v>2</v>
      </c>
    </row>
    <row r="186" spans="1:10" ht="38.25" customHeight="1">
      <c r="A186" s="98" t="s">
        <v>10094</v>
      </c>
      <c r="B186" s="98" t="s">
        <v>10069</v>
      </c>
      <c r="C186" s="112" t="s">
        <v>33</v>
      </c>
      <c r="D186" s="98" t="s">
        <v>10044</v>
      </c>
      <c r="E186" s="98" t="s">
        <v>39</v>
      </c>
      <c r="F186" s="98" t="s">
        <v>337</v>
      </c>
      <c r="G186" s="98" t="s">
        <v>337</v>
      </c>
      <c r="H186" s="112" t="s">
        <v>20</v>
      </c>
      <c r="I186" s="98" t="s">
        <v>1185</v>
      </c>
      <c r="J186" s="113">
        <v>2</v>
      </c>
    </row>
    <row r="187" spans="1:10" ht="63.75" customHeight="1">
      <c r="A187" s="98" t="s">
        <v>10094</v>
      </c>
      <c r="B187" s="98" t="s">
        <v>10069</v>
      </c>
      <c r="C187" s="112" t="s">
        <v>33</v>
      </c>
      <c r="D187" s="113" t="s">
        <v>154</v>
      </c>
      <c r="E187" s="98" t="s">
        <v>39</v>
      </c>
      <c r="F187" s="98" t="s">
        <v>5673</v>
      </c>
      <c r="G187" s="98" t="s">
        <v>5673</v>
      </c>
      <c r="H187" s="112" t="s">
        <v>20</v>
      </c>
      <c r="I187" s="98" t="s">
        <v>1185</v>
      </c>
      <c r="J187" s="113">
        <v>2</v>
      </c>
    </row>
    <row r="188" spans="1:10" ht="39" customHeight="1">
      <c r="A188" s="98" t="s">
        <v>10095</v>
      </c>
      <c r="B188" s="98" t="s">
        <v>10071</v>
      </c>
      <c r="C188" s="112" t="s">
        <v>33</v>
      </c>
      <c r="D188" s="98" t="s">
        <v>31</v>
      </c>
      <c r="E188" s="98" t="s">
        <v>32</v>
      </c>
      <c r="F188" s="98">
        <v>3</v>
      </c>
      <c r="G188" s="98">
        <v>3</v>
      </c>
      <c r="H188" s="110" t="s">
        <v>19</v>
      </c>
      <c r="I188" s="113"/>
      <c r="J188" s="113">
        <v>1</v>
      </c>
    </row>
    <row r="189" spans="1:10" ht="39" customHeight="1">
      <c r="A189" s="98" t="s">
        <v>10095</v>
      </c>
      <c r="B189" s="98" t="s">
        <v>10071</v>
      </c>
      <c r="C189" s="112" t="s">
        <v>33</v>
      </c>
      <c r="D189" s="98" t="s">
        <v>35</v>
      </c>
      <c r="E189" s="98" t="s">
        <v>36</v>
      </c>
      <c r="F189" s="98" t="s">
        <v>156</v>
      </c>
      <c r="G189" s="98" t="s">
        <v>156</v>
      </c>
      <c r="H189" s="110" t="s">
        <v>19</v>
      </c>
      <c r="I189" s="113"/>
      <c r="J189" s="113">
        <v>1</v>
      </c>
    </row>
    <row r="190" spans="1:10" ht="39" customHeight="1">
      <c r="A190" s="98" t="s">
        <v>10095</v>
      </c>
      <c r="B190" s="98" t="s">
        <v>10071</v>
      </c>
      <c r="C190" s="112" t="s">
        <v>33</v>
      </c>
      <c r="D190" s="98" t="s">
        <v>145</v>
      </c>
      <c r="E190" s="98" t="s">
        <v>176</v>
      </c>
      <c r="F190" s="98" t="s">
        <v>177</v>
      </c>
      <c r="G190" s="113" t="s">
        <v>178</v>
      </c>
      <c r="H190" s="110" t="s">
        <v>19</v>
      </c>
      <c r="I190" s="113"/>
      <c r="J190" s="113">
        <v>1</v>
      </c>
    </row>
    <row r="191" spans="1:10" ht="39" customHeight="1">
      <c r="A191" s="98" t="s">
        <v>10095</v>
      </c>
      <c r="B191" s="98" t="s">
        <v>10071</v>
      </c>
      <c r="C191" s="112" t="s">
        <v>33</v>
      </c>
      <c r="D191" s="116" t="s">
        <v>40</v>
      </c>
      <c r="E191" s="118" t="s">
        <v>250</v>
      </c>
      <c r="F191" s="98" t="s">
        <v>249</v>
      </c>
      <c r="G191" s="111" t="s">
        <v>249</v>
      </c>
      <c r="H191" s="110" t="s">
        <v>20</v>
      </c>
      <c r="I191" s="113"/>
      <c r="J191" s="113">
        <v>1</v>
      </c>
    </row>
    <row r="192" spans="1:10" ht="63.75" customHeight="1">
      <c r="A192" s="98" t="s">
        <v>10095</v>
      </c>
      <c r="B192" s="98" t="s">
        <v>10071</v>
      </c>
      <c r="C192" s="112" t="s">
        <v>33</v>
      </c>
      <c r="D192" s="98" t="s">
        <v>41</v>
      </c>
      <c r="E192" s="98" t="s">
        <v>194</v>
      </c>
      <c r="F192" s="98" t="s">
        <v>195</v>
      </c>
      <c r="G192" s="98" t="s">
        <v>195</v>
      </c>
      <c r="H192" s="110" t="s">
        <v>20</v>
      </c>
      <c r="I192" s="113"/>
      <c r="J192" s="113">
        <v>1</v>
      </c>
    </row>
    <row r="193" spans="1:10" ht="39" customHeight="1">
      <c r="A193" s="98" t="s">
        <v>10095</v>
      </c>
      <c r="B193" s="98" t="s">
        <v>10071</v>
      </c>
      <c r="C193" s="112" t="s">
        <v>33</v>
      </c>
      <c r="D193" s="98" t="s">
        <v>41</v>
      </c>
      <c r="E193" s="98" t="s">
        <v>194</v>
      </c>
      <c r="F193" s="98" t="s">
        <v>196</v>
      </c>
      <c r="G193" s="113" t="s">
        <v>196</v>
      </c>
      <c r="H193" s="110" t="s">
        <v>20</v>
      </c>
      <c r="I193" s="113"/>
      <c r="J193" s="113">
        <v>1</v>
      </c>
    </row>
    <row r="194" spans="1:10" ht="25.5" customHeight="1">
      <c r="A194" s="98" t="s">
        <v>10095</v>
      </c>
      <c r="B194" s="98" t="s">
        <v>10071</v>
      </c>
      <c r="C194" s="112" t="s">
        <v>33</v>
      </c>
      <c r="D194" s="98" t="s">
        <v>155</v>
      </c>
      <c r="E194" s="98" t="s">
        <v>39</v>
      </c>
      <c r="F194" s="98" t="s">
        <v>335</v>
      </c>
      <c r="G194" s="98" t="s">
        <v>335</v>
      </c>
      <c r="H194" s="112" t="s">
        <v>20</v>
      </c>
      <c r="I194" s="98" t="s">
        <v>1185</v>
      </c>
      <c r="J194" s="113">
        <v>2</v>
      </c>
    </row>
    <row r="195" spans="1:10" ht="38.25" customHeight="1">
      <c r="A195" s="98" t="s">
        <v>10095</v>
      </c>
      <c r="B195" s="98" t="s">
        <v>10071</v>
      </c>
      <c r="C195" s="112" t="s">
        <v>33</v>
      </c>
      <c r="D195" s="98" t="s">
        <v>10044</v>
      </c>
      <c r="E195" s="98" t="s">
        <v>39</v>
      </c>
      <c r="F195" s="98" t="s">
        <v>337</v>
      </c>
      <c r="G195" s="98" t="s">
        <v>337</v>
      </c>
      <c r="H195" s="112" t="s">
        <v>20</v>
      </c>
      <c r="I195" s="98" t="s">
        <v>1185</v>
      </c>
      <c r="J195" s="113">
        <v>2</v>
      </c>
    </row>
    <row r="196" spans="1:10" ht="25.5" customHeight="1">
      <c r="A196" s="98" t="s">
        <v>10095</v>
      </c>
      <c r="B196" s="98" t="s">
        <v>10071</v>
      </c>
      <c r="C196" s="112" t="s">
        <v>33</v>
      </c>
      <c r="D196" s="113" t="s">
        <v>154</v>
      </c>
      <c r="E196" s="98" t="s">
        <v>39</v>
      </c>
      <c r="F196" s="98" t="s">
        <v>5673</v>
      </c>
      <c r="G196" s="98" t="s">
        <v>5673</v>
      </c>
      <c r="H196" s="112" t="s">
        <v>20</v>
      </c>
      <c r="I196" s="98" t="s">
        <v>1185</v>
      </c>
      <c r="J196" s="113">
        <v>2</v>
      </c>
    </row>
    <row r="197" spans="1:10" ht="51.75" customHeight="1">
      <c r="A197" s="98" t="s">
        <v>10096</v>
      </c>
      <c r="B197" s="98" t="s">
        <v>10070</v>
      </c>
      <c r="C197" s="112" t="s">
        <v>33</v>
      </c>
      <c r="D197" s="98" t="s">
        <v>31</v>
      </c>
      <c r="E197" s="98" t="s">
        <v>32</v>
      </c>
      <c r="F197" s="98">
        <v>3</v>
      </c>
      <c r="G197" s="98">
        <v>3</v>
      </c>
      <c r="H197" s="110" t="s">
        <v>19</v>
      </c>
      <c r="I197" s="113"/>
      <c r="J197" s="113">
        <v>1</v>
      </c>
    </row>
    <row r="198" spans="1:10" ht="39" customHeight="1">
      <c r="A198" s="98" t="s">
        <v>10096</v>
      </c>
      <c r="B198" s="98" t="s">
        <v>10070</v>
      </c>
      <c r="C198" s="112" t="s">
        <v>33</v>
      </c>
      <c r="D198" s="98" t="s">
        <v>35</v>
      </c>
      <c r="E198" s="98" t="s">
        <v>36</v>
      </c>
      <c r="F198" s="98" t="s">
        <v>156</v>
      </c>
      <c r="G198" s="98" t="s">
        <v>156</v>
      </c>
      <c r="H198" s="110" t="s">
        <v>19</v>
      </c>
      <c r="I198" s="113"/>
      <c r="J198" s="113">
        <v>1</v>
      </c>
    </row>
    <row r="199" spans="1:10" ht="51" customHeight="1">
      <c r="A199" s="98" t="s">
        <v>10096</v>
      </c>
      <c r="B199" s="98" t="s">
        <v>10070</v>
      </c>
      <c r="C199" s="112" t="s">
        <v>33</v>
      </c>
      <c r="D199" s="98" t="s">
        <v>145</v>
      </c>
      <c r="E199" s="98" t="s">
        <v>176</v>
      </c>
      <c r="F199" s="98" t="s">
        <v>177</v>
      </c>
      <c r="G199" s="113" t="s">
        <v>178</v>
      </c>
      <c r="H199" s="110" t="s">
        <v>19</v>
      </c>
      <c r="I199" s="113"/>
      <c r="J199" s="113">
        <v>1</v>
      </c>
    </row>
    <row r="200" spans="1:10" ht="38.25" customHeight="1">
      <c r="A200" s="98" t="s">
        <v>10096</v>
      </c>
      <c r="B200" s="98" t="s">
        <v>10070</v>
      </c>
      <c r="C200" s="112" t="s">
        <v>33</v>
      </c>
      <c r="D200" s="116" t="s">
        <v>40</v>
      </c>
      <c r="E200" s="118" t="s">
        <v>250</v>
      </c>
      <c r="F200" s="98" t="s">
        <v>249</v>
      </c>
      <c r="G200" s="111" t="s">
        <v>249</v>
      </c>
      <c r="H200" s="110" t="s">
        <v>20</v>
      </c>
      <c r="I200" s="113"/>
      <c r="J200" s="113">
        <v>1</v>
      </c>
    </row>
    <row r="201" spans="1:10" ht="25.5">
      <c r="A201" s="98" t="s">
        <v>10096</v>
      </c>
      <c r="B201" s="98" t="s">
        <v>10070</v>
      </c>
      <c r="C201" s="112" t="s">
        <v>33</v>
      </c>
      <c r="D201" s="98" t="s">
        <v>41</v>
      </c>
      <c r="E201" s="98" t="s">
        <v>194</v>
      </c>
      <c r="F201" s="98" t="s">
        <v>196</v>
      </c>
      <c r="G201" s="113" t="s">
        <v>196</v>
      </c>
      <c r="H201" s="110" t="s">
        <v>20</v>
      </c>
      <c r="I201" s="113"/>
      <c r="J201" s="113">
        <v>1</v>
      </c>
    </row>
    <row r="202" spans="1:10" ht="25.5" customHeight="1">
      <c r="A202" s="98" t="s">
        <v>10096</v>
      </c>
      <c r="B202" s="98" t="s">
        <v>10070</v>
      </c>
      <c r="C202" s="112" t="s">
        <v>33</v>
      </c>
      <c r="D202" s="98" t="s">
        <v>155</v>
      </c>
      <c r="E202" s="98" t="s">
        <v>39</v>
      </c>
      <c r="F202" s="98" t="s">
        <v>335</v>
      </c>
      <c r="G202" s="98" t="s">
        <v>335</v>
      </c>
      <c r="H202" s="112" t="s">
        <v>20</v>
      </c>
      <c r="I202" s="98" t="s">
        <v>1185</v>
      </c>
      <c r="J202" s="113">
        <v>2</v>
      </c>
    </row>
    <row r="203" spans="1:10" ht="38.25" customHeight="1">
      <c r="A203" s="98" t="s">
        <v>10096</v>
      </c>
      <c r="B203" s="98" t="s">
        <v>10070</v>
      </c>
      <c r="C203" s="112" t="s">
        <v>33</v>
      </c>
      <c r="D203" s="98" t="s">
        <v>10044</v>
      </c>
      <c r="E203" s="98" t="s">
        <v>39</v>
      </c>
      <c r="F203" s="98" t="s">
        <v>337</v>
      </c>
      <c r="G203" s="98" t="s">
        <v>337</v>
      </c>
      <c r="H203" s="112" t="s">
        <v>20</v>
      </c>
      <c r="I203" s="98" t="s">
        <v>1185</v>
      </c>
      <c r="J203" s="113">
        <v>2</v>
      </c>
    </row>
    <row r="204" spans="1:10" ht="39" customHeight="1">
      <c r="A204" s="98" t="s">
        <v>10096</v>
      </c>
      <c r="B204" s="98" t="s">
        <v>10070</v>
      </c>
      <c r="C204" s="112" t="s">
        <v>33</v>
      </c>
      <c r="D204" s="113" t="s">
        <v>154</v>
      </c>
      <c r="E204" s="98" t="s">
        <v>39</v>
      </c>
      <c r="F204" s="98" t="s">
        <v>5673</v>
      </c>
      <c r="G204" s="98" t="s">
        <v>5673</v>
      </c>
      <c r="H204" s="112" t="s">
        <v>20</v>
      </c>
      <c r="I204" s="98" t="s">
        <v>1185</v>
      </c>
      <c r="J204" s="113">
        <v>2</v>
      </c>
    </row>
    <row r="205" spans="1:10" ht="39" customHeight="1">
      <c r="A205" s="98" t="s">
        <v>5731</v>
      </c>
      <c r="B205" s="98" t="s">
        <v>135</v>
      </c>
      <c r="C205" s="112" t="s">
        <v>33</v>
      </c>
      <c r="D205" s="98" t="s">
        <v>31</v>
      </c>
      <c r="E205" s="98" t="s">
        <v>32</v>
      </c>
      <c r="F205" s="98" t="s">
        <v>74</v>
      </c>
      <c r="G205" s="98" t="s">
        <v>74</v>
      </c>
      <c r="H205" s="110" t="s">
        <v>19</v>
      </c>
      <c r="I205" s="113"/>
      <c r="J205" s="113">
        <v>1</v>
      </c>
    </row>
    <row r="206" spans="1:10" ht="39" customHeight="1">
      <c r="A206" s="98" t="s">
        <v>5731</v>
      </c>
      <c r="B206" s="98" t="s">
        <v>135</v>
      </c>
      <c r="C206" s="112" t="s">
        <v>33</v>
      </c>
      <c r="D206" s="98" t="s">
        <v>31</v>
      </c>
      <c r="E206" s="98" t="s">
        <v>157</v>
      </c>
      <c r="F206" s="98" t="s">
        <v>158</v>
      </c>
      <c r="G206" s="98" t="s">
        <v>158</v>
      </c>
      <c r="H206" s="110" t="s">
        <v>20</v>
      </c>
      <c r="I206" s="113"/>
      <c r="J206" s="113">
        <v>1</v>
      </c>
    </row>
    <row r="207" spans="1:10" ht="38.25" customHeight="1">
      <c r="A207" s="98" t="s">
        <v>5731</v>
      </c>
      <c r="B207" s="98" t="s">
        <v>135</v>
      </c>
      <c r="C207" s="112" t="s">
        <v>33</v>
      </c>
      <c r="D207" s="98" t="s">
        <v>42</v>
      </c>
      <c r="E207" s="98" t="s">
        <v>34</v>
      </c>
      <c r="F207" s="98" t="s">
        <v>160</v>
      </c>
      <c r="G207" s="98" t="s">
        <v>160</v>
      </c>
      <c r="H207" s="110" t="s">
        <v>19</v>
      </c>
      <c r="I207" s="113"/>
      <c r="J207" s="113">
        <v>1</v>
      </c>
    </row>
    <row r="208" spans="1:10" ht="38.25" customHeight="1">
      <c r="A208" s="98" t="s">
        <v>5731</v>
      </c>
      <c r="B208" s="98" t="s">
        <v>135</v>
      </c>
      <c r="C208" s="112" t="s">
        <v>33</v>
      </c>
      <c r="D208" s="98" t="s">
        <v>35</v>
      </c>
      <c r="E208" s="98" t="s">
        <v>36</v>
      </c>
      <c r="F208" s="98" t="s">
        <v>156</v>
      </c>
      <c r="G208" s="98" t="s">
        <v>156</v>
      </c>
      <c r="H208" s="110" t="s">
        <v>19</v>
      </c>
      <c r="I208" s="113"/>
      <c r="J208" s="113">
        <v>1</v>
      </c>
    </row>
    <row r="209" spans="1:10" ht="39" customHeight="1">
      <c r="A209" s="98" t="s">
        <v>5731</v>
      </c>
      <c r="B209" s="98" t="s">
        <v>135</v>
      </c>
      <c r="C209" s="110" t="s">
        <v>33</v>
      </c>
      <c r="D209" s="116" t="s">
        <v>37</v>
      </c>
      <c r="E209" s="116" t="s">
        <v>175</v>
      </c>
      <c r="F209" s="98" t="s">
        <v>238</v>
      </c>
      <c r="G209" s="116" t="s">
        <v>238</v>
      </c>
      <c r="H209" s="110" t="s">
        <v>19</v>
      </c>
      <c r="I209" s="113"/>
      <c r="J209" s="113">
        <v>1</v>
      </c>
    </row>
    <row r="210" spans="1:10" ht="39" customHeight="1">
      <c r="A210" s="98" t="s">
        <v>5731</v>
      </c>
      <c r="B210" s="98" t="s">
        <v>135</v>
      </c>
      <c r="C210" s="112" t="s">
        <v>33</v>
      </c>
      <c r="D210" s="98" t="s">
        <v>145</v>
      </c>
      <c r="E210" s="98" t="s">
        <v>176</v>
      </c>
      <c r="F210" s="98" t="s">
        <v>205</v>
      </c>
      <c r="G210" s="113" t="s">
        <v>206</v>
      </c>
      <c r="H210" s="110" t="s">
        <v>19</v>
      </c>
      <c r="I210" s="113"/>
      <c r="J210" s="113">
        <v>1</v>
      </c>
    </row>
    <row r="211" spans="1:10" ht="25.5" customHeight="1">
      <c r="A211" s="98" t="s">
        <v>5731</v>
      </c>
      <c r="B211" s="98" t="s">
        <v>135</v>
      </c>
      <c r="C211" s="112" t="s">
        <v>33</v>
      </c>
      <c r="D211" s="98" t="s">
        <v>40</v>
      </c>
      <c r="E211" s="118" t="s">
        <v>250</v>
      </c>
      <c r="F211" s="98" t="s">
        <v>249</v>
      </c>
      <c r="G211" s="111" t="s">
        <v>249</v>
      </c>
      <c r="H211" s="110" t="s">
        <v>20</v>
      </c>
      <c r="I211" s="113"/>
      <c r="J211" s="113">
        <v>1</v>
      </c>
    </row>
    <row r="212" spans="1:10" ht="51" customHeight="1">
      <c r="A212" s="98" t="s">
        <v>5731</v>
      </c>
      <c r="B212" s="98" t="s">
        <v>135</v>
      </c>
      <c r="C212" s="112" t="s">
        <v>33</v>
      </c>
      <c r="D212" s="98" t="s">
        <v>38</v>
      </c>
      <c r="E212" s="98" t="s">
        <v>159</v>
      </c>
      <c r="F212" s="98" t="s">
        <v>20</v>
      </c>
      <c r="G212" s="98" t="s">
        <v>20</v>
      </c>
      <c r="H212" s="110" t="s">
        <v>20</v>
      </c>
      <c r="I212" s="113"/>
      <c r="J212" s="113">
        <v>1</v>
      </c>
    </row>
    <row r="213" spans="1:10" ht="38.25" customHeight="1">
      <c r="A213" s="98" t="s">
        <v>5731</v>
      </c>
      <c r="B213" s="98" t="s">
        <v>135</v>
      </c>
      <c r="C213" s="112" t="s">
        <v>33</v>
      </c>
      <c r="D213" s="98" t="s">
        <v>246</v>
      </c>
      <c r="E213" s="98" t="s">
        <v>175</v>
      </c>
      <c r="F213" s="98" t="s">
        <v>247</v>
      </c>
      <c r="G213" s="98" t="s">
        <v>247</v>
      </c>
      <c r="H213" s="110" t="s">
        <v>20</v>
      </c>
      <c r="I213" s="113"/>
      <c r="J213" s="113">
        <v>1</v>
      </c>
    </row>
    <row r="214" spans="1:10" ht="38.25" customHeight="1">
      <c r="A214" s="98" t="s">
        <v>5731</v>
      </c>
      <c r="B214" s="98" t="s">
        <v>135</v>
      </c>
      <c r="C214" s="112" t="s">
        <v>33</v>
      </c>
      <c r="D214" s="98" t="s">
        <v>305</v>
      </c>
      <c r="E214" s="118" t="s">
        <v>175</v>
      </c>
      <c r="F214" s="98" t="s">
        <v>306</v>
      </c>
      <c r="G214" s="113" t="s">
        <v>306</v>
      </c>
      <c r="H214" s="110" t="s">
        <v>20</v>
      </c>
      <c r="I214" s="113"/>
      <c r="J214" s="113">
        <v>1</v>
      </c>
    </row>
    <row r="215" spans="1:10" ht="38.25" customHeight="1">
      <c r="A215" s="113" t="s">
        <v>5731</v>
      </c>
      <c r="B215" s="98" t="s">
        <v>135</v>
      </c>
      <c r="C215" s="112" t="s">
        <v>33</v>
      </c>
      <c r="D215" s="98" t="s">
        <v>155</v>
      </c>
      <c r="E215" s="98" t="s">
        <v>39</v>
      </c>
      <c r="F215" s="98" t="s">
        <v>330</v>
      </c>
      <c r="G215" s="98" t="s">
        <v>330</v>
      </c>
      <c r="H215" s="112" t="s">
        <v>20</v>
      </c>
      <c r="I215" s="98" t="s">
        <v>1185</v>
      </c>
      <c r="J215" s="113">
        <v>2</v>
      </c>
    </row>
    <row r="216" spans="1:10" ht="63.75" customHeight="1">
      <c r="A216" s="113" t="s">
        <v>5731</v>
      </c>
      <c r="B216" s="98" t="s">
        <v>135</v>
      </c>
      <c r="C216" s="112" t="s">
        <v>33</v>
      </c>
      <c r="D216" s="98" t="s">
        <v>10044</v>
      </c>
      <c r="E216" s="98" t="s">
        <v>39</v>
      </c>
      <c r="F216" s="98" t="s">
        <v>331</v>
      </c>
      <c r="G216" s="98" t="s">
        <v>331</v>
      </c>
      <c r="H216" s="112" t="s">
        <v>20</v>
      </c>
      <c r="I216" s="98" t="s">
        <v>1185</v>
      </c>
      <c r="J216" s="113">
        <v>2</v>
      </c>
    </row>
    <row r="217" spans="1:10" ht="39" customHeight="1">
      <c r="A217" s="113" t="s">
        <v>5731</v>
      </c>
      <c r="B217" s="98" t="s">
        <v>135</v>
      </c>
      <c r="C217" s="112" t="s">
        <v>33</v>
      </c>
      <c r="D217" s="113" t="s">
        <v>154</v>
      </c>
      <c r="E217" s="98" t="s">
        <v>39</v>
      </c>
      <c r="F217" s="98" t="s">
        <v>5675</v>
      </c>
      <c r="G217" s="98" t="s">
        <v>5675</v>
      </c>
      <c r="H217" s="112" t="s">
        <v>20</v>
      </c>
      <c r="I217" s="98" t="s">
        <v>1185</v>
      </c>
      <c r="J217" s="113">
        <v>2</v>
      </c>
    </row>
    <row r="218" spans="1:10" ht="39" customHeight="1">
      <c r="A218" s="113" t="s">
        <v>5735</v>
      </c>
      <c r="B218" s="98" t="s">
        <v>136</v>
      </c>
      <c r="C218" s="112" t="s">
        <v>33</v>
      </c>
      <c r="D218" s="98" t="s">
        <v>31</v>
      </c>
      <c r="E218" s="98" t="s">
        <v>32</v>
      </c>
      <c r="F218" s="98" t="s">
        <v>156</v>
      </c>
      <c r="G218" s="98" t="s">
        <v>156</v>
      </c>
      <c r="H218" s="110" t="s">
        <v>19</v>
      </c>
      <c r="I218" s="113"/>
      <c r="J218" s="113">
        <v>1</v>
      </c>
    </row>
    <row r="219" spans="1:10" ht="39" customHeight="1">
      <c r="A219" s="113" t="s">
        <v>5735</v>
      </c>
      <c r="B219" s="98" t="s">
        <v>136</v>
      </c>
      <c r="C219" s="112" t="s">
        <v>33</v>
      </c>
      <c r="D219" s="98" t="s">
        <v>31</v>
      </c>
      <c r="E219" s="98" t="s">
        <v>157</v>
      </c>
      <c r="F219" s="98" t="s">
        <v>158</v>
      </c>
      <c r="G219" s="98" t="s">
        <v>158</v>
      </c>
      <c r="H219" s="110" t="s">
        <v>20</v>
      </c>
      <c r="I219" s="113"/>
      <c r="J219" s="113">
        <v>1</v>
      </c>
    </row>
    <row r="220" spans="1:10" ht="38.25" customHeight="1">
      <c r="A220" s="113" t="s">
        <v>5735</v>
      </c>
      <c r="B220" s="98" t="s">
        <v>136</v>
      </c>
      <c r="C220" s="112" t="s">
        <v>33</v>
      </c>
      <c r="D220" s="98" t="s">
        <v>42</v>
      </c>
      <c r="E220" s="98" t="s">
        <v>34</v>
      </c>
      <c r="F220" s="98" t="s">
        <v>160</v>
      </c>
      <c r="G220" s="98" t="s">
        <v>160</v>
      </c>
      <c r="H220" s="110" t="s">
        <v>19</v>
      </c>
      <c r="I220" s="113"/>
      <c r="J220" s="113">
        <v>1</v>
      </c>
    </row>
    <row r="221" spans="1:10" ht="25.5" customHeight="1">
      <c r="A221" s="113" t="s">
        <v>5735</v>
      </c>
      <c r="B221" s="98" t="s">
        <v>136</v>
      </c>
      <c r="C221" s="112" t="s">
        <v>33</v>
      </c>
      <c r="D221" s="98" t="s">
        <v>35</v>
      </c>
      <c r="E221" s="98" t="s">
        <v>36</v>
      </c>
      <c r="F221" s="98" t="s">
        <v>156</v>
      </c>
      <c r="G221" s="98" t="s">
        <v>156</v>
      </c>
      <c r="H221" s="110" t="s">
        <v>19</v>
      </c>
      <c r="I221" s="113"/>
      <c r="J221" s="113">
        <v>1</v>
      </c>
    </row>
    <row r="222" spans="1:10" ht="51.75" customHeight="1">
      <c r="A222" s="113" t="s">
        <v>5735</v>
      </c>
      <c r="B222" s="98" t="s">
        <v>136</v>
      </c>
      <c r="C222" s="110" t="s">
        <v>33</v>
      </c>
      <c r="D222" s="98" t="s">
        <v>37</v>
      </c>
      <c r="E222" s="98" t="s">
        <v>175</v>
      </c>
      <c r="F222" s="98" t="s">
        <v>238</v>
      </c>
      <c r="G222" s="116" t="s">
        <v>238</v>
      </c>
      <c r="H222" s="110" t="s">
        <v>19</v>
      </c>
      <c r="I222" s="113"/>
      <c r="J222" s="113">
        <v>1</v>
      </c>
    </row>
    <row r="223" spans="1:10" ht="51.75" customHeight="1">
      <c r="A223" s="113" t="s">
        <v>5735</v>
      </c>
      <c r="B223" s="98" t="s">
        <v>136</v>
      </c>
      <c r="C223" s="112" t="s">
        <v>33</v>
      </c>
      <c r="D223" s="98" t="s">
        <v>145</v>
      </c>
      <c r="E223" s="98" t="s">
        <v>176</v>
      </c>
      <c r="F223" s="98" t="s">
        <v>177</v>
      </c>
      <c r="G223" s="113" t="s">
        <v>178</v>
      </c>
      <c r="H223" s="110" t="s">
        <v>19</v>
      </c>
      <c r="I223" s="113"/>
      <c r="J223" s="113">
        <v>1</v>
      </c>
    </row>
    <row r="224" spans="1:10" ht="38.25" customHeight="1">
      <c r="A224" s="113" t="s">
        <v>5735</v>
      </c>
      <c r="B224" s="98" t="s">
        <v>136</v>
      </c>
      <c r="C224" s="112" t="s">
        <v>33</v>
      </c>
      <c r="D224" s="98" t="s">
        <v>40</v>
      </c>
      <c r="E224" s="118" t="s">
        <v>250</v>
      </c>
      <c r="F224" s="98" t="s">
        <v>249</v>
      </c>
      <c r="G224" s="111" t="s">
        <v>249</v>
      </c>
      <c r="H224" s="110" t="s">
        <v>20</v>
      </c>
      <c r="I224" s="113"/>
      <c r="J224" s="113">
        <v>1</v>
      </c>
    </row>
    <row r="225" spans="1:10" ht="51" customHeight="1">
      <c r="A225" s="113" t="s">
        <v>5735</v>
      </c>
      <c r="B225" s="98" t="s">
        <v>136</v>
      </c>
      <c r="C225" s="112" t="s">
        <v>33</v>
      </c>
      <c r="D225" s="98" t="s">
        <v>38</v>
      </c>
      <c r="E225" s="98" t="s">
        <v>159</v>
      </c>
      <c r="F225" s="98" t="s">
        <v>20</v>
      </c>
      <c r="G225" s="98" t="s">
        <v>20</v>
      </c>
      <c r="H225" s="110" t="s">
        <v>20</v>
      </c>
      <c r="I225" s="113"/>
      <c r="J225" s="113">
        <v>1</v>
      </c>
    </row>
    <row r="226" spans="1:10" ht="38.25" customHeight="1">
      <c r="A226" s="113" t="s">
        <v>5735</v>
      </c>
      <c r="B226" s="98" t="s">
        <v>136</v>
      </c>
      <c r="C226" s="112" t="s">
        <v>33</v>
      </c>
      <c r="D226" s="98" t="s">
        <v>41</v>
      </c>
      <c r="E226" s="98" t="s">
        <v>194</v>
      </c>
      <c r="F226" s="98" t="s">
        <v>196</v>
      </c>
      <c r="G226" s="113" t="s">
        <v>196</v>
      </c>
      <c r="H226" s="110" t="s">
        <v>20</v>
      </c>
      <c r="I226" s="113"/>
      <c r="J226" s="113">
        <v>1</v>
      </c>
    </row>
    <row r="227" spans="1:10" ht="38.25" customHeight="1">
      <c r="A227" s="113" t="s">
        <v>5735</v>
      </c>
      <c r="B227" s="98" t="s">
        <v>136</v>
      </c>
      <c r="C227" s="112" t="s">
        <v>33</v>
      </c>
      <c r="D227" s="98" t="s">
        <v>246</v>
      </c>
      <c r="E227" s="98" t="s">
        <v>175</v>
      </c>
      <c r="F227" s="98" t="s">
        <v>248</v>
      </c>
      <c r="G227" s="98" t="s">
        <v>248</v>
      </c>
      <c r="H227" s="110" t="s">
        <v>20</v>
      </c>
      <c r="I227" s="113"/>
      <c r="J227" s="113">
        <v>1</v>
      </c>
    </row>
    <row r="228" spans="1:10" ht="63.75" customHeight="1">
      <c r="A228" s="113" t="s">
        <v>5735</v>
      </c>
      <c r="B228" s="113" t="s">
        <v>136</v>
      </c>
      <c r="C228" s="110" t="s">
        <v>33</v>
      </c>
      <c r="D228" s="113" t="s">
        <v>305</v>
      </c>
      <c r="E228" s="113" t="s">
        <v>175</v>
      </c>
      <c r="F228" s="98" t="s">
        <v>306</v>
      </c>
      <c r="G228" s="113" t="s">
        <v>306</v>
      </c>
      <c r="H228" s="110" t="s">
        <v>20</v>
      </c>
      <c r="I228" s="113"/>
      <c r="J228" s="113">
        <v>1</v>
      </c>
    </row>
    <row r="229" spans="1:10" ht="39" customHeight="1">
      <c r="A229" s="113" t="s">
        <v>5735</v>
      </c>
      <c r="B229" s="98" t="s">
        <v>136</v>
      </c>
      <c r="C229" s="112" t="s">
        <v>33</v>
      </c>
      <c r="D229" s="98" t="s">
        <v>155</v>
      </c>
      <c r="E229" s="98" t="s">
        <v>39</v>
      </c>
      <c r="F229" s="98" t="s">
        <v>330</v>
      </c>
      <c r="G229" s="98" t="s">
        <v>330</v>
      </c>
      <c r="H229" s="112" t="s">
        <v>20</v>
      </c>
      <c r="I229" s="98" t="s">
        <v>1185</v>
      </c>
      <c r="J229" s="113">
        <v>2</v>
      </c>
    </row>
    <row r="230" spans="1:10" ht="25.5" customHeight="1">
      <c r="A230" s="113" t="s">
        <v>5735</v>
      </c>
      <c r="B230" s="98" t="s">
        <v>136</v>
      </c>
      <c r="C230" s="112" t="s">
        <v>33</v>
      </c>
      <c r="D230" s="98" t="s">
        <v>10044</v>
      </c>
      <c r="E230" s="98" t="s">
        <v>39</v>
      </c>
      <c r="F230" s="98" t="s">
        <v>331</v>
      </c>
      <c r="G230" s="98" t="s">
        <v>331</v>
      </c>
      <c r="H230" s="112" t="s">
        <v>20</v>
      </c>
      <c r="I230" s="98" t="s">
        <v>1185</v>
      </c>
      <c r="J230" s="113">
        <v>2</v>
      </c>
    </row>
    <row r="231" spans="1:10" ht="63.75" customHeight="1">
      <c r="A231" s="113" t="s">
        <v>5735</v>
      </c>
      <c r="B231" s="98" t="s">
        <v>136</v>
      </c>
      <c r="C231" s="112" t="s">
        <v>33</v>
      </c>
      <c r="D231" s="113" t="s">
        <v>5672</v>
      </c>
      <c r="E231" s="98" t="s">
        <v>5671</v>
      </c>
      <c r="F231" s="98" t="s">
        <v>336</v>
      </c>
      <c r="G231" s="98" t="s">
        <v>336</v>
      </c>
      <c r="H231" s="112" t="s">
        <v>20</v>
      </c>
      <c r="I231" s="98"/>
      <c r="J231" s="113">
        <v>1</v>
      </c>
    </row>
    <row r="232" spans="1:10" ht="25.5" customHeight="1">
      <c r="A232" s="113" t="s">
        <v>5735</v>
      </c>
      <c r="B232" s="98" t="s">
        <v>136</v>
      </c>
      <c r="C232" s="112" t="s">
        <v>33</v>
      </c>
      <c r="D232" s="113" t="s">
        <v>154</v>
      </c>
      <c r="E232" s="98" t="s">
        <v>39</v>
      </c>
      <c r="F232" s="98" t="s">
        <v>5675</v>
      </c>
      <c r="G232" s="98" t="s">
        <v>5675</v>
      </c>
      <c r="H232" s="112" t="s">
        <v>20</v>
      </c>
      <c r="I232" s="98" t="s">
        <v>1185</v>
      </c>
      <c r="J232" s="113">
        <v>2</v>
      </c>
    </row>
    <row r="233" spans="1:10" ht="51.75" customHeight="1">
      <c r="A233" s="113" t="s">
        <v>5737</v>
      </c>
      <c r="B233" s="98" t="s">
        <v>137</v>
      </c>
      <c r="C233" s="112" t="s">
        <v>33</v>
      </c>
      <c r="D233" s="98" t="s">
        <v>31</v>
      </c>
      <c r="E233" s="98" t="s">
        <v>32</v>
      </c>
      <c r="F233" s="98" t="s">
        <v>156</v>
      </c>
      <c r="G233" s="98" t="s">
        <v>156</v>
      </c>
      <c r="H233" s="110" t="s">
        <v>19</v>
      </c>
      <c r="I233" s="113"/>
      <c r="J233" s="113">
        <v>1</v>
      </c>
    </row>
    <row r="234" spans="1:10" ht="51" customHeight="1">
      <c r="A234" s="113" t="s">
        <v>5737</v>
      </c>
      <c r="B234" s="98" t="s">
        <v>137</v>
      </c>
      <c r="C234" s="112" t="s">
        <v>33</v>
      </c>
      <c r="D234" s="98" t="s">
        <v>31</v>
      </c>
      <c r="E234" s="98" t="s">
        <v>157</v>
      </c>
      <c r="F234" s="98" t="s">
        <v>158</v>
      </c>
      <c r="G234" s="98" t="s">
        <v>158</v>
      </c>
      <c r="H234" s="110" t="s">
        <v>20</v>
      </c>
      <c r="I234" s="113"/>
      <c r="J234" s="113">
        <v>1</v>
      </c>
    </row>
    <row r="235" spans="1:10" ht="38.25" customHeight="1">
      <c r="A235" s="113" t="s">
        <v>5737</v>
      </c>
      <c r="B235" s="98" t="s">
        <v>137</v>
      </c>
      <c r="C235" s="112" t="s">
        <v>33</v>
      </c>
      <c r="D235" s="98" t="s">
        <v>42</v>
      </c>
      <c r="E235" s="98" t="s">
        <v>34</v>
      </c>
      <c r="F235" s="98" t="s">
        <v>160</v>
      </c>
      <c r="G235" s="98" t="s">
        <v>160</v>
      </c>
      <c r="H235" s="110" t="s">
        <v>19</v>
      </c>
      <c r="I235" s="113"/>
      <c r="J235" s="113">
        <v>1</v>
      </c>
    </row>
    <row r="236" spans="1:10" ht="51" customHeight="1">
      <c r="A236" s="113" t="s">
        <v>5737</v>
      </c>
      <c r="B236" s="98" t="s">
        <v>137</v>
      </c>
      <c r="C236" s="112" t="s">
        <v>33</v>
      </c>
      <c r="D236" s="98" t="s">
        <v>35</v>
      </c>
      <c r="E236" s="98" t="s">
        <v>36</v>
      </c>
      <c r="F236" s="98" t="s">
        <v>156</v>
      </c>
      <c r="G236" s="98" t="s">
        <v>156</v>
      </c>
      <c r="H236" s="110" t="s">
        <v>19</v>
      </c>
      <c r="I236" s="113"/>
      <c r="J236" s="113">
        <v>1</v>
      </c>
    </row>
    <row r="237" spans="1:10" ht="26.25" customHeight="1">
      <c r="A237" s="113" t="s">
        <v>5737</v>
      </c>
      <c r="B237" s="98" t="s">
        <v>137</v>
      </c>
      <c r="C237" s="110" t="s">
        <v>33</v>
      </c>
      <c r="D237" s="98" t="s">
        <v>37</v>
      </c>
      <c r="E237" s="98" t="s">
        <v>175</v>
      </c>
      <c r="F237" s="98" t="s">
        <v>238</v>
      </c>
      <c r="G237" s="116" t="s">
        <v>238</v>
      </c>
      <c r="H237" s="110" t="s">
        <v>19</v>
      </c>
      <c r="I237" s="113"/>
      <c r="J237" s="113">
        <v>1</v>
      </c>
    </row>
    <row r="238" spans="1:10" ht="39" customHeight="1">
      <c r="A238" s="113" t="s">
        <v>5737</v>
      </c>
      <c r="B238" s="98" t="s">
        <v>137</v>
      </c>
      <c r="C238" s="112" t="s">
        <v>33</v>
      </c>
      <c r="D238" s="98" t="s">
        <v>145</v>
      </c>
      <c r="E238" s="98" t="s">
        <v>176</v>
      </c>
      <c r="F238" s="98" t="s">
        <v>177</v>
      </c>
      <c r="G238" s="113" t="s">
        <v>178</v>
      </c>
      <c r="H238" s="110" t="s">
        <v>19</v>
      </c>
      <c r="I238" s="113"/>
      <c r="J238" s="113">
        <v>1</v>
      </c>
    </row>
    <row r="239" spans="1:10" ht="39" customHeight="1">
      <c r="A239" s="113" t="s">
        <v>5737</v>
      </c>
      <c r="B239" s="98" t="s">
        <v>137</v>
      </c>
      <c r="C239" s="112" t="s">
        <v>33</v>
      </c>
      <c r="D239" s="98" t="s">
        <v>40</v>
      </c>
      <c r="E239" s="118" t="s">
        <v>250</v>
      </c>
      <c r="F239" s="98" t="s">
        <v>249</v>
      </c>
      <c r="G239" s="111" t="s">
        <v>249</v>
      </c>
      <c r="H239" s="110" t="s">
        <v>20</v>
      </c>
      <c r="I239" s="113"/>
      <c r="J239" s="113">
        <v>1</v>
      </c>
    </row>
    <row r="240" spans="1:10" ht="26.25" customHeight="1">
      <c r="A240" s="113" t="s">
        <v>5737</v>
      </c>
      <c r="B240" s="98" t="s">
        <v>137</v>
      </c>
      <c r="C240" s="112" t="s">
        <v>33</v>
      </c>
      <c r="D240" s="98" t="s">
        <v>38</v>
      </c>
      <c r="E240" s="98" t="s">
        <v>159</v>
      </c>
      <c r="F240" s="98" t="s">
        <v>20</v>
      </c>
      <c r="G240" s="98" t="s">
        <v>20</v>
      </c>
      <c r="H240" s="110" t="s">
        <v>20</v>
      </c>
      <c r="I240" s="113"/>
      <c r="J240" s="113">
        <v>1</v>
      </c>
    </row>
    <row r="241" spans="1:10" ht="26.25" customHeight="1">
      <c r="A241" s="113" t="s">
        <v>5737</v>
      </c>
      <c r="B241" s="98" t="s">
        <v>137</v>
      </c>
      <c r="C241" s="112" t="s">
        <v>33</v>
      </c>
      <c r="D241" s="113" t="s">
        <v>5672</v>
      </c>
      <c r="E241" s="98" t="s">
        <v>5671</v>
      </c>
      <c r="F241" s="98" t="s">
        <v>336</v>
      </c>
      <c r="G241" s="98" t="s">
        <v>336</v>
      </c>
      <c r="H241" s="112" t="s">
        <v>20</v>
      </c>
      <c r="I241" s="98"/>
      <c r="J241" s="113">
        <v>1</v>
      </c>
    </row>
    <row r="242" spans="1:10" ht="26.25" customHeight="1">
      <c r="A242" s="113" t="s">
        <v>5737</v>
      </c>
      <c r="B242" s="98" t="s">
        <v>137</v>
      </c>
      <c r="C242" s="112" t="s">
        <v>33</v>
      </c>
      <c r="D242" s="98" t="s">
        <v>41</v>
      </c>
      <c r="E242" s="98" t="s">
        <v>194</v>
      </c>
      <c r="F242" s="98" t="s">
        <v>195</v>
      </c>
      <c r="G242" s="98" t="s">
        <v>195</v>
      </c>
      <c r="H242" s="110" t="s">
        <v>20</v>
      </c>
      <c r="I242" s="113"/>
      <c r="J242" s="113">
        <v>1</v>
      </c>
    </row>
    <row r="243" spans="1:10" ht="26.25" customHeight="1">
      <c r="A243" s="113" t="s">
        <v>5737</v>
      </c>
      <c r="B243" s="98" t="s">
        <v>137</v>
      </c>
      <c r="C243" s="112" t="s">
        <v>33</v>
      </c>
      <c r="D243" s="98" t="s">
        <v>41</v>
      </c>
      <c r="E243" s="98" t="s">
        <v>194</v>
      </c>
      <c r="F243" s="98" t="s">
        <v>196</v>
      </c>
      <c r="G243" s="113" t="s">
        <v>196</v>
      </c>
      <c r="H243" s="110" t="s">
        <v>20</v>
      </c>
      <c r="I243" s="113"/>
      <c r="J243" s="113">
        <v>1</v>
      </c>
    </row>
    <row r="244" spans="1:10" ht="26.25" customHeight="1">
      <c r="A244" s="113" t="s">
        <v>5737</v>
      </c>
      <c r="B244" s="98" t="s">
        <v>137</v>
      </c>
      <c r="C244" s="112" t="s">
        <v>33</v>
      </c>
      <c r="D244" s="98" t="s">
        <v>246</v>
      </c>
      <c r="E244" s="98" t="s">
        <v>175</v>
      </c>
      <c r="F244" s="98" t="s">
        <v>248</v>
      </c>
      <c r="G244" s="98" t="s">
        <v>248</v>
      </c>
      <c r="H244" s="110" t="s">
        <v>20</v>
      </c>
      <c r="I244" s="113"/>
      <c r="J244" s="113">
        <v>1</v>
      </c>
    </row>
    <row r="245" spans="1:10" ht="39" customHeight="1">
      <c r="A245" s="113" t="s">
        <v>5737</v>
      </c>
      <c r="B245" s="113" t="s">
        <v>137</v>
      </c>
      <c r="C245" s="110" t="s">
        <v>33</v>
      </c>
      <c r="D245" s="113" t="s">
        <v>305</v>
      </c>
      <c r="E245" s="113" t="s">
        <v>175</v>
      </c>
      <c r="F245" s="98" t="s">
        <v>306</v>
      </c>
      <c r="G245" s="113" t="s">
        <v>306</v>
      </c>
      <c r="H245" s="110" t="s">
        <v>20</v>
      </c>
      <c r="I245" s="113"/>
      <c r="J245" s="113">
        <v>1</v>
      </c>
    </row>
    <row r="246" spans="1:10" ht="39" customHeight="1">
      <c r="A246" s="113" t="s">
        <v>5737</v>
      </c>
      <c r="B246" s="98" t="s">
        <v>137</v>
      </c>
      <c r="C246" s="112" t="s">
        <v>33</v>
      </c>
      <c r="D246" s="98" t="s">
        <v>155</v>
      </c>
      <c r="E246" s="98" t="s">
        <v>39</v>
      </c>
      <c r="F246" s="98" t="s">
        <v>330</v>
      </c>
      <c r="G246" s="98" t="s">
        <v>330</v>
      </c>
      <c r="H246" s="112" t="s">
        <v>20</v>
      </c>
      <c r="I246" s="98" t="s">
        <v>1185</v>
      </c>
      <c r="J246" s="113">
        <v>2</v>
      </c>
    </row>
    <row r="247" spans="1:10" ht="26.25" customHeight="1">
      <c r="A247" s="113" t="s">
        <v>5737</v>
      </c>
      <c r="B247" s="98" t="s">
        <v>137</v>
      </c>
      <c r="C247" s="112" t="s">
        <v>33</v>
      </c>
      <c r="D247" s="98" t="s">
        <v>10044</v>
      </c>
      <c r="E247" s="98" t="s">
        <v>39</v>
      </c>
      <c r="F247" s="98" t="s">
        <v>331</v>
      </c>
      <c r="G247" s="98" t="s">
        <v>331</v>
      </c>
      <c r="H247" s="112" t="s">
        <v>20</v>
      </c>
      <c r="I247" s="98" t="s">
        <v>1185</v>
      </c>
      <c r="J247" s="113">
        <v>2</v>
      </c>
    </row>
    <row r="248" spans="1:10" ht="26.25" customHeight="1">
      <c r="A248" s="113" t="s">
        <v>5737</v>
      </c>
      <c r="B248" s="98" t="s">
        <v>137</v>
      </c>
      <c r="C248" s="112" t="s">
        <v>33</v>
      </c>
      <c r="D248" s="113" t="s">
        <v>154</v>
      </c>
      <c r="E248" s="98" t="s">
        <v>39</v>
      </c>
      <c r="F248" s="98" t="s">
        <v>5675</v>
      </c>
      <c r="G248" s="98" t="s">
        <v>5675</v>
      </c>
      <c r="H248" s="112" t="s">
        <v>20</v>
      </c>
      <c r="I248" s="98" t="s">
        <v>1185</v>
      </c>
      <c r="J248" s="113">
        <v>2</v>
      </c>
    </row>
    <row r="249" spans="1:10" ht="39" customHeight="1">
      <c r="A249" s="113" t="s">
        <v>5732</v>
      </c>
      <c r="B249" s="98" t="s">
        <v>138</v>
      </c>
      <c r="C249" s="112" t="s">
        <v>33</v>
      </c>
      <c r="D249" s="98" t="s">
        <v>31</v>
      </c>
      <c r="E249" s="98" t="s">
        <v>32</v>
      </c>
      <c r="F249" s="98" t="s">
        <v>156</v>
      </c>
      <c r="G249" s="98" t="s">
        <v>156</v>
      </c>
      <c r="H249" s="110" t="s">
        <v>19</v>
      </c>
      <c r="I249" s="113"/>
      <c r="J249" s="113">
        <v>1</v>
      </c>
    </row>
    <row r="250" spans="1:10" ht="39" customHeight="1">
      <c r="A250" s="113" t="s">
        <v>5732</v>
      </c>
      <c r="B250" s="98" t="s">
        <v>138</v>
      </c>
      <c r="C250" s="112" t="s">
        <v>33</v>
      </c>
      <c r="D250" s="98" t="s">
        <v>31</v>
      </c>
      <c r="E250" s="98" t="s">
        <v>157</v>
      </c>
      <c r="F250" s="98" t="s">
        <v>158</v>
      </c>
      <c r="G250" s="98" t="s">
        <v>158</v>
      </c>
      <c r="H250" s="110" t="s">
        <v>20</v>
      </c>
      <c r="I250" s="113"/>
      <c r="J250" s="113">
        <v>1</v>
      </c>
    </row>
    <row r="251" spans="1:10" ht="39" customHeight="1">
      <c r="A251" s="113" t="s">
        <v>5732</v>
      </c>
      <c r="B251" s="98" t="s">
        <v>138</v>
      </c>
      <c r="C251" s="112" t="s">
        <v>33</v>
      </c>
      <c r="D251" s="98" t="s">
        <v>42</v>
      </c>
      <c r="E251" s="98" t="s">
        <v>34</v>
      </c>
      <c r="F251" s="98" t="s">
        <v>160</v>
      </c>
      <c r="G251" s="98" t="s">
        <v>160</v>
      </c>
      <c r="H251" s="110" t="s">
        <v>19</v>
      </c>
      <c r="I251" s="113"/>
      <c r="J251" s="113">
        <v>1</v>
      </c>
    </row>
    <row r="252" spans="1:10" ht="33.75" customHeight="1">
      <c r="A252" s="113" t="s">
        <v>5732</v>
      </c>
      <c r="B252" s="98" t="s">
        <v>138</v>
      </c>
      <c r="C252" s="112" t="s">
        <v>33</v>
      </c>
      <c r="D252" s="98" t="s">
        <v>35</v>
      </c>
      <c r="E252" s="98" t="s">
        <v>36</v>
      </c>
      <c r="F252" s="98" t="s">
        <v>156</v>
      </c>
      <c r="G252" s="98" t="s">
        <v>156</v>
      </c>
      <c r="H252" s="110" t="s">
        <v>19</v>
      </c>
      <c r="I252" s="113"/>
      <c r="J252" s="113">
        <v>1</v>
      </c>
    </row>
    <row r="253" spans="1:10" ht="39" customHeight="1">
      <c r="A253" s="113" t="s">
        <v>5732</v>
      </c>
      <c r="B253" s="98" t="s">
        <v>138</v>
      </c>
      <c r="C253" s="110" t="s">
        <v>33</v>
      </c>
      <c r="D253" s="98" t="s">
        <v>37</v>
      </c>
      <c r="E253" s="98" t="s">
        <v>175</v>
      </c>
      <c r="F253" s="98" t="s">
        <v>238</v>
      </c>
      <c r="G253" s="116" t="s">
        <v>238</v>
      </c>
      <c r="H253" s="110" t="s">
        <v>19</v>
      </c>
      <c r="I253" s="113"/>
      <c r="J253" s="113">
        <v>1</v>
      </c>
    </row>
    <row r="254" spans="1:10" ht="39" customHeight="1">
      <c r="A254" s="113" t="s">
        <v>5732</v>
      </c>
      <c r="B254" s="98" t="s">
        <v>138</v>
      </c>
      <c r="C254" s="112" t="s">
        <v>33</v>
      </c>
      <c r="D254" s="98" t="s">
        <v>145</v>
      </c>
      <c r="E254" s="98" t="s">
        <v>176</v>
      </c>
      <c r="F254" s="98" t="s">
        <v>177</v>
      </c>
      <c r="G254" s="113" t="s">
        <v>178</v>
      </c>
      <c r="H254" s="110" t="s">
        <v>19</v>
      </c>
      <c r="I254" s="113"/>
      <c r="J254" s="113">
        <v>1</v>
      </c>
    </row>
    <row r="255" spans="1:10" ht="33.75" customHeight="1">
      <c r="A255" s="113" t="s">
        <v>5732</v>
      </c>
      <c r="B255" s="98" t="s">
        <v>138</v>
      </c>
      <c r="C255" s="112" t="s">
        <v>33</v>
      </c>
      <c r="D255" s="98" t="s">
        <v>40</v>
      </c>
      <c r="E255" s="118" t="s">
        <v>250</v>
      </c>
      <c r="F255" s="98" t="s">
        <v>249</v>
      </c>
      <c r="G255" s="111" t="s">
        <v>249</v>
      </c>
      <c r="H255" s="110" t="s">
        <v>20</v>
      </c>
      <c r="I255" s="113"/>
      <c r="J255" s="113">
        <v>1</v>
      </c>
    </row>
    <row r="256" spans="1:10" ht="39" customHeight="1">
      <c r="A256" s="113" t="s">
        <v>5732</v>
      </c>
      <c r="B256" s="98" t="s">
        <v>138</v>
      </c>
      <c r="C256" s="112" t="s">
        <v>33</v>
      </c>
      <c r="D256" s="98" t="s">
        <v>38</v>
      </c>
      <c r="E256" s="98" t="s">
        <v>159</v>
      </c>
      <c r="F256" s="98" t="s">
        <v>20</v>
      </c>
      <c r="G256" s="98" t="s">
        <v>20</v>
      </c>
      <c r="H256" s="110" t="s">
        <v>20</v>
      </c>
      <c r="I256" s="113"/>
      <c r="J256" s="113">
        <v>1</v>
      </c>
    </row>
    <row r="257" spans="1:10" ht="39" customHeight="1">
      <c r="A257" s="113" t="s">
        <v>5732</v>
      </c>
      <c r="B257" s="98" t="s">
        <v>138</v>
      </c>
      <c r="C257" s="112" t="s">
        <v>33</v>
      </c>
      <c r="D257" s="98" t="s">
        <v>41</v>
      </c>
      <c r="E257" s="98" t="s">
        <v>194</v>
      </c>
      <c r="F257" s="98" t="s">
        <v>196</v>
      </c>
      <c r="G257" s="113" t="s">
        <v>196</v>
      </c>
      <c r="H257" s="110" t="s">
        <v>20</v>
      </c>
      <c r="I257" s="113"/>
      <c r="J257" s="113">
        <v>1</v>
      </c>
    </row>
    <row r="258" spans="1:10" ht="39" customHeight="1">
      <c r="A258" s="113" t="s">
        <v>5732</v>
      </c>
      <c r="B258" s="98" t="s">
        <v>138</v>
      </c>
      <c r="C258" s="112" t="s">
        <v>33</v>
      </c>
      <c r="D258" s="98" t="s">
        <v>246</v>
      </c>
      <c r="E258" s="98" t="s">
        <v>175</v>
      </c>
      <c r="F258" s="98" t="s">
        <v>248</v>
      </c>
      <c r="G258" s="98" t="s">
        <v>248</v>
      </c>
      <c r="H258" s="110" t="s">
        <v>20</v>
      </c>
      <c r="I258" s="113"/>
      <c r="J258" s="113">
        <v>1</v>
      </c>
    </row>
    <row r="259" spans="1:10" ht="39" customHeight="1">
      <c r="A259" s="113" t="s">
        <v>5732</v>
      </c>
      <c r="B259" s="113" t="s">
        <v>138</v>
      </c>
      <c r="C259" s="110" t="s">
        <v>33</v>
      </c>
      <c r="D259" s="113" t="s">
        <v>305</v>
      </c>
      <c r="E259" s="113" t="s">
        <v>175</v>
      </c>
      <c r="F259" s="98" t="s">
        <v>306</v>
      </c>
      <c r="G259" s="113" t="s">
        <v>306</v>
      </c>
      <c r="H259" s="110" t="s">
        <v>20</v>
      </c>
      <c r="I259" s="113"/>
      <c r="J259" s="113">
        <v>1</v>
      </c>
    </row>
    <row r="260" spans="1:10" ht="39" customHeight="1">
      <c r="A260" s="113" t="s">
        <v>5732</v>
      </c>
      <c r="B260" s="98" t="s">
        <v>138</v>
      </c>
      <c r="C260" s="112" t="s">
        <v>33</v>
      </c>
      <c r="D260" s="98" t="s">
        <v>155</v>
      </c>
      <c r="E260" s="98" t="s">
        <v>39</v>
      </c>
      <c r="F260" s="98" t="s">
        <v>330</v>
      </c>
      <c r="G260" s="98" t="s">
        <v>330</v>
      </c>
      <c r="H260" s="112" t="s">
        <v>20</v>
      </c>
      <c r="I260" s="98" t="s">
        <v>1185</v>
      </c>
      <c r="J260" s="113">
        <v>2</v>
      </c>
    </row>
    <row r="261" spans="1:10" ht="39" customHeight="1">
      <c r="A261" s="113" t="s">
        <v>5732</v>
      </c>
      <c r="B261" s="98" t="s">
        <v>138</v>
      </c>
      <c r="C261" s="112" t="s">
        <v>33</v>
      </c>
      <c r="D261" s="98" t="s">
        <v>10044</v>
      </c>
      <c r="E261" s="98" t="s">
        <v>39</v>
      </c>
      <c r="F261" s="98" t="s">
        <v>331</v>
      </c>
      <c r="G261" s="98" t="s">
        <v>331</v>
      </c>
      <c r="H261" s="112" t="s">
        <v>20</v>
      </c>
      <c r="I261" s="98" t="s">
        <v>1185</v>
      </c>
      <c r="J261" s="113">
        <v>2</v>
      </c>
    </row>
    <row r="262" spans="1:10" ht="39" customHeight="1">
      <c r="A262" s="113" t="s">
        <v>5732</v>
      </c>
      <c r="B262" s="98" t="s">
        <v>138</v>
      </c>
      <c r="C262" s="112" t="s">
        <v>33</v>
      </c>
      <c r="D262" s="113" t="s">
        <v>5672</v>
      </c>
      <c r="E262" s="98" t="s">
        <v>5671</v>
      </c>
      <c r="F262" s="98" t="s">
        <v>336</v>
      </c>
      <c r="G262" s="98" t="s">
        <v>336</v>
      </c>
      <c r="H262" s="112" t="s">
        <v>20</v>
      </c>
      <c r="I262" s="98"/>
      <c r="J262" s="113">
        <v>1</v>
      </c>
    </row>
    <row r="263" spans="1:10" ht="39" customHeight="1">
      <c r="A263" s="113" t="s">
        <v>5732</v>
      </c>
      <c r="B263" s="98" t="s">
        <v>138</v>
      </c>
      <c r="C263" s="112" t="s">
        <v>33</v>
      </c>
      <c r="D263" s="113" t="s">
        <v>154</v>
      </c>
      <c r="E263" s="98" t="s">
        <v>39</v>
      </c>
      <c r="F263" s="98" t="s">
        <v>5675</v>
      </c>
      <c r="G263" s="98" t="s">
        <v>5675</v>
      </c>
      <c r="H263" s="112" t="s">
        <v>20</v>
      </c>
      <c r="I263" s="98" t="s">
        <v>1185</v>
      </c>
      <c r="J263" s="113">
        <v>2</v>
      </c>
    </row>
    <row r="264" spans="1:10" ht="39" customHeight="1">
      <c r="A264" s="98" t="s">
        <v>5715</v>
      </c>
      <c r="B264" s="98" t="s">
        <v>10063</v>
      </c>
      <c r="C264" s="112" t="s">
        <v>33</v>
      </c>
      <c r="D264" s="98" t="s">
        <v>31</v>
      </c>
      <c r="E264" s="98" t="s">
        <v>32</v>
      </c>
      <c r="F264" s="98" t="s">
        <v>74</v>
      </c>
      <c r="G264" s="98" t="s">
        <v>74</v>
      </c>
      <c r="H264" s="110" t="s">
        <v>19</v>
      </c>
      <c r="I264" s="113"/>
      <c r="J264" s="113">
        <v>1</v>
      </c>
    </row>
    <row r="265" spans="1:10" ht="39" customHeight="1">
      <c r="A265" s="98" t="s">
        <v>5715</v>
      </c>
      <c r="B265" s="98" t="s">
        <v>10063</v>
      </c>
      <c r="C265" s="112" t="s">
        <v>33</v>
      </c>
      <c r="D265" s="98" t="s">
        <v>42</v>
      </c>
      <c r="E265" s="98" t="s">
        <v>34</v>
      </c>
      <c r="F265" s="98" t="s">
        <v>160</v>
      </c>
      <c r="G265" s="98" t="s">
        <v>160</v>
      </c>
      <c r="H265" s="110" t="s">
        <v>19</v>
      </c>
      <c r="I265" s="113"/>
      <c r="J265" s="113">
        <v>1</v>
      </c>
    </row>
    <row r="266" spans="1:10" ht="26.25" customHeight="1">
      <c r="A266" s="98" t="s">
        <v>5715</v>
      </c>
      <c r="B266" s="98" t="s">
        <v>10063</v>
      </c>
      <c r="C266" s="112" t="s">
        <v>33</v>
      </c>
      <c r="D266" s="98" t="s">
        <v>35</v>
      </c>
      <c r="E266" s="98" t="s">
        <v>36</v>
      </c>
      <c r="F266" s="98" t="s">
        <v>156</v>
      </c>
      <c r="G266" s="98" t="s">
        <v>156</v>
      </c>
      <c r="H266" s="110" t="s">
        <v>19</v>
      </c>
      <c r="I266" s="113"/>
      <c r="J266" s="113">
        <v>1</v>
      </c>
    </row>
    <row r="267" spans="1:10" ht="26.25" customHeight="1">
      <c r="A267" s="98" t="s">
        <v>5715</v>
      </c>
      <c r="B267" s="98" t="s">
        <v>10063</v>
      </c>
      <c r="C267" s="112" t="s">
        <v>33</v>
      </c>
      <c r="D267" s="98" t="s">
        <v>145</v>
      </c>
      <c r="E267" s="98" t="s">
        <v>176</v>
      </c>
      <c r="F267" s="98" t="s">
        <v>205</v>
      </c>
      <c r="G267" s="113" t="s">
        <v>206</v>
      </c>
      <c r="H267" s="110" t="s">
        <v>19</v>
      </c>
      <c r="I267" s="113"/>
      <c r="J267" s="113">
        <v>1</v>
      </c>
    </row>
    <row r="268" spans="1:10" ht="39" customHeight="1">
      <c r="A268" s="98" t="s">
        <v>5715</v>
      </c>
      <c r="B268" s="98" t="s">
        <v>10063</v>
      </c>
      <c r="C268" s="110" t="s">
        <v>33</v>
      </c>
      <c r="D268" s="113" t="s">
        <v>40</v>
      </c>
      <c r="E268" s="118" t="s">
        <v>250</v>
      </c>
      <c r="F268" s="98" t="s">
        <v>249</v>
      </c>
      <c r="G268" s="111" t="s">
        <v>249</v>
      </c>
      <c r="H268" s="110" t="s">
        <v>20</v>
      </c>
      <c r="I268" s="113"/>
      <c r="J268" s="113">
        <v>1</v>
      </c>
    </row>
    <row r="269" spans="1:10" ht="39" customHeight="1">
      <c r="A269" s="98" t="s">
        <v>5715</v>
      </c>
      <c r="B269" s="98" t="s">
        <v>10063</v>
      </c>
      <c r="C269" s="110" t="s">
        <v>33</v>
      </c>
      <c r="D269" s="113" t="s">
        <v>305</v>
      </c>
      <c r="E269" s="113" t="s">
        <v>175</v>
      </c>
      <c r="F269" s="98" t="s">
        <v>306</v>
      </c>
      <c r="G269" s="113" t="s">
        <v>306</v>
      </c>
      <c r="H269" s="110" t="s">
        <v>20</v>
      </c>
      <c r="I269" s="113"/>
      <c r="J269" s="113">
        <v>1</v>
      </c>
    </row>
    <row r="270" spans="1:10" ht="26.25" customHeight="1">
      <c r="A270" s="98" t="s">
        <v>5715</v>
      </c>
      <c r="B270" s="98" t="s">
        <v>10063</v>
      </c>
      <c r="C270" s="112" t="s">
        <v>33</v>
      </c>
      <c r="D270" s="98" t="s">
        <v>10044</v>
      </c>
      <c r="E270" s="98" t="s">
        <v>39</v>
      </c>
      <c r="F270" s="98" t="s">
        <v>338</v>
      </c>
      <c r="G270" s="98" t="s">
        <v>338</v>
      </c>
      <c r="H270" s="112" t="s">
        <v>20</v>
      </c>
      <c r="I270" s="98" t="s">
        <v>1185</v>
      </c>
      <c r="J270" s="113">
        <v>2</v>
      </c>
    </row>
    <row r="271" spans="1:10" ht="26.25" customHeight="1">
      <c r="A271" s="98" t="s">
        <v>5716</v>
      </c>
      <c r="B271" s="98" t="s">
        <v>10065</v>
      </c>
      <c r="C271" s="112" t="s">
        <v>33</v>
      </c>
      <c r="D271" s="98" t="s">
        <v>31</v>
      </c>
      <c r="E271" s="98" t="s">
        <v>32</v>
      </c>
      <c r="F271" s="98" t="s">
        <v>156</v>
      </c>
      <c r="G271" s="98" t="s">
        <v>156</v>
      </c>
      <c r="H271" s="110" t="s">
        <v>19</v>
      </c>
      <c r="I271" s="113"/>
      <c r="J271" s="113">
        <v>1</v>
      </c>
    </row>
    <row r="272" spans="1:10" ht="39" customHeight="1">
      <c r="A272" s="98" t="s">
        <v>5716</v>
      </c>
      <c r="B272" s="98" t="s">
        <v>10065</v>
      </c>
      <c r="C272" s="112" t="s">
        <v>33</v>
      </c>
      <c r="D272" s="98" t="s">
        <v>42</v>
      </c>
      <c r="E272" s="98" t="s">
        <v>34</v>
      </c>
      <c r="F272" s="98" t="s">
        <v>160</v>
      </c>
      <c r="G272" s="98" t="s">
        <v>160</v>
      </c>
      <c r="H272" s="110" t="s">
        <v>19</v>
      </c>
      <c r="I272" s="113"/>
      <c r="J272" s="113">
        <v>1</v>
      </c>
    </row>
    <row r="273" spans="1:10" ht="39" customHeight="1">
      <c r="A273" s="98" t="s">
        <v>5716</v>
      </c>
      <c r="B273" s="98" t="s">
        <v>10065</v>
      </c>
      <c r="C273" s="112" t="s">
        <v>33</v>
      </c>
      <c r="D273" s="98" t="s">
        <v>35</v>
      </c>
      <c r="E273" s="98" t="s">
        <v>36</v>
      </c>
      <c r="F273" s="98" t="s">
        <v>156</v>
      </c>
      <c r="G273" s="98" t="s">
        <v>156</v>
      </c>
      <c r="H273" s="110" t="s">
        <v>19</v>
      </c>
      <c r="I273" s="113"/>
      <c r="J273" s="113">
        <v>1</v>
      </c>
    </row>
    <row r="274" spans="1:10" ht="26.25" customHeight="1">
      <c r="A274" s="98" t="s">
        <v>5716</v>
      </c>
      <c r="B274" s="98" t="s">
        <v>10065</v>
      </c>
      <c r="C274" s="112" t="s">
        <v>33</v>
      </c>
      <c r="D274" s="98" t="s">
        <v>145</v>
      </c>
      <c r="E274" s="98" t="s">
        <v>176</v>
      </c>
      <c r="F274" s="98" t="s">
        <v>177</v>
      </c>
      <c r="G274" s="113" t="s">
        <v>178</v>
      </c>
      <c r="H274" s="110" t="s">
        <v>19</v>
      </c>
      <c r="I274" s="113"/>
      <c r="J274" s="113">
        <v>1</v>
      </c>
    </row>
    <row r="275" spans="1:10" ht="26.25" customHeight="1">
      <c r="A275" s="98" t="s">
        <v>5716</v>
      </c>
      <c r="B275" s="98" t="s">
        <v>10065</v>
      </c>
      <c r="C275" s="112" t="s">
        <v>33</v>
      </c>
      <c r="D275" s="113" t="s">
        <v>40</v>
      </c>
      <c r="E275" s="118" t="s">
        <v>250</v>
      </c>
      <c r="F275" s="98" t="s">
        <v>249</v>
      </c>
      <c r="G275" s="111" t="s">
        <v>249</v>
      </c>
      <c r="H275" s="110" t="s">
        <v>20</v>
      </c>
      <c r="I275" s="113"/>
      <c r="J275" s="113">
        <v>1</v>
      </c>
    </row>
    <row r="276" spans="1:10" ht="26.25" customHeight="1">
      <c r="A276" s="98" t="s">
        <v>5716</v>
      </c>
      <c r="B276" s="98" t="s">
        <v>10065</v>
      </c>
      <c r="C276" s="112" t="s">
        <v>33</v>
      </c>
      <c r="D276" s="98" t="s">
        <v>41</v>
      </c>
      <c r="E276" s="98" t="s">
        <v>194</v>
      </c>
      <c r="F276" s="98" t="s">
        <v>196</v>
      </c>
      <c r="G276" s="113" t="s">
        <v>196</v>
      </c>
      <c r="H276" s="110" t="s">
        <v>20</v>
      </c>
      <c r="I276" s="113"/>
      <c r="J276" s="113">
        <v>1</v>
      </c>
    </row>
    <row r="277" spans="1:10" ht="39" customHeight="1">
      <c r="A277" s="98" t="s">
        <v>5716</v>
      </c>
      <c r="B277" s="98" t="s">
        <v>10065</v>
      </c>
      <c r="C277" s="110" t="s">
        <v>33</v>
      </c>
      <c r="D277" s="113" t="s">
        <v>305</v>
      </c>
      <c r="E277" s="113" t="s">
        <v>175</v>
      </c>
      <c r="F277" s="98" t="s">
        <v>306</v>
      </c>
      <c r="G277" s="113" t="s">
        <v>306</v>
      </c>
      <c r="H277" s="110" t="s">
        <v>20</v>
      </c>
      <c r="I277" s="113"/>
      <c r="J277" s="113">
        <v>1</v>
      </c>
    </row>
    <row r="278" spans="1:10" ht="39" customHeight="1">
      <c r="A278" s="98" t="s">
        <v>5716</v>
      </c>
      <c r="B278" s="98" t="s">
        <v>10065</v>
      </c>
      <c r="C278" s="112" t="s">
        <v>33</v>
      </c>
      <c r="D278" s="98" t="s">
        <v>10044</v>
      </c>
      <c r="E278" s="98" t="s">
        <v>39</v>
      </c>
      <c r="F278" s="98" t="s">
        <v>338</v>
      </c>
      <c r="G278" s="98" t="s">
        <v>338</v>
      </c>
      <c r="H278" s="112" t="s">
        <v>20</v>
      </c>
      <c r="I278" s="98" t="s">
        <v>1185</v>
      </c>
      <c r="J278" s="113">
        <v>2</v>
      </c>
    </row>
    <row r="279" spans="1:10">
      <c r="A279" s="113" t="s">
        <v>5717</v>
      </c>
      <c r="B279" s="98" t="s">
        <v>139</v>
      </c>
      <c r="C279" s="112" t="s">
        <v>33</v>
      </c>
      <c r="D279" s="98" t="s">
        <v>31</v>
      </c>
      <c r="E279" s="98" t="s">
        <v>32</v>
      </c>
      <c r="F279" s="98" t="s">
        <v>74</v>
      </c>
      <c r="G279" s="98" t="s">
        <v>74</v>
      </c>
      <c r="H279" s="110" t="s">
        <v>19</v>
      </c>
      <c r="I279" s="113"/>
      <c r="J279" s="113">
        <v>1</v>
      </c>
    </row>
    <row r="280" spans="1:10" ht="15" customHeight="1">
      <c r="A280" s="113" t="s">
        <v>5717</v>
      </c>
      <c r="B280" s="98" t="s">
        <v>139</v>
      </c>
      <c r="C280" s="112" t="s">
        <v>33</v>
      </c>
      <c r="D280" s="98" t="s">
        <v>42</v>
      </c>
      <c r="E280" s="98" t="s">
        <v>34</v>
      </c>
      <c r="F280" s="98" t="s">
        <v>160</v>
      </c>
      <c r="G280" s="98" t="s">
        <v>160</v>
      </c>
      <c r="H280" s="110" t="s">
        <v>19</v>
      </c>
      <c r="I280" s="113"/>
      <c r="J280" s="113">
        <v>1</v>
      </c>
    </row>
    <row r="281" spans="1:10">
      <c r="A281" s="113" t="s">
        <v>5717</v>
      </c>
      <c r="B281" s="98" t="s">
        <v>139</v>
      </c>
      <c r="C281" s="112" t="s">
        <v>33</v>
      </c>
      <c r="D281" s="98" t="s">
        <v>35</v>
      </c>
      <c r="E281" s="98" t="s">
        <v>36</v>
      </c>
      <c r="F281" s="98" t="s">
        <v>156</v>
      </c>
      <c r="G281" s="98" t="s">
        <v>156</v>
      </c>
      <c r="H281" s="110" t="s">
        <v>19</v>
      </c>
      <c r="I281" s="113"/>
      <c r="J281" s="113">
        <v>1</v>
      </c>
    </row>
    <row r="282" spans="1:10" ht="39" customHeight="1">
      <c r="A282" s="113" t="s">
        <v>5717</v>
      </c>
      <c r="B282" s="98" t="s">
        <v>139</v>
      </c>
      <c r="C282" s="112" t="s">
        <v>33</v>
      </c>
      <c r="D282" s="98" t="s">
        <v>145</v>
      </c>
      <c r="E282" s="98" t="s">
        <v>176</v>
      </c>
      <c r="F282" s="98" t="s">
        <v>205</v>
      </c>
      <c r="G282" s="113" t="s">
        <v>206</v>
      </c>
      <c r="H282" s="110" t="s">
        <v>19</v>
      </c>
      <c r="I282" s="113"/>
      <c r="J282" s="113">
        <v>1</v>
      </c>
    </row>
    <row r="283" spans="1:10" ht="26.25" customHeight="1">
      <c r="A283" s="113" t="s">
        <v>5717</v>
      </c>
      <c r="B283" s="98" t="s">
        <v>139</v>
      </c>
      <c r="C283" s="110" t="s">
        <v>33</v>
      </c>
      <c r="D283" s="98" t="s">
        <v>40</v>
      </c>
      <c r="E283" s="118" t="s">
        <v>250</v>
      </c>
      <c r="F283" s="98" t="s">
        <v>249</v>
      </c>
      <c r="G283" s="111" t="s">
        <v>249</v>
      </c>
      <c r="H283" s="110" t="s">
        <v>20</v>
      </c>
      <c r="I283" s="113"/>
      <c r="J283" s="113">
        <v>1</v>
      </c>
    </row>
    <row r="284" spans="1:10" ht="39" customHeight="1">
      <c r="A284" s="113" t="s">
        <v>5717</v>
      </c>
      <c r="B284" s="113" t="s">
        <v>139</v>
      </c>
      <c r="C284" s="110" t="s">
        <v>33</v>
      </c>
      <c r="D284" s="113" t="s">
        <v>305</v>
      </c>
      <c r="E284" s="113" t="s">
        <v>175</v>
      </c>
      <c r="F284" s="98" t="s">
        <v>306</v>
      </c>
      <c r="G284" s="113" t="s">
        <v>306</v>
      </c>
      <c r="H284" s="110" t="s">
        <v>20</v>
      </c>
      <c r="I284" s="113"/>
      <c r="J284" s="113">
        <v>1</v>
      </c>
    </row>
    <row r="285" spans="1:10" ht="39" customHeight="1">
      <c r="A285" s="113" t="s">
        <v>5717</v>
      </c>
      <c r="B285" s="98" t="s">
        <v>139</v>
      </c>
      <c r="C285" s="112" t="s">
        <v>33</v>
      </c>
      <c r="D285" s="98" t="s">
        <v>10044</v>
      </c>
      <c r="E285" s="98" t="s">
        <v>39</v>
      </c>
      <c r="F285" s="98" t="s">
        <v>338</v>
      </c>
      <c r="G285" s="98" t="s">
        <v>338</v>
      </c>
      <c r="H285" s="112" t="s">
        <v>20</v>
      </c>
      <c r="I285" s="98" t="s">
        <v>1185</v>
      </c>
      <c r="J285" s="113">
        <v>2</v>
      </c>
    </row>
    <row r="286" spans="1:10">
      <c r="A286" s="113" t="s">
        <v>5718</v>
      </c>
      <c r="B286" s="98" t="s">
        <v>140</v>
      </c>
      <c r="C286" s="112" t="s">
        <v>33</v>
      </c>
      <c r="D286" s="98" t="s">
        <v>31</v>
      </c>
      <c r="E286" s="98" t="s">
        <v>32</v>
      </c>
      <c r="F286" s="98" t="s">
        <v>156</v>
      </c>
      <c r="G286" s="98" t="s">
        <v>156</v>
      </c>
      <c r="H286" s="110" t="s">
        <v>19</v>
      </c>
      <c r="I286" s="113"/>
      <c r="J286" s="113">
        <v>1</v>
      </c>
    </row>
    <row r="287" spans="1:10">
      <c r="A287" s="113" t="s">
        <v>5718</v>
      </c>
      <c r="B287" s="98" t="s">
        <v>140</v>
      </c>
      <c r="C287" s="112" t="s">
        <v>33</v>
      </c>
      <c r="D287" s="98" t="s">
        <v>42</v>
      </c>
      <c r="E287" s="98" t="s">
        <v>34</v>
      </c>
      <c r="F287" s="98" t="s">
        <v>160</v>
      </c>
      <c r="G287" s="98" t="s">
        <v>160</v>
      </c>
      <c r="H287" s="110" t="s">
        <v>19</v>
      </c>
      <c r="I287" s="113"/>
      <c r="J287" s="113">
        <v>1</v>
      </c>
    </row>
    <row r="288" spans="1:10">
      <c r="A288" s="113" t="s">
        <v>5718</v>
      </c>
      <c r="B288" s="98" t="s">
        <v>140</v>
      </c>
      <c r="C288" s="112" t="s">
        <v>33</v>
      </c>
      <c r="D288" s="98" t="s">
        <v>35</v>
      </c>
      <c r="E288" s="98" t="s">
        <v>36</v>
      </c>
      <c r="F288" s="98" t="s">
        <v>156</v>
      </c>
      <c r="G288" s="98" t="s">
        <v>156</v>
      </c>
      <c r="H288" s="110" t="s">
        <v>19</v>
      </c>
      <c r="I288" s="113"/>
      <c r="J288" s="113">
        <v>1</v>
      </c>
    </row>
    <row r="289" spans="1:10" ht="39" customHeight="1">
      <c r="A289" s="113" t="s">
        <v>5718</v>
      </c>
      <c r="B289" s="98" t="s">
        <v>140</v>
      </c>
      <c r="C289" s="112" t="s">
        <v>33</v>
      </c>
      <c r="D289" s="98" t="s">
        <v>145</v>
      </c>
      <c r="E289" s="98" t="s">
        <v>176</v>
      </c>
      <c r="F289" s="98" t="s">
        <v>177</v>
      </c>
      <c r="G289" s="113" t="s">
        <v>178</v>
      </c>
      <c r="H289" s="110" t="s">
        <v>19</v>
      </c>
      <c r="I289" s="113"/>
      <c r="J289" s="113">
        <v>1</v>
      </c>
    </row>
    <row r="290" spans="1:10">
      <c r="A290" s="113" t="s">
        <v>5718</v>
      </c>
      <c r="B290" s="113" t="s">
        <v>140</v>
      </c>
      <c r="C290" s="112" t="s">
        <v>33</v>
      </c>
      <c r="D290" s="98" t="s">
        <v>40</v>
      </c>
      <c r="E290" s="118" t="s">
        <v>250</v>
      </c>
      <c r="F290" s="98" t="s">
        <v>249</v>
      </c>
      <c r="G290" s="111" t="s">
        <v>249</v>
      </c>
      <c r="H290" s="110" t="s">
        <v>20</v>
      </c>
      <c r="I290" s="113"/>
      <c r="J290" s="113">
        <v>1</v>
      </c>
    </row>
    <row r="291" spans="1:10" ht="39" customHeight="1">
      <c r="A291" s="113" t="s">
        <v>5718</v>
      </c>
      <c r="B291" s="98" t="s">
        <v>140</v>
      </c>
      <c r="C291" s="112" t="s">
        <v>33</v>
      </c>
      <c r="D291" s="98" t="s">
        <v>41</v>
      </c>
      <c r="E291" s="98" t="s">
        <v>194</v>
      </c>
      <c r="F291" s="98" t="s">
        <v>196</v>
      </c>
      <c r="G291" s="113" t="s">
        <v>196</v>
      </c>
      <c r="H291" s="110" t="s">
        <v>20</v>
      </c>
      <c r="I291" s="113"/>
      <c r="J291" s="113">
        <v>1</v>
      </c>
    </row>
    <row r="292" spans="1:10" ht="39" customHeight="1">
      <c r="A292" s="113" t="s">
        <v>5718</v>
      </c>
      <c r="B292" s="113" t="s">
        <v>140</v>
      </c>
      <c r="C292" s="110" t="s">
        <v>33</v>
      </c>
      <c r="D292" s="113" t="s">
        <v>305</v>
      </c>
      <c r="E292" s="113" t="s">
        <v>175</v>
      </c>
      <c r="F292" s="98" t="s">
        <v>306</v>
      </c>
      <c r="G292" s="113" t="s">
        <v>306</v>
      </c>
      <c r="H292" s="110" t="s">
        <v>20</v>
      </c>
      <c r="I292" s="113"/>
      <c r="J292" s="113">
        <v>1</v>
      </c>
    </row>
    <row r="293" spans="1:10" ht="39" customHeight="1">
      <c r="A293" s="113" t="s">
        <v>5718</v>
      </c>
      <c r="B293" s="98" t="s">
        <v>140</v>
      </c>
      <c r="C293" s="112" t="s">
        <v>33</v>
      </c>
      <c r="D293" s="98" t="s">
        <v>10044</v>
      </c>
      <c r="E293" s="98" t="s">
        <v>39</v>
      </c>
      <c r="F293" s="98" t="s">
        <v>338</v>
      </c>
      <c r="G293" s="98" t="s">
        <v>338</v>
      </c>
      <c r="H293" s="112" t="s">
        <v>20</v>
      </c>
      <c r="I293" s="98" t="s">
        <v>1185</v>
      </c>
      <c r="J293" s="113">
        <v>2</v>
      </c>
    </row>
    <row r="294" spans="1:10">
      <c r="A294" s="98"/>
      <c r="B294" s="98"/>
      <c r="C294" s="112"/>
      <c r="D294" s="98"/>
      <c r="E294" s="98"/>
      <c r="F294" s="98"/>
      <c r="G294" s="98"/>
      <c r="H294" s="112"/>
      <c r="I294" s="98"/>
      <c r="J294" s="98"/>
    </row>
    <row r="295" spans="1:10">
      <c r="A295" s="98"/>
      <c r="B295" s="98"/>
      <c r="C295" s="112"/>
      <c r="D295" s="98"/>
      <c r="E295" s="98"/>
      <c r="F295" s="98"/>
      <c r="G295" s="98"/>
      <c r="H295" s="112"/>
      <c r="I295" s="98"/>
      <c r="J295" s="98"/>
    </row>
    <row r="296" spans="1:10">
      <c r="A296" s="98"/>
      <c r="B296" s="98"/>
      <c r="C296" s="112"/>
      <c r="D296" s="98"/>
      <c r="E296" s="98"/>
      <c r="F296" s="98"/>
      <c r="G296" s="98"/>
      <c r="H296" s="112"/>
      <c r="I296" s="98"/>
      <c r="J296" s="98"/>
    </row>
    <row r="297" spans="1:10">
      <c r="A297" s="98"/>
      <c r="B297" s="98"/>
      <c r="C297" s="112"/>
      <c r="D297" s="98"/>
      <c r="E297" s="98"/>
      <c r="F297" s="98"/>
      <c r="G297" s="98"/>
      <c r="H297" s="112"/>
      <c r="I297" s="98"/>
      <c r="J297" s="98"/>
    </row>
    <row r="298" spans="1:10">
      <c r="A298" s="98"/>
      <c r="B298" s="98"/>
      <c r="C298" s="112"/>
      <c r="D298" s="98"/>
      <c r="E298" s="98"/>
      <c r="F298" s="98"/>
      <c r="G298" s="98"/>
      <c r="H298" s="112"/>
      <c r="I298" s="98"/>
      <c r="J298" s="98"/>
    </row>
    <row r="299" spans="1:10">
      <c r="A299" s="98"/>
      <c r="B299" s="98"/>
      <c r="C299" s="112"/>
      <c r="D299" s="98"/>
      <c r="E299" s="98"/>
      <c r="F299" s="98"/>
      <c r="G299" s="98"/>
      <c r="H299" s="112"/>
      <c r="I299" s="98"/>
      <c r="J299" s="98"/>
    </row>
    <row r="300" spans="1:10">
      <c r="A300" s="98"/>
      <c r="B300" s="98"/>
      <c r="C300" s="112"/>
      <c r="D300" s="98"/>
      <c r="E300" s="98"/>
      <c r="F300" s="98"/>
      <c r="G300" s="98"/>
      <c r="H300" s="112"/>
      <c r="I300" s="98"/>
      <c r="J300" s="98"/>
    </row>
    <row r="301" spans="1:10">
      <c r="A301" s="98"/>
      <c r="B301" s="98"/>
      <c r="C301" s="112"/>
      <c r="D301" s="98"/>
      <c r="E301" s="98"/>
      <c r="F301" s="98"/>
      <c r="G301" s="98"/>
      <c r="H301" s="112"/>
      <c r="I301" s="98"/>
      <c r="J301" s="98"/>
    </row>
    <row r="302" spans="1:10">
      <c r="A302" s="98"/>
      <c r="B302" s="98"/>
      <c r="C302" s="112"/>
      <c r="D302" s="98"/>
      <c r="E302" s="98"/>
      <c r="F302" s="98"/>
      <c r="G302" s="98"/>
      <c r="H302" s="112"/>
      <c r="I302" s="98"/>
      <c r="J302" s="98"/>
    </row>
    <row r="303" spans="1:10">
      <c r="A303" s="98"/>
      <c r="B303" s="98"/>
      <c r="C303" s="112"/>
      <c r="D303" s="98"/>
      <c r="E303" s="98"/>
      <c r="F303" s="98"/>
      <c r="G303" s="98"/>
      <c r="H303" s="112"/>
      <c r="I303" s="98"/>
      <c r="J303" s="98"/>
    </row>
    <row r="304" spans="1:10">
      <c r="A304" s="98"/>
      <c r="B304" s="98"/>
      <c r="C304" s="112"/>
      <c r="D304" s="98"/>
      <c r="E304" s="98"/>
      <c r="F304" s="98"/>
      <c r="G304" s="98"/>
      <c r="H304" s="112"/>
      <c r="I304" s="98"/>
      <c r="J304" s="98"/>
    </row>
    <row r="305" spans="1:10">
      <c r="A305" s="98"/>
      <c r="B305" s="98"/>
      <c r="C305" s="112"/>
      <c r="D305" s="98"/>
      <c r="E305" s="98"/>
      <c r="F305" s="98"/>
      <c r="G305" s="98"/>
      <c r="H305" s="112"/>
      <c r="I305" s="98"/>
      <c r="J305" s="98"/>
    </row>
    <row r="306" spans="1:10">
      <c r="A306" s="98"/>
      <c r="B306" s="98"/>
      <c r="C306" s="112"/>
      <c r="D306" s="98"/>
      <c r="E306" s="98"/>
      <c r="F306" s="98"/>
      <c r="G306" s="98"/>
      <c r="H306" s="112"/>
      <c r="I306" s="98"/>
      <c r="J306" s="98"/>
    </row>
    <row r="307" spans="1:10">
      <c r="A307" s="98"/>
      <c r="B307" s="98"/>
      <c r="C307" s="112"/>
      <c r="D307" s="98"/>
      <c r="E307" s="98"/>
      <c r="F307" s="98"/>
      <c r="G307" s="98"/>
      <c r="H307" s="112"/>
      <c r="I307" s="98"/>
      <c r="J307" s="98"/>
    </row>
    <row r="308" spans="1:10">
      <c r="A308" s="98"/>
      <c r="B308" s="98"/>
      <c r="C308" s="112"/>
      <c r="D308" s="98"/>
      <c r="E308" s="98"/>
      <c r="F308" s="98"/>
      <c r="G308" s="98"/>
      <c r="H308" s="112"/>
      <c r="I308" s="98"/>
      <c r="J308" s="98"/>
    </row>
    <row r="309" spans="1:10">
      <c r="A309" s="98"/>
      <c r="B309" s="98"/>
      <c r="C309" s="112"/>
      <c r="D309" s="98"/>
      <c r="E309" s="98"/>
      <c r="F309" s="98"/>
      <c r="G309" s="98"/>
      <c r="H309" s="112"/>
      <c r="I309" s="98"/>
      <c r="J309" s="98"/>
    </row>
    <row r="310" spans="1:10">
      <c r="A310" s="98"/>
      <c r="B310" s="98"/>
      <c r="C310" s="112"/>
      <c r="D310" s="98"/>
      <c r="E310" s="98"/>
      <c r="F310" s="98"/>
      <c r="G310" s="98"/>
      <c r="H310" s="112"/>
      <c r="I310" s="98"/>
      <c r="J310" s="98"/>
    </row>
    <row r="311" spans="1:10">
      <c r="A311" s="98"/>
      <c r="B311" s="98"/>
      <c r="C311" s="112"/>
      <c r="D311" s="98"/>
      <c r="E311" s="98"/>
      <c r="F311" s="98"/>
      <c r="G311" s="98"/>
      <c r="H311" s="112"/>
      <c r="I311" s="98"/>
      <c r="J311" s="98"/>
    </row>
    <row r="312" spans="1:10">
      <c r="A312" s="98"/>
      <c r="B312" s="98"/>
      <c r="C312" s="112"/>
      <c r="D312" s="98"/>
      <c r="E312" s="98"/>
      <c r="F312" s="98"/>
      <c r="G312" s="98"/>
      <c r="H312" s="112"/>
      <c r="I312" s="98"/>
      <c r="J312" s="98"/>
    </row>
    <row r="313" spans="1:10">
      <c r="A313" s="98"/>
      <c r="B313" s="98"/>
      <c r="C313" s="112"/>
      <c r="D313" s="98"/>
      <c r="E313" s="98"/>
      <c r="F313" s="98"/>
      <c r="G313" s="98"/>
      <c r="H313" s="112"/>
      <c r="I313" s="98"/>
      <c r="J313" s="98"/>
    </row>
    <row r="314" spans="1:10">
      <c r="A314" s="98"/>
      <c r="B314" s="98"/>
      <c r="C314" s="112"/>
      <c r="D314" s="98"/>
      <c r="E314" s="98"/>
      <c r="F314" s="98"/>
      <c r="G314" s="98"/>
      <c r="H314" s="112"/>
      <c r="I314" s="98"/>
      <c r="J314" s="98"/>
    </row>
    <row r="315" spans="1:10">
      <c r="A315" s="98"/>
      <c r="B315" s="98"/>
      <c r="C315" s="112"/>
      <c r="D315" s="98"/>
      <c r="E315" s="98"/>
      <c r="F315" s="98"/>
      <c r="G315" s="98"/>
      <c r="H315" s="112"/>
      <c r="I315" s="98"/>
      <c r="J315" s="98"/>
    </row>
    <row r="316" spans="1:10">
      <c r="A316" s="98"/>
      <c r="B316" s="98"/>
      <c r="C316" s="112"/>
      <c r="D316" s="98"/>
      <c r="E316" s="98"/>
      <c r="F316" s="98"/>
      <c r="G316" s="98"/>
      <c r="H316" s="112"/>
      <c r="I316" s="98"/>
      <c r="J316" s="98"/>
    </row>
    <row r="317" spans="1:10">
      <c r="A317" s="98"/>
      <c r="B317" s="98"/>
      <c r="C317" s="112"/>
      <c r="D317" s="98"/>
      <c r="E317" s="98"/>
      <c r="F317" s="98"/>
      <c r="G317" s="98"/>
      <c r="H317" s="112"/>
      <c r="I317" s="98"/>
      <c r="J317" s="98"/>
    </row>
    <row r="318" spans="1:10">
      <c r="A318" s="98"/>
      <c r="B318" s="98"/>
      <c r="C318" s="112"/>
      <c r="D318" s="98"/>
      <c r="E318" s="98"/>
      <c r="F318" s="98"/>
      <c r="G318" s="98"/>
      <c r="H318" s="112"/>
      <c r="I318" s="98"/>
      <c r="J318" s="113"/>
    </row>
    <row r="319" spans="1:10">
      <c r="A319" s="98"/>
      <c r="B319" s="98"/>
      <c r="C319" s="112"/>
      <c r="D319" s="98"/>
      <c r="E319" s="98"/>
      <c r="F319" s="98"/>
      <c r="G319" s="98"/>
      <c r="H319" s="112"/>
      <c r="I319" s="98"/>
      <c r="J319" s="113"/>
    </row>
    <row r="320" spans="1:10">
      <c r="A320" s="98"/>
      <c r="B320" s="98"/>
      <c r="C320" s="112"/>
      <c r="D320" s="98"/>
      <c r="E320" s="98"/>
      <c r="F320" s="98"/>
      <c r="G320" s="98"/>
      <c r="H320" s="112"/>
      <c r="I320" s="98"/>
      <c r="J320" s="113"/>
    </row>
    <row r="321" spans="1:10">
      <c r="A321" s="98"/>
      <c r="B321" s="98"/>
      <c r="C321" s="112"/>
      <c r="D321" s="98"/>
      <c r="E321" s="98"/>
      <c r="F321" s="98"/>
      <c r="G321" s="98"/>
      <c r="H321" s="112"/>
      <c r="I321" s="98"/>
      <c r="J321" s="113"/>
    </row>
    <row r="322" spans="1:10">
      <c r="A322" s="98"/>
      <c r="B322" s="98"/>
      <c r="C322" s="112"/>
      <c r="D322" s="98"/>
      <c r="E322" s="98"/>
      <c r="F322" s="98"/>
      <c r="G322" s="98"/>
      <c r="H322" s="112"/>
      <c r="I322" s="98"/>
      <c r="J322" s="113"/>
    </row>
    <row r="323" spans="1:10">
      <c r="A323" s="98"/>
      <c r="B323" s="98"/>
      <c r="C323" s="112"/>
      <c r="D323" s="98"/>
      <c r="E323" s="98"/>
      <c r="F323" s="98"/>
      <c r="G323" s="98"/>
      <c r="H323" s="112"/>
      <c r="I323" s="98"/>
      <c r="J323" s="113"/>
    </row>
    <row r="324" spans="1:10">
      <c r="A324" s="98"/>
      <c r="B324" s="98"/>
      <c r="C324" s="112"/>
      <c r="D324" s="98"/>
      <c r="E324" s="98"/>
      <c r="F324" s="98"/>
      <c r="G324" s="98"/>
      <c r="H324" s="112"/>
      <c r="I324" s="98"/>
      <c r="J324" s="113"/>
    </row>
    <row r="325" spans="1:10">
      <c r="A325" s="98"/>
      <c r="B325" s="98"/>
      <c r="C325" s="112"/>
      <c r="D325" s="98"/>
      <c r="E325" s="98"/>
      <c r="F325" s="98"/>
      <c r="G325" s="98"/>
      <c r="H325" s="112"/>
      <c r="I325" s="98"/>
      <c r="J325" s="113"/>
    </row>
    <row r="326" spans="1:10">
      <c r="A326" s="98"/>
      <c r="B326" s="98"/>
      <c r="C326" s="112"/>
      <c r="D326" s="98"/>
      <c r="E326" s="98"/>
      <c r="F326" s="98"/>
      <c r="G326" s="98"/>
      <c r="H326" s="112"/>
      <c r="I326" s="98"/>
      <c r="J326" s="113"/>
    </row>
    <row r="327" spans="1:10">
      <c r="A327" s="98"/>
      <c r="B327" s="98"/>
      <c r="C327" s="112"/>
      <c r="D327" s="98"/>
      <c r="E327" s="98"/>
      <c r="F327" s="98"/>
      <c r="G327" s="98"/>
      <c r="H327" s="112"/>
      <c r="I327" s="98"/>
      <c r="J327" s="113"/>
    </row>
    <row r="328" spans="1:10">
      <c r="A328" s="98"/>
      <c r="B328" s="98"/>
      <c r="C328" s="112"/>
      <c r="D328" s="98"/>
      <c r="E328" s="98"/>
      <c r="F328" s="98"/>
      <c r="G328" s="98"/>
      <c r="H328" s="112"/>
      <c r="I328" s="98"/>
      <c r="J328" s="113"/>
    </row>
    <row r="329" spans="1:10">
      <c r="A329" s="98"/>
      <c r="B329" s="98"/>
      <c r="C329" s="112"/>
      <c r="D329" s="98"/>
      <c r="E329" s="98"/>
      <c r="F329" s="98"/>
      <c r="G329" s="98"/>
      <c r="H329" s="112"/>
      <c r="I329" s="98"/>
      <c r="J329" s="113"/>
    </row>
    <row r="330" spans="1:10">
      <c r="A330" s="98"/>
      <c r="B330" s="98"/>
      <c r="C330" s="112"/>
      <c r="D330" s="98"/>
      <c r="E330" s="98"/>
      <c r="F330" s="98"/>
      <c r="G330" s="98"/>
      <c r="H330" s="112"/>
      <c r="I330" s="98"/>
      <c r="J330" s="113"/>
    </row>
    <row r="331" spans="1:10">
      <c r="A331" s="98"/>
      <c r="B331" s="98"/>
      <c r="C331" s="112"/>
      <c r="D331" s="98"/>
      <c r="E331" s="98"/>
      <c r="F331" s="98"/>
      <c r="G331" s="98"/>
      <c r="H331" s="112"/>
      <c r="I331" s="98"/>
      <c r="J331" s="113"/>
    </row>
    <row r="332" spans="1:10">
      <c r="A332" s="98"/>
      <c r="B332" s="98"/>
      <c r="C332" s="112"/>
      <c r="D332" s="98"/>
      <c r="E332" s="98"/>
      <c r="F332" s="98"/>
      <c r="G332" s="98"/>
      <c r="H332" s="112"/>
      <c r="I332" s="98"/>
      <c r="J332" s="113"/>
    </row>
    <row r="333" spans="1:10">
      <c r="A333" s="98"/>
      <c r="B333" s="98"/>
      <c r="C333" s="112"/>
      <c r="D333" s="98"/>
      <c r="E333" s="98"/>
      <c r="F333" s="98"/>
      <c r="G333" s="98"/>
      <c r="H333" s="112"/>
      <c r="I333" s="98"/>
      <c r="J333" s="113"/>
    </row>
    <row r="334" spans="1:10">
      <c r="A334" s="98"/>
      <c r="B334" s="98"/>
      <c r="C334" s="112"/>
      <c r="D334" s="98"/>
      <c r="E334" s="98"/>
      <c r="F334" s="98"/>
      <c r="G334" s="98"/>
      <c r="H334" s="112"/>
      <c r="I334" s="98"/>
      <c r="J334" s="113"/>
    </row>
    <row r="335" spans="1:10">
      <c r="A335" s="98"/>
      <c r="B335" s="98"/>
      <c r="C335" s="112"/>
      <c r="D335" s="98"/>
      <c r="E335" s="98"/>
      <c r="F335" s="98"/>
      <c r="G335" s="98"/>
      <c r="H335" s="112"/>
      <c r="I335" s="98"/>
      <c r="J335" s="113"/>
    </row>
    <row r="336" spans="1:10">
      <c r="A336" s="98"/>
      <c r="B336" s="98"/>
      <c r="C336" s="112"/>
      <c r="D336" s="98"/>
      <c r="E336" s="98"/>
      <c r="F336" s="98"/>
      <c r="G336" s="98"/>
      <c r="H336" s="112"/>
      <c r="I336" s="98"/>
      <c r="J336" s="113"/>
    </row>
    <row r="337" spans="1:10">
      <c r="A337" s="98"/>
      <c r="B337" s="98"/>
      <c r="C337" s="112"/>
      <c r="D337" s="98"/>
      <c r="E337" s="98"/>
      <c r="F337" s="98"/>
      <c r="G337" s="98"/>
      <c r="H337" s="112"/>
      <c r="I337" s="98"/>
      <c r="J337" s="113"/>
    </row>
    <row r="338" spans="1:10">
      <c r="A338" s="98"/>
      <c r="B338" s="98"/>
      <c r="C338" s="112"/>
      <c r="D338" s="98"/>
      <c r="E338" s="98"/>
      <c r="F338" s="98"/>
      <c r="G338" s="98"/>
      <c r="H338" s="112"/>
      <c r="I338" s="98"/>
      <c r="J338" s="113"/>
    </row>
    <row r="339" spans="1:10">
      <c r="A339" s="98"/>
      <c r="B339" s="98"/>
      <c r="C339" s="112"/>
      <c r="D339" s="98"/>
      <c r="E339" s="98"/>
      <c r="F339" s="98"/>
      <c r="G339" s="98"/>
      <c r="H339" s="112"/>
      <c r="I339" s="98"/>
      <c r="J339" s="113"/>
    </row>
    <row r="340" spans="1:10">
      <c r="A340" s="98"/>
      <c r="B340" s="98"/>
      <c r="C340" s="112"/>
      <c r="D340" s="98"/>
      <c r="E340" s="98"/>
      <c r="F340" s="98"/>
      <c r="G340" s="98"/>
      <c r="H340" s="112"/>
      <c r="I340" s="98"/>
      <c r="J340" s="113"/>
    </row>
    <row r="341" spans="1:10">
      <c r="A341" s="98"/>
      <c r="B341" s="98"/>
      <c r="C341" s="112"/>
      <c r="D341" s="98"/>
      <c r="E341" s="98"/>
      <c r="F341" s="98"/>
      <c r="G341" s="98"/>
      <c r="H341" s="112"/>
      <c r="I341" s="98"/>
      <c r="J341" s="113"/>
    </row>
    <row r="342" spans="1:10">
      <c r="A342" s="98"/>
      <c r="B342" s="98"/>
      <c r="C342" s="112"/>
      <c r="D342" s="98"/>
      <c r="E342" s="98"/>
      <c r="F342" s="98"/>
      <c r="G342" s="98"/>
      <c r="H342" s="112"/>
      <c r="I342" s="98"/>
      <c r="J342" s="113"/>
    </row>
    <row r="343" spans="1:10">
      <c r="A343" s="98"/>
      <c r="B343" s="98"/>
      <c r="C343" s="112"/>
      <c r="D343" s="98"/>
      <c r="E343" s="98"/>
      <c r="F343" s="98"/>
      <c r="G343" s="98"/>
      <c r="H343" s="112"/>
      <c r="I343" s="98"/>
      <c r="J343" s="113"/>
    </row>
    <row r="344" spans="1:10">
      <c r="A344" s="98"/>
      <c r="B344" s="98"/>
      <c r="C344" s="112"/>
      <c r="D344" s="98"/>
      <c r="E344" s="98"/>
      <c r="F344" s="98"/>
      <c r="G344" s="98"/>
      <c r="H344" s="112"/>
      <c r="I344" s="98"/>
      <c r="J344" s="113"/>
    </row>
    <row r="345" spans="1:10">
      <c r="A345" s="98"/>
      <c r="B345" s="98"/>
      <c r="C345" s="112"/>
      <c r="D345" s="98"/>
      <c r="E345" s="98"/>
      <c r="F345" s="98"/>
      <c r="G345" s="98"/>
      <c r="H345" s="112"/>
      <c r="I345" s="98"/>
      <c r="J345" s="113"/>
    </row>
    <row r="346" spans="1:10">
      <c r="A346" s="98"/>
      <c r="B346" s="98"/>
      <c r="C346" s="112"/>
      <c r="D346" s="98"/>
      <c r="E346" s="98"/>
      <c r="F346" s="98"/>
      <c r="G346" s="98"/>
      <c r="H346" s="112"/>
      <c r="I346" s="98"/>
      <c r="J346" s="113"/>
    </row>
    <row r="347" spans="1:10">
      <c r="A347" s="98"/>
      <c r="B347" s="98"/>
      <c r="C347" s="112"/>
      <c r="D347" s="98"/>
      <c r="E347" s="98"/>
      <c r="F347" s="98"/>
      <c r="G347" s="98"/>
      <c r="H347" s="112"/>
      <c r="I347" s="98"/>
      <c r="J347" s="113"/>
    </row>
    <row r="348" spans="1:10">
      <c r="A348" s="98"/>
      <c r="B348" s="98"/>
      <c r="C348" s="112"/>
      <c r="D348" s="98"/>
      <c r="E348" s="98"/>
      <c r="F348" s="98"/>
      <c r="G348" s="98"/>
      <c r="H348" s="112"/>
      <c r="I348" s="98"/>
      <c r="J348" s="113"/>
    </row>
    <row r="349" spans="1:10">
      <c r="A349" s="98"/>
      <c r="B349" s="98"/>
      <c r="C349" s="112"/>
      <c r="D349" s="98"/>
      <c r="E349" s="98"/>
      <c r="F349" s="98"/>
      <c r="G349" s="98"/>
      <c r="H349" s="112"/>
      <c r="I349" s="98"/>
      <c r="J349" s="113"/>
    </row>
    <row r="350" spans="1:10">
      <c r="A350" s="98"/>
      <c r="B350" s="98"/>
      <c r="C350" s="112"/>
      <c r="D350" s="98"/>
      <c r="E350" s="98"/>
      <c r="F350" s="98"/>
      <c r="G350" s="98"/>
      <c r="H350" s="112"/>
      <c r="I350" s="98"/>
      <c r="J350" s="113"/>
    </row>
    <row r="351" spans="1:10">
      <c r="A351" s="98"/>
      <c r="B351" s="98"/>
      <c r="C351" s="112"/>
      <c r="D351" s="98"/>
      <c r="E351" s="98"/>
      <c r="F351" s="98"/>
      <c r="G351" s="98"/>
      <c r="H351" s="112"/>
      <c r="I351" s="98"/>
      <c r="J351" s="113"/>
    </row>
    <row r="352" spans="1:10">
      <c r="A352" s="98"/>
      <c r="B352" s="98"/>
      <c r="C352" s="112"/>
      <c r="D352" s="98"/>
      <c r="E352" s="98"/>
      <c r="F352" s="98"/>
      <c r="G352" s="98"/>
      <c r="H352" s="112"/>
      <c r="I352" s="98"/>
      <c r="J352" s="113"/>
    </row>
    <row r="353" spans="1:10">
      <c r="A353" s="98"/>
      <c r="B353" s="98"/>
      <c r="C353" s="112"/>
      <c r="D353" s="98"/>
      <c r="E353" s="98"/>
      <c r="F353" s="98"/>
      <c r="G353" s="98"/>
      <c r="H353" s="112"/>
      <c r="I353" s="98"/>
      <c r="J353" s="113"/>
    </row>
    <row r="354" spans="1:10">
      <c r="A354" s="98"/>
      <c r="B354" s="98"/>
      <c r="C354" s="112"/>
      <c r="D354" s="98"/>
      <c r="E354" s="98"/>
      <c r="F354" s="98"/>
      <c r="G354" s="98"/>
      <c r="H354" s="112"/>
      <c r="I354" s="98"/>
      <c r="J354" s="113"/>
    </row>
    <row r="355" spans="1:10">
      <c r="A355" s="98"/>
      <c r="B355" s="98"/>
      <c r="C355" s="112"/>
      <c r="D355" s="98"/>
      <c r="E355" s="98"/>
      <c r="F355" s="98"/>
      <c r="G355" s="98"/>
      <c r="H355" s="112"/>
      <c r="I355" s="98"/>
      <c r="J355" s="113"/>
    </row>
    <row r="356" spans="1:10">
      <c r="A356" s="98"/>
      <c r="B356" s="98"/>
      <c r="C356" s="112"/>
      <c r="D356" s="98"/>
      <c r="E356" s="98"/>
      <c r="F356" s="98"/>
      <c r="G356" s="98"/>
      <c r="H356" s="112"/>
      <c r="I356" s="98"/>
      <c r="J356" s="113"/>
    </row>
    <row r="357" spans="1:10">
      <c r="A357" s="98"/>
      <c r="B357" s="98"/>
      <c r="C357" s="112"/>
      <c r="D357" s="98"/>
      <c r="E357" s="98"/>
      <c r="F357" s="98"/>
      <c r="G357" s="98"/>
      <c r="H357" s="112"/>
      <c r="I357" s="98"/>
      <c r="J357" s="113"/>
    </row>
    <row r="358" spans="1:10">
      <c r="A358" s="98"/>
      <c r="B358" s="98"/>
      <c r="C358" s="112"/>
      <c r="D358" s="98"/>
      <c r="E358" s="98"/>
      <c r="F358" s="98"/>
      <c r="G358" s="98"/>
      <c r="H358" s="112"/>
      <c r="I358" s="98"/>
      <c r="J358" s="113"/>
    </row>
    <row r="359" spans="1:10">
      <c r="A359" s="98"/>
      <c r="B359" s="98"/>
      <c r="C359" s="112"/>
      <c r="D359" s="98"/>
      <c r="E359" s="98"/>
      <c r="F359" s="98"/>
      <c r="G359" s="98"/>
      <c r="H359" s="112"/>
      <c r="I359" s="98"/>
      <c r="J359" s="113"/>
    </row>
    <row r="360" spans="1:10">
      <c r="A360" s="98"/>
      <c r="B360" s="98"/>
      <c r="C360" s="112"/>
      <c r="D360" s="98"/>
      <c r="E360" s="98"/>
      <c r="F360" s="98"/>
      <c r="G360" s="98"/>
      <c r="H360" s="112"/>
      <c r="I360" s="98"/>
      <c r="J360" s="113"/>
    </row>
    <row r="361" spans="1:10">
      <c r="A361" s="98"/>
      <c r="B361" s="98"/>
      <c r="C361" s="112"/>
      <c r="D361" s="98"/>
      <c r="E361" s="98"/>
      <c r="F361" s="98"/>
      <c r="G361" s="98"/>
      <c r="H361" s="112"/>
      <c r="I361" s="98"/>
      <c r="J361" s="113"/>
    </row>
    <row r="362" spans="1:10">
      <c r="A362" s="98"/>
      <c r="B362" s="98"/>
      <c r="C362" s="112"/>
      <c r="D362" s="98"/>
      <c r="E362" s="98"/>
      <c r="F362" s="98"/>
      <c r="G362" s="98"/>
      <c r="H362" s="112"/>
      <c r="I362" s="98"/>
      <c r="J362" s="113"/>
    </row>
    <row r="363" spans="1:10">
      <c r="A363" s="98"/>
      <c r="B363" s="98"/>
      <c r="C363" s="112"/>
      <c r="D363" s="98"/>
      <c r="E363" s="98"/>
      <c r="F363" s="98"/>
      <c r="G363" s="98"/>
      <c r="H363" s="112"/>
      <c r="I363" s="98"/>
      <c r="J363" s="113"/>
    </row>
    <row r="364" spans="1:10">
      <c r="A364" s="98"/>
      <c r="B364" s="98"/>
      <c r="C364" s="112"/>
      <c r="D364" s="98"/>
      <c r="E364" s="98"/>
      <c r="F364" s="98"/>
      <c r="G364" s="98"/>
      <c r="H364" s="112"/>
      <c r="I364" s="98"/>
      <c r="J364" s="113"/>
    </row>
    <row r="365" spans="1:10">
      <c r="A365" s="98"/>
      <c r="B365" s="98"/>
      <c r="C365" s="112"/>
      <c r="D365" s="98"/>
      <c r="E365" s="98"/>
      <c r="F365" s="98"/>
      <c r="G365" s="98"/>
      <c r="H365" s="112"/>
      <c r="I365" s="98"/>
      <c r="J365" s="113"/>
    </row>
    <row r="366" spans="1:10">
      <c r="A366" s="98"/>
      <c r="B366" s="98"/>
      <c r="C366" s="112"/>
      <c r="D366" s="98"/>
      <c r="E366" s="98"/>
      <c r="F366" s="98"/>
      <c r="G366" s="98"/>
      <c r="H366" s="112"/>
      <c r="I366" s="98"/>
      <c r="J366" s="113"/>
    </row>
    <row r="367" spans="1:10">
      <c r="A367" s="98"/>
      <c r="B367" s="98"/>
      <c r="C367" s="112"/>
      <c r="D367" s="98"/>
      <c r="E367" s="98"/>
      <c r="F367" s="98"/>
      <c r="G367" s="98"/>
      <c r="H367" s="112"/>
      <c r="I367" s="98"/>
      <c r="J367" s="113"/>
    </row>
    <row r="368" spans="1:10">
      <c r="A368" s="98"/>
      <c r="B368" s="98"/>
      <c r="C368" s="112"/>
      <c r="D368" s="98"/>
      <c r="E368" s="98"/>
      <c r="F368" s="98"/>
      <c r="G368" s="98"/>
      <c r="H368" s="112"/>
      <c r="I368" s="98"/>
      <c r="J368" s="113"/>
    </row>
    <row r="369" spans="1:10">
      <c r="A369" s="98"/>
      <c r="B369" s="98"/>
      <c r="C369" s="112"/>
      <c r="D369" s="98"/>
      <c r="E369" s="98"/>
      <c r="F369" s="98"/>
      <c r="G369" s="98"/>
      <c r="H369" s="112"/>
      <c r="I369" s="98"/>
      <c r="J369" s="113"/>
    </row>
    <row r="370" spans="1:10">
      <c r="A370" s="98"/>
      <c r="B370" s="98"/>
      <c r="C370" s="112"/>
      <c r="D370" s="98"/>
      <c r="E370" s="98"/>
      <c r="F370" s="98"/>
      <c r="G370" s="98"/>
      <c r="H370" s="112"/>
      <c r="I370" s="98"/>
      <c r="J370" s="113"/>
    </row>
    <row r="371" spans="1:10">
      <c r="A371" s="98"/>
      <c r="B371" s="98"/>
      <c r="C371" s="112"/>
      <c r="D371" s="98"/>
      <c r="E371" s="98"/>
      <c r="F371" s="98"/>
      <c r="G371" s="98"/>
      <c r="H371" s="112"/>
      <c r="I371" s="98"/>
      <c r="J371" s="113"/>
    </row>
    <row r="372" spans="1:10">
      <c r="A372" s="98"/>
      <c r="B372" s="98"/>
      <c r="C372" s="112"/>
      <c r="D372" s="98"/>
      <c r="E372" s="98"/>
      <c r="F372" s="98"/>
      <c r="G372" s="98"/>
      <c r="H372" s="112"/>
      <c r="I372" s="98"/>
      <c r="J372" s="113"/>
    </row>
    <row r="373" spans="1:10">
      <c r="A373" s="98"/>
      <c r="B373" s="98"/>
      <c r="C373" s="112"/>
      <c r="D373" s="98"/>
      <c r="E373" s="98"/>
      <c r="F373" s="98"/>
      <c r="G373" s="98"/>
      <c r="H373" s="112"/>
      <c r="I373" s="98"/>
      <c r="J373" s="113"/>
    </row>
    <row r="374" spans="1:10">
      <c r="A374" s="98"/>
      <c r="B374" s="98"/>
      <c r="C374" s="112"/>
      <c r="D374" s="98"/>
      <c r="E374" s="98"/>
      <c r="F374" s="98"/>
      <c r="G374" s="98"/>
      <c r="H374" s="112"/>
      <c r="I374" s="98"/>
      <c r="J374" s="113"/>
    </row>
    <row r="375" spans="1:10">
      <c r="A375" s="98"/>
      <c r="B375" s="98"/>
      <c r="C375" s="112"/>
      <c r="D375" s="98"/>
      <c r="E375" s="98"/>
      <c r="F375" s="98"/>
      <c r="G375" s="98"/>
      <c r="H375" s="112"/>
      <c r="I375" s="98"/>
      <c r="J375" s="113"/>
    </row>
    <row r="376" spans="1:10">
      <c r="A376" s="98"/>
      <c r="B376" s="98"/>
      <c r="C376" s="112"/>
      <c r="D376" s="98"/>
      <c r="E376" s="98"/>
      <c r="F376" s="98"/>
      <c r="G376" s="98"/>
      <c r="H376" s="112"/>
      <c r="I376" s="98"/>
      <c r="J376" s="113"/>
    </row>
    <row r="377" spans="1:10">
      <c r="A377" s="98"/>
      <c r="B377" s="98"/>
      <c r="C377" s="112"/>
      <c r="D377" s="98"/>
      <c r="E377" s="98"/>
      <c r="F377" s="98"/>
      <c r="G377" s="98"/>
      <c r="H377" s="112"/>
      <c r="I377" s="98"/>
      <c r="J377" s="113"/>
    </row>
    <row r="378" spans="1:10">
      <c r="A378" s="98"/>
      <c r="B378" s="98"/>
      <c r="C378" s="112"/>
      <c r="D378" s="98"/>
      <c r="E378" s="98"/>
      <c r="F378" s="98"/>
      <c r="G378" s="98"/>
      <c r="H378" s="112"/>
      <c r="I378" s="98"/>
      <c r="J378" s="113"/>
    </row>
    <row r="379" spans="1:10">
      <c r="A379" s="98"/>
      <c r="B379" s="98"/>
      <c r="C379" s="112"/>
      <c r="D379" s="98"/>
      <c r="E379" s="98"/>
      <c r="F379" s="98"/>
      <c r="G379" s="98"/>
      <c r="H379" s="112"/>
      <c r="I379" s="98"/>
      <c r="J379" s="113"/>
    </row>
    <row r="380" spans="1:10">
      <c r="A380" s="98"/>
      <c r="B380" s="98"/>
      <c r="C380" s="112"/>
      <c r="D380" s="98"/>
      <c r="E380" s="98"/>
      <c r="F380" s="98"/>
      <c r="G380" s="98"/>
      <c r="H380" s="112"/>
      <c r="I380" s="98"/>
      <c r="J380" s="113"/>
    </row>
    <row r="381" spans="1:10">
      <c r="A381" s="98"/>
      <c r="B381" s="98"/>
      <c r="C381" s="112"/>
      <c r="D381" s="98"/>
      <c r="E381" s="98"/>
      <c r="F381" s="98"/>
      <c r="G381" s="98"/>
      <c r="H381" s="112"/>
      <c r="I381" s="98"/>
      <c r="J381" s="113"/>
    </row>
    <row r="382" spans="1:10">
      <c r="A382" s="98"/>
      <c r="B382" s="98"/>
      <c r="C382" s="112"/>
      <c r="D382" s="98"/>
      <c r="E382" s="98"/>
      <c r="F382" s="98"/>
      <c r="G382" s="98"/>
      <c r="H382" s="112"/>
      <c r="I382" s="98"/>
      <c r="J382" s="113"/>
    </row>
    <row r="383" spans="1:10">
      <c r="A383" s="98"/>
      <c r="B383" s="98"/>
      <c r="C383" s="112"/>
      <c r="D383" s="98"/>
      <c r="E383" s="98"/>
      <c r="F383" s="98"/>
      <c r="G383" s="98"/>
      <c r="H383" s="112"/>
      <c r="I383" s="98"/>
      <c r="J383" s="113"/>
    </row>
    <row r="384" spans="1:10">
      <c r="A384" s="98"/>
      <c r="B384" s="98"/>
      <c r="C384" s="112"/>
      <c r="D384" s="98"/>
      <c r="E384" s="98"/>
      <c r="F384" s="98"/>
      <c r="G384" s="98"/>
      <c r="H384" s="112"/>
      <c r="I384" s="98"/>
      <c r="J384" s="113"/>
    </row>
    <row r="385" spans="1:10">
      <c r="A385" s="98"/>
      <c r="B385" s="98"/>
      <c r="C385" s="112"/>
      <c r="D385" s="98"/>
      <c r="E385" s="98"/>
      <c r="F385" s="98"/>
      <c r="G385" s="98"/>
      <c r="H385" s="112"/>
      <c r="I385" s="98"/>
      <c r="J385" s="113"/>
    </row>
    <row r="386" spans="1:10">
      <c r="A386" s="98"/>
      <c r="B386" s="98"/>
      <c r="C386" s="112"/>
      <c r="D386" s="98"/>
      <c r="E386" s="98"/>
      <c r="F386" s="98"/>
      <c r="G386" s="98"/>
      <c r="H386" s="112"/>
      <c r="I386" s="98"/>
      <c r="J386" s="113"/>
    </row>
    <row r="387" spans="1:10">
      <c r="A387" s="98"/>
      <c r="B387" s="98"/>
      <c r="C387" s="112"/>
      <c r="D387" s="98"/>
      <c r="E387" s="98"/>
      <c r="F387" s="98"/>
      <c r="G387" s="98"/>
      <c r="H387" s="112"/>
      <c r="I387" s="98"/>
      <c r="J387" s="113"/>
    </row>
    <row r="388" spans="1:10">
      <c r="A388" s="98"/>
      <c r="B388" s="98"/>
      <c r="C388" s="112"/>
      <c r="D388" s="98"/>
      <c r="E388" s="98"/>
      <c r="F388" s="98"/>
      <c r="G388" s="98"/>
      <c r="H388" s="112"/>
      <c r="I388" s="98"/>
      <c r="J388" s="113"/>
    </row>
    <row r="389" spans="1:10">
      <c r="A389" s="98"/>
      <c r="B389" s="98"/>
      <c r="C389" s="112"/>
      <c r="D389" s="98"/>
      <c r="E389" s="98"/>
      <c r="F389" s="98"/>
      <c r="G389" s="98"/>
      <c r="H389" s="112"/>
      <c r="I389" s="98"/>
      <c r="J389" s="113"/>
    </row>
    <row r="390" spans="1:10">
      <c r="A390" s="98"/>
      <c r="B390" s="98"/>
      <c r="C390" s="112"/>
      <c r="D390" s="98"/>
      <c r="E390" s="98"/>
      <c r="F390" s="98"/>
      <c r="G390" s="98"/>
      <c r="H390" s="112"/>
      <c r="I390" s="98"/>
      <c r="J390" s="113"/>
    </row>
    <row r="391" spans="1:10">
      <c r="A391" s="98"/>
      <c r="B391" s="98"/>
      <c r="C391" s="112"/>
      <c r="D391" s="98"/>
      <c r="E391" s="98"/>
      <c r="F391" s="98"/>
      <c r="G391" s="98"/>
      <c r="H391" s="112"/>
      <c r="I391" s="98"/>
      <c r="J391" s="113"/>
    </row>
    <row r="392" spans="1:10">
      <c r="A392" s="98"/>
      <c r="B392" s="98"/>
      <c r="C392" s="112"/>
      <c r="D392" s="98"/>
      <c r="E392" s="98"/>
      <c r="F392" s="98"/>
      <c r="G392" s="98"/>
      <c r="H392" s="112"/>
      <c r="I392" s="98"/>
      <c r="J392" s="113"/>
    </row>
    <row r="393" spans="1:10">
      <c r="A393" s="98"/>
      <c r="B393" s="98"/>
      <c r="C393" s="112"/>
      <c r="D393" s="98"/>
      <c r="E393" s="98"/>
      <c r="F393" s="98"/>
      <c r="G393" s="98"/>
      <c r="H393" s="112"/>
      <c r="I393" s="98"/>
      <c r="J393" s="113"/>
    </row>
    <row r="394" spans="1:10">
      <c r="A394" s="98"/>
      <c r="B394" s="98"/>
      <c r="C394" s="112"/>
      <c r="D394" s="98"/>
      <c r="E394" s="98"/>
      <c r="F394" s="98"/>
      <c r="G394" s="98"/>
      <c r="H394" s="112"/>
      <c r="I394" s="98"/>
      <c r="J394" s="113"/>
    </row>
    <row r="395" spans="1:10">
      <c r="A395" s="98"/>
      <c r="B395" s="98"/>
      <c r="C395" s="112"/>
      <c r="D395" s="98"/>
      <c r="E395" s="98"/>
      <c r="F395" s="98"/>
      <c r="G395" s="98"/>
      <c r="H395" s="112"/>
      <c r="I395" s="98"/>
      <c r="J395" s="113"/>
    </row>
    <row r="396" spans="1:10">
      <c r="A396" s="98"/>
      <c r="B396" s="98"/>
      <c r="C396" s="112"/>
      <c r="D396" s="98"/>
      <c r="E396" s="98"/>
      <c r="F396" s="98"/>
      <c r="G396" s="98"/>
      <c r="H396" s="112"/>
      <c r="I396" s="98"/>
      <c r="J396" s="113"/>
    </row>
    <row r="397" spans="1:10">
      <c r="A397" s="98"/>
      <c r="B397" s="98"/>
      <c r="C397" s="112"/>
      <c r="D397" s="98"/>
      <c r="E397" s="98"/>
      <c r="F397" s="98"/>
      <c r="G397" s="98"/>
      <c r="H397" s="112"/>
      <c r="I397" s="98"/>
      <c r="J397" s="113"/>
    </row>
    <row r="398" spans="1:10">
      <c r="A398" s="98"/>
      <c r="B398" s="98"/>
      <c r="C398" s="112"/>
      <c r="D398" s="98"/>
      <c r="E398" s="98"/>
      <c r="F398" s="98"/>
      <c r="G398" s="98"/>
      <c r="H398" s="112"/>
      <c r="I398" s="98"/>
      <c r="J398" s="113"/>
    </row>
    <row r="399" spans="1:10">
      <c r="A399" s="98"/>
      <c r="B399" s="98"/>
      <c r="C399" s="112"/>
      <c r="D399" s="98"/>
      <c r="E399" s="98"/>
      <c r="F399" s="98"/>
      <c r="G399" s="98"/>
      <c r="H399" s="112"/>
      <c r="I399" s="98"/>
      <c r="J399" s="113"/>
    </row>
    <row r="400" spans="1:10">
      <c r="A400" s="98"/>
      <c r="B400" s="98"/>
      <c r="C400" s="112"/>
      <c r="D400" s="98"/>
      <c r="E400" s="98"/>
      <c r="F400" s="98"/>
      <c r="G400" s="98"/>
      <c r="H400" s="112"/>
      <c r="I400" s="98"/>
      <c r="J400" s="113"/>
    </row>
    <row r="401" spans="1:10">
      <c r="A401" s="98"/>
      <c r="B401" s="98"/>
      <c r="C401" s="112"/>
      <c r="D401" s="98"/>
      <c r="E401" s="98"/>
      <c r="F401" s="98"/>
      <c r="G401" s="98"/>
      <c r="H401" s="112"/>
      <c r="I401" s="98"/>
      <c r="J401" s="113"/>
    </row>
    <row r="402" spans="1:10">
      <c r="A402" s="98"/>
      <c r="B402" s="98"/>
      <c r="C402" s="112"/>
      <c r="D402" s="98"/>
      <c r="E402" s="98"/>
      <c r="F402" s="98"/>
      <c r="G402" s="98"/>
      <c r="H402" s="112"/>
      <c r="I402" s="98"/>
      <c r="J402" s="113"/>
    </row>
    <row r="403" spans="1:10">
      <c r="A403" s="98"/>
      <c r="B403" s="98"/>
      <c r="C403" s="112"/>
      <c r="D403" s="98"/>
      <c r="E403" s="98"/>
      <c r="F403" s="98"/>
      <c r="G403" s="98"/>
      <c r="H403" s="112"/>
      <c r="I403" s="98"/>
      <c r="J403" s="113"/>
    </row>
    <row r="404" spans="1:10">
      <c r="A404" s="98"/>
      <c r="B404" s="98"/>
      <c r="C404" s="112"/>
      <c r="D404" s="98"/>
      <c r="E404" s="98"/>
      <c r="F404" s="98"/>
      <c r="G404" s="98"/>
      <c r="H404" s="112"/>
      <c r="I404" s="98"/>
      <c r="J404" s="113"/>
    </row>
    <row r="405" spans="1:10">
      <c r="A405" s="98"/>
      <c r="B405" s="98"/>
      <c r="C405" s="112"/>
      <c r="D405" s="98"/>
      <c r="E405" s="98"/>
      <c r="F405" s="98"/>
      <c r="G405" s="98"/>
      <c r="H405" s="112"/>
      <c r="I405" s="98"/>
      <c r="J405" s="113"/>
    </row>
    <row r="406" spans="1:10">
      <c r="A406" s="98"/>
      <c r="B406" s="98"/>
      <c r="C406" s="112"/>
      <c r="D406" s="98"/>
      <c r="E406" s="98"/>
      <c r="F406" s="98"/>
      <c r="G406" s="98"/>
      <c r="H406" s="112"/>
      <c r="I406" s="98"/>
      <c r="J406" s="113"/>
    </row>
    <row r="407" spans="1:10">
      <c r="A407" s="98"/>
      <c r="B407" s="98"/>
      <c r="C407" s="112"/>
      <c r="D407" s="98"/>
      <c r="E407" s="98"/>
      <c r="F407" s="98"/>
      <c r="G407" s="98"/>
      <c r="H407" s="112"/>
      <c r="I407" s="98"/>
      <c r="J407" s="113"/>
    </row>
    <row r="408" spans="1:10">
      <c r="A408" s="98"/>
      <c r="B408" s="98"/>
      <c r="C408" s="112"/>
      <c r="D408" s="98"/>
      <c r="E408" s="98"/>
      <c r="F408" s="98"/>
      <c r="G408" s="98"/>
      <c r="H408" s="112"/>
      <c r="I408" s="98"/>
      <c r="J408" s="113"/>
    </row>
    <row r="409" spans="1:10">
      <c r="A409" s="98"/>
      <c r="B409" s="98"/>
      <c r="C409" s="112"/>
      <c r="D409" s="98"/>
      <c r="E409" s="98"/>
      <c r="F409" s="98"/>
      <c r="G409" s="98"/>
      <c r="H409" s="112"/>
      <c r="I409" s="98"/>
      <c r="J409" s="113"/>
    </row>
    <row r="410" spans="1:10">
      <c r="A410" s="98"/>
      <c r="B410" s="98"/>
      <c r="C410" s="112"/>
      <c r="D410" s="98"/>
      <c r="E410" s="98"/>
      <c r="F410" s="98"/>
      <c r="G410" s="98"/>
      <c r="H410" s="112"/>
      <c r="I410" s="98"/>
      <c r="J410" s="113"/>
    </row>
    <row r="411" spans="1:10">
      <c r="A411" s="98"/>
      <c r="B411" s="98"/>
      <c r="C411" s="112"/>
      <c r="D411" s="98"/>
      <c r="E411" s="98"/>
      <c r="F411" s="98"/>
      <c r="G411" s="98"/>
      <c r="H411" s="112"/>
      <c r="I411" s="98"/>
      <c r="J411" s="113"/>
    </row>
    <row r="412" spans="1:10">
      <c r="A412" s="98"/>
      <c r="B412" s="98"/>
      <c r="C412" s="112"/>
      <c r="D412" s="98"/>
      <c r="E412" s="98"/>
      <c r="F412" s="98"/>
      <c r="G412" s="98"/>
      <c r="H412" s="112"/>
      <c r="I412" s="98"/>
      <c r="J412" s="113"/>
    </row>
    <row r="413" spans="1:10">
      <c r="A413" s="98"/>
      <c r="B413" s="98"/>
      <c r="C413" s="112"/>
      <c r="D413" s="98"/>
      <c r="E413" s="98"/>
      <c r="F413" s="98"/>
      <c r="G413" s="98"/>
      <c r="H413" s="112"/>
      <c r="I413" s="98"/>
      <c r="J413" s="113"/>
    </row>
    <row r="414" spans="1:10">
      <c r="A414" s="98"/>
      <c r="B414" s="98"/>
      <c r="C414" s="112"/>
      <c r="D414" s="98"/>
      <c r="E414" s="98"/>
      <c r="F414" s="98"/>
      <c r="G414" s="98"/>
      <c r="H414" s="112"/>
      <c r="I414" s="98"/>
      <c r="J414" s="113"/>
    </row>
    <row r="415" spans="1:10">
      <c r="A415" s="98"/>
      <c r="B415" s="98"/>
      <c r="C415" s="112"/>
      <c r="D415" s="98"/>
      <c r="E415" s="98"/>
      <c r="F415" s="98"/>
      <c r="G415" s="98"/>
      <c r="H415" s="112"/>
      <c r="I415" s="98"/>
      <c r="J415" s="113"/>
    </row>
    <row r="416" spans="1:10">
      <c r="A416" s="98"/>
      <c r="B416" s="98"/>
      <c r="C416" s="112"/>
      <c r="D416" s="98"/>
      <c r="E416" s="98"/>
      <c r="F416" s="98"/>
      <c r="G416" s="98"/>
      <c r="H416" s="112"/>
      <c r="I416" s="98"/>
      <c r="J416" s="113"/>
    </row>
    <row r="417" spans="1:10">
      <c r="A417" s="98"/>
      <c r="B417" s="98"/>
      <c r="C417" s="112"/>
      <c r="D417" s="98"/>
      <c r="E417" s="98"/>
      <c r="F417" s="98"/>
      <c r="G417" s="98"/>
      <c r="H417" s="112"/>
      <c r="I417" s="98"/>
      <c r="J417" s="113"/>
    </row>
    <row r="418" spans="1:10">
      <c r="A418" s="98"/>
      <c r="B418" s="98"/>
      <c r="C418" s="112"/>
      <c r="D418" s="98"/>
      <c r="E418" s="98"/>
      <c r="F418" s="98"/>
      <c r="G418" s="98"/>
      <c r="H418" s="112"/>
      <c r="I418" s="98"/>
      <c r="J418" s="113"/>
    </row>
    <row r="419" spans="1:10">
      <c r="A419" s="98"/>
      <c r="B419" s="98"/>
      <c r="C419" s="112"/>
      <c r="D419" s="98"/>
      <c r="E419" s="98"/>
      <c r="F419" s="98"/>
      <c r="G419" s="98"/>
      <c r="H419" s="112"/>
      <c r="I419" s="98"/>
      <c r="J419" s="113"/>
    </row>
    <row r="420" spans="1:10">
      <c r="A420" s="98"/>
      <c r="B420" s="98"/>
      <c r="C420" s="112"/>
      <c r="D420" s="98"/>
      <c r="E420" s="98"/>
      <c r="F420" s="98"/>
      <c r="G420" s="98"/>
      <c r="H420" s="112"/>
      <c r="I420" s="98"/>
      <c r="J420" s="113"/>
    </row>
    <row r="421" spans="1:10">
      <c r="A421" s="98"/>
      <c r="B421" s="98"/>
      <c r="C421" s="112"/>
      <c r="D421" s="98"/>
      <c r="E421" s="98"/>
      <c r="F421" s="98"/>
      <c r="G421" s="98"/>
      <c r="H421" s="112"/>
      <c r="I421" s="98"/>
      <c r="J421" s="113"/>
    </row>
    <row r="422" spans="1:10">
      <c r="A422" s="98"/>
      <c r="B422" s="98"/>
      <c r="C422" s="112"/>
      <c r="D422" s="98"/>
      <c r="E422" s="98"/>
      <c r="F422" s="98"/>
      <c r="G422" s="98"/>
      <c r="H422" s="112"/>
      <c r="I422" s="98"/>
      <c r="J422" s="113"/>
    </row>
    <row r="423" spans="1:10">
      <c r="A423" s="98"/>
      <c r="B423" s="98"/>
      <c r="C423" s="112"/>
      <c r="D423" s="98"/>
      <c r="E423" s="98"/>
      <c r="F423" s="98"/>
      <c r="G423" s="98"/>
      <c r="H423" s="112"/>
      <c r="I423" s="98"/>
      <c r="J423" s="113"/>
    </row>
    <row r="424" spans="1:10">
      <c r="A424" s="98"/>
      <c r="B424" s="98"/>
      <c r="C424" s="112"/>
      <c r="D424" s="98"/>
      <c r="E424" s="98"/>
      <c r="F424" s="98"/>
      <c r="G424" s="98"/>
      <c r="H424" s="112"/>
      <c r="I424" s="98"/>
      <c r="J424" s="113"/>
    </row>
    <row r="425" spans="1:10">
      <c r="A425" s="98"/>
      <c r="B425" s="98"/>
      <c r="C425" s="112"/>
      <c r="D425" s="98"/>
      <c r="E425" s="98"/>
      <c r="F425" s="98"/>
      <c r="G425" s="98"/>
      <c r="H425" s="112"/>
      <c r="I425" s="98"/>
      <c r="J425" s="113"/>
    </row>
    <row r="426" spans="1:10">
      <c r="A426" s="98"/>
      <c r="B426" s="98"/>
      <c r="C426" s="112"/>
      <c r="D426" s="98"/>
      <c r="E426" s="98"/>
      <c r="F426" s="98"/>
      <c r="G426" s="98"/>
      <c r="H426" s="112"/>
      <c r="I426" s="98"/>
      <c r="J426" s="113"/>
    </row>
    <row r="427" spans="1:10">
      <c r="A427" s="98"/>
      <c r="B427" s="98"/>
      <c r="C427" s="112"/>
      <c r="D427" s="98"/>
      <c r="E427" s="98"/>
      <c r="F427" s="98"/>
      <c r="G427" s="98"/>
      <c r="H427" s="112"/>
      <c r="I427" s="98"/>
      <c r="J427" s="113"/>
    </row>
    <row r="428" spans="1:10">
      <c r="A428" s="98"/>
      <c r="B428" s="98"/>
      <c r="C428" s="112"/>
      <c r="D428" s="98"/>
      <c r="E428" s="98"/>
      <c r="F428" s="98"/>
      <c r="G428" s="98"/>
      <c r="H428" s="112"/>
      <c r="I428" s="98"/>
      <c r="J428" s="113"/>
    </row>
    <row r="429" spans="1:10">
      <c r="A429" s="98"/>
      <c r="B429" s="98"/>
      <c r="C429" s="112"/>
      <c r="D429" s="98"/>
      <c r="E429" s="98"/>
      <c r="F429" s="98"/>
      <c r="G429" s="98"/>
      <c r="H429" s="112"/>
      <c r="I429" s="98"/>
      <c r="J429" s="113"/>
    </row>
    <row r="430" spans="1:10">
      <c r="A430" s="98"/>
      <c r="B430" s="98"/>
      <c r="C430" s="112"/>
      <c r="D430" s="98"/>
      <c r="E430" s="98"/>
      <c r="F430" s="98"/>
      <c r="G430" s="98"/>
      <c r="H430" s="112"/>
      <c r="I430" s="98"/>
      <c r="J430" s="113"/>
    </row>
    <row r="431" spans="1:10">
      <c r="A431" s="98"/>
      <c r="B431" s="98"/>
      <c r="C431" s="112"/>
      <c r="D431" s="98"/>
      <c r="E431" s="98"/>
      <c r="F431" s="98"/>
      <c r="G431" s="98"/>
      <c r="H431" s="112"/>
      <c r="I431" s="98"/>
      <c r="J431" s="113"/>
    </row>
    <row r="432" spans="1:10">
      <c r="A432" s="98"/>
      <c r="B432" s="98"/>
      <c r="C432" s="112"/>
      <c r="D432" s="98"/>
      <c r="E432" s="98"/>
      <c r="F432" s="98"/>
      <c r="G432" s="98"/>
      <c r="H432" s="112"/>
      <c r="I432" s="98"/>
      <c r="J432" s="113"/>
    </row>
    <row r="433" spans="1:10">
      <c r="A433" s="98"/>
      <c r="B433" s="98"/>
      <c r="C433" s="112"/>
      <c r="D433" s="98"/>
      <c r="E433" s="98"/>
      <c r="F433" s="98"/>
      <c r="G433" s="98"/>
      <c r="H433" s="112"/>
      <c r="I433" s="98"/>
      <c r="J433" s="113"/>
    </row>
    <row r="434" spans="1:10">
      <c r="A434" s="98"/>
      <c r="B434" s="98"/>
      <c r="C434" s="112"/>
      <c r="D434" s="98"/>
      <c r="E434" s="98"/>
      <c r="F434" s="98"/>
      <c r="G434" s="98"/>
      <c r="H434" s="112"/>
      <c r="I434" s="98"/>
      <c r="J434" s="113"/>
    </row>
    <row r="435" spans="1:10">
      <c r="A435" s="98"/>
      <c r="B435" s="98"/>
      <c r="C435" s="112"/>
      <c r="D435" s="98"/>
      <c r="E435" s="98"/>
      <c r="F435" s="98"/>
      <c r="G435" s="98"/>
      <c r="H435" s="112"/>
      <c r="I435" s="98"/>
      <c r="J435" s="113"/>
    </row>
    <row r="436" spans="1:10">
      <c r="A436" s="98"/>
      <c r="B436" s="98"/>
      <c r="C436" s="112"/>
      <c r="D436" s="98"/>
      <c r="E436" s="98"/>
      <c r="F436" s="98"/>
      <c r="G436" s="98"/>
      <c r="H436" s="112"/>
      <c r="I436" s="98"/>
      <c r="J436" s="113"/>
    </row>
    <row r="437" spans="1:10">
      <c r="A437" s="98"/>
      <c r="B437" s="98"/>
      <c r="C437" s="112"/>
      <c r="D437" s="98"/>
      <c r="E437" s="98"/>
      <c r="F437" s="98"/>
      <c r="G437" s="98"/>
      <c r="H437" s="112"/>
      <c r="I437" s="98"/>
      <c r="J437" s="113"/>
    </row>
    <row r="438" spans="1:10">
      <c r="A438" s="98"/>
      <c r="B438" s="98"/>
      <c r="C438" s="112"/>
      <c r="D438" s="98"/>
      <c r="E438" s="98"/>
      <c r="F438" s="98"/>
      <c r="G438" s="98"/>
      <c r="H438" s="112"/>
      <c r="I438" s="98"/>
      <c r="J438" s="113"/>
    </row>
    <row r="439" spans="1:10">
      <c r="A439" s="98"/>
      <c r="B439" s="98"/>
      <c r="C439" s="112"/>
      <c r="D439" s="98"/>
      <c r="E439" s="98"/>
      <c r="F439" s="98"/>
      <c r="G439" s="98"/>
      <c r="H439" s="112"/>
      <c r="I439" s="98"/>
      <c r="J439" s="113"/>
    </row>
    <row r="440" spans="1:10">
      <c r="A440" s="98"/>
      <c r="B440" s="98"/>
      <c r="C440" s="112"/>
      <c r="D440" s="98"/>
      <c r="E440" s="98"/>
      <c r="F440" s="98"/>
      <c r="G440" s="98"/>
      <c r="H440" s="112"/>
      <c r="I440" s="98"/>
      <c r="J440" s="113"/>
    </row>
    <row r="441" spans="1:10">
      <c r="A441" s="98"/>
      <c r="B441" s="98"/>
      <c r="C441" s="112"/>
      <c r="D441" s="98"/>
      <c r="E441" s="98"/>
      <c r="F441" s="98"/>
      <c r="G441" s="98"/>
      <c r="H441" s="112"/>
      <c r="I441" s="98"/>
      <c r="J441" s="113"/>
    </row>
    <row r="442" spans="1:10">
      <c r="A442" s="98"/>
      <c r="B442" s="98"/>
      <c r="C442" s="112"/>
      <c r="D442" s="98"/>
      <c r="E442" s="98"/>
      <c r="F442" s="98"/>
      <c r="G442" s="98"/>
      <c r="H442" s="112"/>
      <c r="I442" s="98"/>
      <c r="J442" s="113"/>
    </row>
    <row r="443" spans="1:10">
      <c r="A443" s="98"/>
      <c r="B443" s="98"/>
      <c r="C443" s="112"/>
      <c r="D443" s="98"/>
      <c r="E443" s="98"/>
      <c r="F443" s="98"/>
      <c r="G443" s="98"/>
      <c r="H443" s="112"/>
      <c r="I443" s="98"/>
      <c r="J443" s="113"/>
    </row>
    <row r="444" spans="1:10">
      <c r="A444" s="98"/>
      <c r="B444" s="98"/>
      <c r="C444" s="112"/>
      <c r="D444" s="98"/>
      <c r="E444" s="98"/>
      <c r="F444" s="98"/>
      <c r="G444" s="98"/>
      <c r="H444" s="112"/>
      <c r="I444" s="98"/>
      <c r="J444" s="113"/>
    </row>
    <row r="445" spans="1:10">
      <c r="A445" s="98"/>
      <c r="B445" s="98"/>
      <c r="C445" s="112"/>
      <c r="D445" s="98"/>
      <c r="E445" s="98"/>
      <c r="F445" s="98"/>
      <c r="G445" s="98"/>
      <c r="H445" s="112"/>
      <c r="I445" s="98"/>
      <c r="J445" s="113"/>
    </row>
    <row r="446" spans="1:10">
      <c r="A446" s="98"/>
      <c r="B446" s="98"/>
      <c r="C446" s="112"/>
      <c r="D446" s="98"/>
      <c r="E446" s="98"/>
      <c r="F446" s="98"/>
      <c r="G446" s="98"/>
      <c r="H446" s="112"/>
      <c r="I446" s="98"/>
      <c r="J446" s="113"/>
    </row>
    <row r="447" spans="1:10">
      <c r="A447" s="98"/>
      <c r="B447" s="98"/>
      <c r="C447" s="112"/>
      <c r="D447" s="98"/>
      <c r="E447" s="98"/>
      <c r="F447" s="98"/>
      <c r="G447" s="98"/>
      <c r="H447" s="112"/>
      <c r="I447" s="98"/>
      <c r="J447" s="113"/>
    </row>
    <row r="448" spans="1:10">
      <c r="A448" s="98"/>
      <c r="B448" s="98"/>
      <c r="C448" s="112"/>
      <c r="D448" s="98"/>
      <c r="E448" s="98"/>
      <c r="F448" s="98"/>
      <c r="G448" s="98"/>
      <c r="H448" s="112"/>
      <c r="I448" s="98"/>
      <c r="J448" s="113"/>
    </row>
    <row r="449" spans="1:10">
      <c r="A449" s="98"/>
      <c r="B449" s="98"/>
      <c r="C449" s="112"/>
      <c r="D449" s="98"/>
      <c r="E449" s="98"/>
      <c r="F449" s="98"/>
      <c r="G449" s="98"/>
      <c r="H449" s="112"/>
      <c r="I449" s="98"/>
      <c r="J449" s="113"/>
    </row>
    <row r="450" spans="1:10">
      <c r="A450" s="98"/>
      <c r="B450" s="98"/>
      <c r="C450" s="112"/>
      <c r="D450" s="98"/>
      <c r="E450" s="98"/>
      <c r="F450" s="98"/>
      <c r="G450" s="98"/>
      <c r="H450" s="112"/>
      <c r="I450" s="98"/>
      <c r="J450" s="113"/>
    </row>
    <row r="451" spans="1:10">
      <c r="A451" s="98"/>
      <c r="B451" s="98"/>
      <c r="C451" s="112"/>
      <c r="D451" s="98"/>
      <c r="E451" s="98"/>
      <c r="F451" s="98"/>
      <c r="G451" s="98"/>
      <c r="H451" s="112"/>
      <c r="I451" s="98"/>
      <c r="J451" s="113"/>
    </row>
    <row r="452" spans="1:10">
      <c r="A452" s="98"/>
      <c r="B452" s="98"/>
      <c r="C452" s="112"/>
      <c r="D452" s="98"/>
      <c r="E452" s="98"/>
      <c r="F452" s="98"/>
      <c r="G452" s="98"/>
      <c r="H452" s="112"/>
      <c r="I452" s="98"/>
      <c r="J452" s="113"/>
    </row>
    <row r="453" spans="1:10">
      <c r="A453" s="98"/>
      <c r="B453" s="98"/>
      <c r="C453" s="112"/>
      <c r="D453" s="98"/>
      <c r="E453" s="98"/>
      <c r="F453" s="98"/>
      <c r="G453" s="98"/>
      <c r="H453" s="112"/>
      <c r="I453" s="98"/>
      <c r="J453" s="113"/>
    </row>
    <row r="454" spans="1:10">
      <c r="A454" s="98"/>
      <c r="B454" s="98"/>
      <c r="C454" s="112"/>
      <c r="D454" s="98"/>
      <c r="E454" s="98"/>
      <c r="F454" s="98"/>
      <c r="G454" s="98"/>
      <c r="H454" s="112"/>
      <c r="I454" s="98"/>
      <c r="J454" s="113"/>
    </row>
    <row r="455" spans="1:10">
      <c r="A455" s="98"/>
      <c r="B455" s="98"/>
      <c r="C455" s="112"/>
      <c r="D455" s="98"/>
      <c r="E455" s="98"/>
      <c r="F455" s="98"/>
      <c r="G455" s="98"/>
      <c r="H455" s="112"/>
      <c r="I455" s="98"/>
      <c r="J455" s="113"/>
    </row>
    <row r="456" spans="1:10">
      <c r="A456" s="98"/>
      <c r="B456" s="98"/>
      <c r="C456" s="112"/>
      <c r="D456" s="98"/>
      <c r="E456" s="98"/>
      <c r="F456" s="98"/>
      <c r="G456" s="98"/>
      <c r="H456" s="112"/>
      <c r="I456" s="98"/>
      <c r="J456" s="113"/>
    </row>
    <row r="457" spans="1:10">
      <c r="A457" s="98"/>
      <c r="B457" s="98"/>
      <c r="C457" s="112"/>
      <c r="D457" s="98"/>
      <c r="E457" s="98"/>
      <c r="F457" s="98"/>
      <c r="G457" s="98"/>
      <c r="H457" s="112"/>
      <c r="I457" s="98"/>
      <c r="J457" s="113"/>
    </row>
    <row r="458" spans="1:10">
      <c r="A458" s="98"/>
      <c r="B458" s="98"/>
      <c r="C458" s="112"/>
      <c r="D458" s="98"/>
      <c r="E458" s="98"/>
      <c r="F458" s="98"/>
      <c r="G458" s="98"/>
      <c r="H458" s="112"/>
      <c r="I458" s="98"/>
      <c r="J458" s="113"/>
    </row>
    <row r="459" spans="1:10">
      <c r="A459" s="98"/>
      <c r="B459" s="98"/>
      <c r="C459" s="112"/>
      <c r="D459" s="98"/>
      <c r="E459" s="98"/>
      <c r="F459" s="98"/>
      <c r="G459" s="98"/>
      <c r="H459" s="112"/>
      <c r="I459" s="98"/>
      <c r="J459" s="113"/>
    </row>
    <row r="460" spans="1:10">
      <c r="A460" s="98"/>
      <c r="B460" s="98"/>
      <c r="C460" s="112"/>
      <c r="D460" s="98"/>
      <c r="E460" s="98"/>
      <c r="F460" s="98"/>
      <c r="G460" s="98"/>
      <c r="H460" s="112"/>
      <c r="I460" s="98"/>
      <c r="J460" s="113"/>
    </row>
    <row r="461" spans="1:10">
      <c r="A461" s="98"/>
      <c r="B461" s="98"/>
      <c r="C461" s="112"/>
      <c r="D461" s="98"/>
      <c r="E461" s="98"/>
      <c r="F461" s="98"/>
      <c r="G461" s="98"/>
      <c r="H461" s="112"/>
      <c r="I461" s="98"/>
      <c r="J461" s="113"/>
    </row>
    <row r="462" spans="1:10">
      <c r="A462" s="98"/>
      <c r="B462" s="98"/>
      <c r="C462" s="112"/>
      <c r="D462" s="98"/>
      <c r="E462" s="98"/>
      <c r="F462" s="98"/>
      <c r="G462" s="98"/>
      <c r="H462" s="112"/>
      <c r="I462" s="98"/>
      <c r="J462" s="113"/>
    </row>
    <row r="463" spans="1:10">
      <c r="A463" s="98"/>
      <c r="B463" s="98"/>
      <c r="C463" s="112"/>
      <c r="D463" s="98"/>
      <c r="E463" s="98"/>
      <c r="F463" s="98"/>
      <c r="G463" s="98"/>
      <c r="H463" s="112"/>
      <c r="I463" s="98"/>
      <c r="J463" s="113"/>
    </row>
    <row r="464" spans="1:10">
      <c r="A464" s="98"/>
      <c r="B464" s="98"/>
      <c r="C464" s="112"/>
      <c r="D464" s="98"/>
      <c r="E464" s="98"/>
      <c r="F464" s="98"/>
      <c r="G464" s="98"/>
      <c r="H464" s="112"/>
      <c r="I464" s="98"/>
      <c r="J464" s="113"/>
    </row>
    <row r="465" spans="1:10">
      <c r="A465" s="98"/>
      <c r="B465" s="98"/>
      <c r="C465" s="112"/>
      <c r="D465" s="98"/>
      <c r="E465" s="98"/>
      <c r="F465" s="98"/>
      <c r="G465" s="98"/>
      <c r="H465" s="112"/>
      <c r="I465" s="98"/>
      <c r="J465" s="113"/>
    </row>
    <row r="466" spans="1:10">
      <c r="A466" s="98"/>
      <c r="B466" s="98"/>
      <c r="C466" s="112"/>
      <c r="D466" s="98"/>
      <c r="E466" s="98"/>
      <c r="F466" s="98"/>
      <c r="G466" s="98"/>
      <c r="H466" s="112"/>
      <c r="I466" s="98"/>
      <c r="J466" s="113"/>
    </row>
    <row r="467" spans="1:10">
      <c r="A467" s="98"/>
      <c r="B467" s="98"/>
      <c r="C467" s="112"/>
      <c r="D467" s="98"/>
      <c r="E467" s="98"/>
      <c r="F467" s="98"/>
      <c r="G467" s="98"/>
      <c r="H467" s="112"/>
      <c r="I467" s="98"/>
      <c r="J467" s="113"/>
    </row>
    <row r="468" spans="1:10">
      <c r="A468" s="98"/>
      <c r="B468" s="98"/>
      <c r="C468" s="112"/>
      <c r="D468" s="98"/>
      <c r="E468" s="98"/>
      <c r="F468" s="98"/>
      <c r="G468" s="98"/>
      <c r="H468" s="112"/>
      <c r="I468" s="98"/>
      <c r="J468" s="113"/>
    </row>
    <row r="469" spans="1:10">
      <c r="A469" s="98"/>
      <c r="B469" s="98"/>
      <c r="C469" s="112"/>
      <c r="D469" s="98"/>
      <c r="E469" s="98"/>
      <c r="F469" s="98"/>
      <c r="G469" s="98"/>
      <c r="H469" s="112"/>
      <c r="I469" s="98"/>
      <c r="J469" s="113"/>
    </row>
    <row r="470" spans="1:10">
      <c r="A470" s="98"/>
      <c r="B470" s="98"/>
      <c r="C470" s="112"/>
      <c r="D470" s="98"/>
      <c r="E470" s="98"/>
      <c r="F470" s="98"/>
      <c r="G470" s="98"/>
      <c r="H470" s="112"/>
      <c r="I470" s="98"/>
      <c r="J470" s="113"/>
    </row>
    <row r="471" spans="1:10">
      <c r="A471" s="98"/>
      <c r="B471" s="98"/>
      <c r="C471" s="112"/>
      <c r="D471" s="98"/>
      <c r="E471" s="98"/>
      <c r="F471" s="98"/>
      <c r="G471" s="98"/>
      <c r="H471" s="112"/>
      <c r="I471" s="98"/>
      <c r="J471" s="113"/>
    </row>
    <row r="472" spans="1:10">
      <c r="A472" s="98"/>
      <c r="B472" s="98"/>
      <c r="C472" s="112"/>
      <c r="D472" s="98"/>
      <c r="E472" s="98"/>
      <c r="F472" s="98"/>
      <c r="G472" s="98"/>
      <c r="H472" s="112"/>
      <c r="I472" s="98"/>
      <c r="J472" s="113"/>
    </row>
    <row r="473" spans="1:10">
      <c r="A473" s="98"/>
      <c r="B473" s="98"/>
      <c r="C473" s="112"/>
      <c r="D473" s="98"/>
      <c r="E473" s="98"/>
      <c r="F473" s="98"/>
      <c r="G473" s="98"/>
      <c r="H473" s="112"/>
      <c r="I473" s="98"/>
      <c r="J473" s="113"/>
    </row>
    <row r="474" spans="1:10">
      <c r="A474" s="98"/>
      <c r="B474" s="98"/>
      <c r="C474" s="112"/>
      <c r="D474" s="98"/>
      <c r="E474" s="98"/>
      <c r="F474" s="98"/>
      <c r="G474" s="98"/>
      <c r="H474" s="112"/>
      <c r="I474" s="98"/>
      <c r="J474" s="113"/>
    </row>
    <row r="475" spans="1:10">
      <c r="A475" s="98"/>
      <c r="B475" s="98"/>
      <c r="C475" s="112"/>
      <c r="D475" s="98"/>
      <c r="E475" s="98"/>
      <c r="F475" s="98"/>
      <c r="G475" s="98"/>
      <c r="H475" s="112"/>
      <c r="I475" s="98"/>
      <c r="J475" s="113"/>
    </row>
    <row r="476" spans="1:10">
      <c r="A476" s="98"/>
      <c r="B476" s="98"/>
      <c r="C476" s="112"/>
      <c r="D476" s="98"/>
      <c r="E476" s="98"/>
      <c r="F476" s="98"/>
      <c r="G476" s="98"/>
      <c r="H476" s="112"/>
      <c r="I476" s="98"/>
      <c r="J476" s="113"/>
    </row>
    <row r="477" spans="1:10">
      <c r="A477" s="98"/>
      <c r="B477" s="98"/>
      <c r="C477" s="112"/>
      <c r="D477" s="98"/>
      <c r="E477" s="98"/>
      <c r="F477" s="98"/>
      <c r="G477" s="98"/>
      <c r="H477" s="112"/>
      <c r="I477" s="98"/>
      <c r="J477" s="113"/>
    </row>
    <row r="478" spans="1:10">
      <c r="A478" s="98"/>
      <c r="B478" s="98"/>
      <c r="C478" s="112"/>
      <c r="D478" s="98"/>
      <c r="E478" s="98"/>
      <c r="F478" s="98"/>
      <c r="G478" s="98"/>
      <c r="H478" s="112"/>
      <c r="I478" s="98"/>
      <c r="J478" s="113"/>
    </row>
    <row r="479" spans="1:10">
      <c r="A479" s="98"/>
      <c r="B479" s="98"/>
      <c r="C479" s="112"/>
      <c r="D479" s="98"/>
      <c r="E479" s="98"/>
      <c r="F479" s="98"/>
      <c r="G479" s="98"/>
      <c r="H479" s="112"/>
      <c r="I479" s="98"/>
      <c r="J479" s="113"/>
    </row>
    <row r="480" spans="1:10">
      <c r="A480" s="98"/>
      <c r="B480" s="98"/>
      <c r="C480" s="112"/>
      <c r="D480" s="98"/>
      <c r="E480" s="98"/>
      <c r="F480" s="98"/>
      <c r="G480" s="98"/>
      <c r="H480" s="112"/>
      <c r="I480" s="98"/>
      <c r="J480" s="113"/>
    </row>
    <row r="481" spans="1:10">
      <c r="A481" s="98"/>
      <c r="B481" s="98"/>
      <c r="C481" s="112"/>
      <c r="D481" s="98"/>
      <c r="E481" s="98"/>
      <c r="F481" s="98"/>
      <c r="G481" s="98"/>
      <c r="H481" s="112"/>
      <c r="I481" s="98"/>
      <c r="J481" s="113"/>
    </row>
    <row r="482" spans="1:10">
      <c r="A482" s="98"/>
      <c r="B482" s="98"/>
      <c r="C482" s="112"/>
      <c r="D482" s="98"/>
      <c r="E482" s="98"/>
      <c r="F482" s="98"/>
      <c r="G482" s="98"/>
      <c r="H482" s="112"/>
      <c r="I482" s="98"/>
      <c r="J482" s="113"/>
    </row>
    <row r="483" spans="1:10">
      <c r="A483" s="98"/>
      <c r="B483" s="98"/>
      <c r="C483" s="112"/>
      <c r="D483" s="98"/>
      <c r="E483" s="98"/>
      <c r="F483" s="98"/>
      <c r="G483" s="98"/>
      <c r="H483" s="112"/>
      <c r="I483" s="98"/>
      <c r="J483" s="113"/>
    </row>
    <row r="484" spans="1:10">
      <c r="A484" s="98"/>
      <c r="B484" s="98"/>
      <c r="C484" s="112"/>
      <c r="D484" s="98"/>
      <c r="E484" s="98"/>
      <c r="F484" s="98"/>
      <c r="G484" s="98"/>
      <c r="H484" s="112"/>
      <c r="I484" s="98"/>
      <c r="J484" s="113"/>
    </row>
    <row r="485" spans="1:10">
      <c r="A485" s="98"/>
      <c r="B485" s="98"/>
      <c r="C485" s="112"/>
      <c r="D485" s="98"/>
      <c r="E485" s="98"/>
      <c r="F485" s="98"/>
      <c r="G485" s="98"/>
      <c r="H485" s="112"/>
      <c r="I485" s="98"/>
      <c r="J485" s="113"/>
    </row>
    <row r="486" spans="1:10">
      <c r="A486" s="98"/>
      <c r="B486" s="98"/>
      <c r="C486" s="112"/>
      <c r="D486" s="98"/>
      <c r="E486" s="98"/>
      <c r="F486" s="98"/>
      <c r="G486" s="98"/>
      <c r="H486" s="112"/>
      <c r="I486" s="98"/>
      <c r="J486" s="113"/>
    </row>
    <row r="487" spans="1:10">
      <c r="A487" s="98"/>
      <c r="B487" s="98"/>
      <c r="C487" s="112"/>
      <c r="D487" s="98"/>
      <c r="E487" s="98"/>
      <c r="F487" s="98"/>
      <c r="G487" s="98"/>
      <c r="H487" s="112"/>
      <c r="I487" s="98"/>
      <c r="J487" s="113"/>
    </row>
    <row r="488" spans="1:10">
      <c r="A488" s="98"/>
      <c r="B488" s="98"/>
      <c r="C488" s="112"/>
      <c r="D488" s="98"/>
      <c r="E488" s="98"/>
      <c r="F488" s="98"/>
      <c r="G488" s="98"/>
      <c r="H488" s="112"/>
      <c r="I488" s="98"/>
      <c r="J488" s="113"/>
    </row>
    <row r="489" spans="1:10">
      <c r="A489" s="98"/>
      <c r="B489" s="98"/>
      <c r="C489" s="112"/>
      <c r="D489" s="98"/>
      <c r="E489" s="98"/>
      <c r="F489" s="98"/>
      <c r="G489" s="98"/>
      <c r="H489" s="112"/>
      <c r="I489" s="98"/>
      <c r="J489" s="113"/>
    </row>
    <row r="490" spans="1:10">
      <c r="A490" s="98"/>
      <c r="B490" s="98"/>
      <c r="C490" s="112"/>
      <c r="D490" s="98"/>
      <c r="E490" s="98"/>
      <c r="F490" s="98"/>
      <c r="G490" s="98"/>
      <c r="H490" s="112"/>
      <c r="I490" s="98"/>
      <c r="J490" s="113"/>
    </row>
    <row r="491" spans="1:10">
      <c r="A491" s="98"/>
      <c r="B491" s="98"/>
      <c r="C491" s="112"/>
      <c r="D491" s="98"/>
      <c r="E491" s="98"/>
      <c r="F491" s="98"/>
      <c r="G491" s="98"/>
      <c r="H491" s="112"/>
      <c r="I491" s="98"/>
      <c r="J491" s="113"/>
    </row>
    <row r="492" spans="1:10">
      <c r="A492" s="98"/>
      <c r="B492" s="98"/>
      <c r="C492" s="112"/>
      <c r="D492" s="98"/>
      <c r="E492" s="98"/>
      <c r="F492" s="98"/>
      <c r="G492" s="98"/>
      <c r="H492" s="112"/>
      <c r="I492" s="98"/>
      <c r="J492" s="113"/>
    </row>
    <row r="493" spans="1:10">
      <c r="A493" s="98"/>
      <c r="B493" s="98"/>
      <c r="C493" s="112"/>
      <c r="D493" s="98"/>
      <c r="E493" s="98"/>
      <c r="F493" s="98"/>
      <c r="G493" s="98"/>
      <c r="H493" s="112"/>
      <c r="I493" s="98"/>
      <c r="J493" s="113"/>
    </row>
    <row r="494" spans="1:10">
      <c r="A494" s="98"/>
      <c r="B494" s="98"/>
      <c r="C494" s="112"/>
      <c r="D494" s="98"/>
      <c r="E494" s="98"/>
      <c r="F494" s="98"/>
      <c r="G494" s="98"/>
      <c r="H494" s="112"/>
      <c r="I494" s="98"/>
      <c r="J494" s="113"/>
    </row>
    <row r="495" spans="1:10">
      <c r="A495" s="98"/>
      <c r="B495" s="98"/>
      <c r="C495" s="112"/>
      <c r="D495" s="98"/>
      <c r="E495" s="98"/>
      <c r="F495" s="98"/>
      <c r="G495" s="98"/>
      <c r="H495" s="112"/>
      <c r="I495" s="98"/>
      <c r="J495" s="113"/>
    </row>
    <row r="496" spans="1:10">
      <c r="A496" s="98"/>
      <c r="B496" s="98"/>
      <c r="C496" s="112"/>
      <c r="D496" s="98"/>
      <c r="E496" s="98"/>
      <c r="F496" s="98"/>
      <c r="G496" s="98"/>
      <c r="H496" s="112"/>
      <c r="I496" s="98"/>
      <c r="J496" s="113"/>
    </row>
    <row r="497" spans="1:10">
      <c r="A497" s="98"/>
      <c r="B497" s="98"/>
      <c r="C497" s="112"/>
      <c r="D497" s="98"/>
      <c r="E497" s="98"/>
      <c r="F497" s="98"/>
      <c r="G497" s="98"/>
      <c r="H497" s="112"/>
      <c r="I497" s="98"/>
      <c r="J497" s="113"/>
    </row>
    <row r="498" spans="1:10">
      <c r="A498" s="98"/>
      <c r="B498" s="98"/>
      <c r="C498" s="112"/>
      <c r="D498" s="98"/>
      <c r="E498" s="98"/>
      <c r="F498" s="98"/>
      <c r="G498" s="98"/>
      <c r="H498" s="112"/>
      <c r="I498" s="98"/>
      <c r="J498" s="113"/>
    </row>
    <row r="499" spans="1:10">
      <c r="A499" s="98"/>
      <c r="B499" s="98"/>
      <c r="C499" s="112"/>
      <c r="D499" s="98"/>
      <c r="E499" s="98"/>
      <c r="F499" s="98"/>
      <c r="G499" s="98"/>
      <c r="H499" s="112"/>
      <c r="I499" s="98"/>
      <c r="J499" s="113"/>
    </row>
    <row r="500" spans="1:10">
      <c r="A500" s="98"/>
      <c r="B500" s="98"/>
      <c r="C500" s="112"/>
      <c r="D500" s="98"/>
      <c r="E500" s="98"/>
      <c r="F500" s="98"/>
      <c r="G500" s="98"/>
      <c r="H500" s="112"/>
      <c r="I500" s="98"/>
      <c r="J500" s="113"/>
    </row>
    <row r="501" spans="1:10">
      <c r="A501" s="98"/>
      <c r="B501" s="98"/>
      <c r="C501" s="112"/>
      <c r="D501" s="98"/>
      <c r="E501" s="98"/>
      <c r="F501" s="98"/>
      <c r="G501" s="98"/>
      <c r="H501" s="112"/>
      <c r="I501" s="98"/>
      <c r="J501" s="113"/>
    </row>
    <row r="502" spans="1:10">
      <c r="A502" s="98"/>
      <c r="B502" s="98"/>
      <c r="C502" s="112"/>
      <c r="D502" s="98"/>
      <c r="E502" s="98"/>
      <c r="F502" s="98"/>
      <c r="G502" s="98"/>
      <c r="H502" s="112"/>
      <c r="I502" s="98"/>
      <c r="J502" s="113"/>
    </row>
    <row r="503" spans="1:10">
      <c r="A503" s="98"/>
      <c r="B503" s="98"/>
      <c r="C503" s="112"/>
      <c r="D503" s="98"/>
      <c r="E503" s="98"/>
      <c r="F503" s="98"/>
      <c r="G503" s="98"/>
      <c r="H503" s="112"/>
      <c r="I503" s="98"/>
      <c r="J503" s="113"/>
    </row>
    <row r="504" spans="1:10">
      <c r="A504" s="98"/>
      <c r="B504" s="98"/>
      <c r="C504" s="112"/>
      <c r="D504" s="98"/>
      <c r="E504" s="98"/>
      <c r="F504" s="98"/>
      <c r="G504" s="98"/>
      <c r="H504" s="112"/>
      <c r="I504" s="98"/>
      <c r="J504" s="113"/>
    </row>
    <row r="505" spans="1:10">
      <c r="A505" s="98"/>
      <c r="B505" s="98"/>
      <c r="C505" s="112"/>
      <c r="D505" s="98"/>
      <c r="E505" s="98"/>
      <c r="F505" s="98"/>
      <c r="G505" s="98"/>
      <c r="H505" s="112"/>
      <c r="I505" s="98"/>
      <c r="J505" s="113"/>
    </row>
    <row r="506" spans="1:10">
      <c r="A506" s="98"/>
      <c r="B506" s="98"/>
      <c r="C506" s="112"/>
      <c r="D506" s="98"/>
      <c r="E506" s="98"/>
      <c r="F506" s="98"/>
      <c r="G506" s="98"/>
      <c r="H506" s="112"/>
      <c r="I506" s="98"/>
      <c r="J506" s="113"/>
    </row>
    <row r="507" spans="1:10">
      <c r="A507" s="98"/>
      <c r="B507" s="98"/>
      <c r="C507" s="112"/>
      <c r="D507" s="98"/>
      <c r="E507" s="98"/>
      <c r="F507" s="98"/>
      <c r="G507" s="98"/>
      <c r="H507" s="112"/>
      <c r="I507" s="98"/>
      <c r="J507" s="113"/>
    </row>
    <row r="508" spans="1:10">
      <c r="A508" s="98"/>
      <c r="B508" s="98"/>
      <c r="C508" s="112"/>
      <c r="D508" s="98"/>
      <c r="E508" s="98"/>
      <c r="F508" s="98"/>
      <c r="G508" s="98"/>
      <c r="H508" s="112"/>
      <c r="I508" s="98"/>
      <c r="J508" s="113"/>
    </row>
    <row r="509" spans="1:10">
      <c r="A509" s="98"/>
      <c r="B509" s="98"/>
      <c r="C509" s="112"/>
      <c r="D509" s="98"/>
      <c r="E509" s="98"/>
      <c r="F509" s="98"/>
      <c r="G509" s="98"/>
      <c r="H509" s="112"/>
      <c r="I509" s="98"/>
      <c r="J509" s="113"/>
    </row>
    <row r="510" spans="1:10">
      <c r="A510" s="98"/>
      <c r="B510" s="98"/>
      <c r="C510" s="112"/>
      <c r="D510" s="98"/>
      <c r="E510" s="98"/>
      <c r="F510" s="98"/>
      <c r="G510" s="98"/>
      <c r="H510" s="112"/>
      <c r="I510" s="98"/>
      <c r="J510" s="113"/>
    </row>
    <row r="511" spans="1:10">
      <c r="A511" s="98"/>
      <c r="B511" s="98"/>
      <c r="C511" s="112"/>
      <c r="D511" s="98"/>
      <c r="E511" s="98"/>
      <c r="F511" s="98"/>
      <c r="G511" s="98"/>
      <c r="H511" s="112"/>
      <c r="I511" s="98"/>
      <c r="J511" s="113"/>
    </row>
    <row r="512" spans="1:10">
      <c r="A512" s="98"/>
      <c r="B512" s="98"/>
      <c r="C512" s="112"/>
      <c r="D512" s="98"/>
      <c r="E512" s="98"/>
      <c r="F512" s="98"/>
      <c r="G512" s="98"/>
      <c r="H512" s="112"/>
      <c r="I512" s="98"/>
      <c r="J512" s="113"/>
    </row>
    <row r="513" spans="1:10">
      <c r="A513" s="98"/>
      <c r="B513" s="98"/>
      <c r="C513" s="112"/>
      <c r="D513" s="98"/>
      <c r="E513" s="98"/>
      <c r="F513" s="98"/>
      <c r="G513" s="98"/>
      <c r="H513" s="112"/>
      <c r="I513" s="98"/>
      <c r="J513" s="113"/>
    </row>
    <row r="514" spans="1:10">
      <c r="A514" s="98"/>
      <c r="B514" s="98"/>
      <c r="C514" s="112"/>
      <c r="D514" s="98"/>
      <c r="E514" s="98"/>
      <c r="F514" s="98"/>
      <c r="G514" s="98"/>
      <c r="H514" s="112"/>
      <c r="I514" s="98"/>
      <c r="J514" s="113"/>
    </row>
    <row r="515" spans="1:10">
      <c r="A515" s="98"/>
      <c r="B515" s="98"/>
      <c r="C515" s="112"/>
      <c r="D515" s="98"/>
      <c r="E515" s="98"/>
      <c r="F515" s="98"/>
      <c r="G515" s="98"/>
      <c r="H515" s="112"/>
      <c r="I515" s="98"/>
      <c r="J515" s="113"/>
    </row>
    <row r="516" spans="1:10">
      <c r="A516" s="98"/>
      <c r="B516" s="98"/>
      <c r="C516" s="112"/>
      <c r="D516" s="98"/>
      <c r="E516" s="98"/>
      <c r="F516" s="98"/>
      <c r="G516" s="98"/>
      <c r="H516" s="112"/>
      <c r="I516" s="98"/>
      <c r="J516" s="113"/>
    </row>
    <row r="517" spans="1:10">
      <c r="A517" s="98"/>
      <c r="B517" s="98"/>
      <c r="C517" s="112"/>
      <c r="D517" s="98"/>
      <c r="E517" s="98"/>
      <c r="F517" s="98"/>
      <c r="G517" s="98"/>
      <c r="H517" s="112"/>
      <c r="I517" s="98"/>
      <c r="J517" s="113"/>
    </row>
    <row r="518" spans="1:10">
      <c r="A518" s="98"/>
      <c r="B518" s="98"/>
      <c r="C518" s="112"/>
      <c r="D518" s="98"/>
      <c r="E518" s="98"/>
      <c r="F518" s="98"/>
      <c r="G518" s="98"/>
      <c r="H518" s="112"/>
      <c r="I518" s="98"/>
      <c r="J518" s="113"/>
    </row>
    <row r="519" spans="1:10">
      <c r="A519" s="98"/>
      <c r="B519" s="98"/>
      <c r="C519" s="112"/>
      <c r="D519" s="98"/>
      <c r="E519" s="98"/>
      <c r="F519" s="98"/>
      <c r="G519" s="98"/>
      <c r="H519" s="112"/>
      <c r="I519" s="98"/>
      <c r="J519" s="113"/>
    </row>
    <row r="520" spans="1:10">
      <c r="A520" s="98"/>
      <c r="B520" s="98"/>
      <c r="C520" s="112"/>
      <c r="D520" s="98"/>
      <c r="E520" s="98"/>
      <c r="F520" s="98"/>
      <c r="G520" s="98"/>
      <c r="H520" s="112"/>
      <c r="I520" s="98"/>
      <c r="J520" s="113"/>
    </row>
    <row r="521" spans="1:10">
      <c r="A521" s="98"/>
      <c r="B521" s="98"/>
      <c r="C521" s="112"/>
      <c r="D521" s="98"/>
      <c r="E521" s="98"/>
      <c r="F521" s="98"/>
      <c r="G521" s="98"/>
      <c r="H521" s="112"/>
      <c r="I521" s="98"/>
      <c r="J521" s="113"/>
    </row>
    <row r="522" spans="1:10">
      <c r="A522" s="98"/>
      <c r="B522" s="98"/>
      <c r="C522" s="112"/>
      <c r="D522" s="98"/>
      <c r="E522" s="98"/>
      <c r="F522" s="98"/>
      <c r="G522" s="98"/>
      <c r="H522" s="112"/>
      <c r="I522" s="98"/>
      <c r="J522" s="113"/>
    </row>
    <row r="523" spans="1:10">
      <c r="A523" s="98"/>
      <c r="B523" s="98"/>
      <c r="C523" s="112"/>
      <c r="D523" s="98"/>
      <c r="E523" s="98"/>
      <c r="F523" s="98"/>
      <c r="G523" s="98"/>
      <c r="H523" s="112"/>
      <c r="I523" s="98"/>
      <c r="J523" s="113"/>
    </row>
    <row r="524" spans="1:10">
      <c r="A524" s="98"/>
      <c r="B524" s="98"/>
      <c r="C524" s="112"/>
      <c r="D524" s="98"/>
      <c r="E524" s="98"/>
      <c r="F524" s="98"/>
      <c r="G524" s="98"/>
      <c r="H524" s="112"/>
      <c r="I524" s="98"/>
      <c r="J524" s="113"/>
    </row>
    <row r="525" spans="1:10">
      <c r="A525" s="98"/>
      <c r="B525" s="98"/>
      <c r="C525" s="112"/>
      <c r="D525" s="98"/>
      <c r="E525" s="98"/>
      <c r="F525" s="98"/>
      <c r="G525" s="98"/>
      <c r="H525" s="112"/>
      <c r="I525" s="98"/>
      <c r="J525" s="113"/>
    </row>
    <row r="526" spans="1:10">
      <c r="A526" s="98"/>
      <c r="B526" s="98"/>
      <c r="C526" s="112"/>
      <c r="D526" s="98"/>
      <c r="E526" s="98"/>
      <c r="F526" s="98"/>
      <c r="G526" s="98"/>
      <c r="H526" s="112"/>
      <c r="I526" s="98"/>
      <c r="J526" s="113"/>
    </row>
    <row r="527" spans="1:10">
      <c r="A527" s="98"/>
      <c r="B527" s="98"/>
      <c r="C527" s="112"/>
      <c r="D527" s="98"/>
      <c r="E527" s="98"/>
      <c r="F527" s="98"/>
      <c r="G527" s="98"/>
      <c r="H527" s="112"/>
      <c r="I527" s="98"/>
      <c r="J527" s="113"/>
    </row>
    <row r="528" spans="1:10">
      <c r="A528" s="98"/>
      <c r="B528" s="98"/>
      <c r="C528" s="112"/>
      <c r="D528" s="98"/>
      <c r="E528" s="98"/>
      <c r="F528" s="98"/>
      <c r="G528" s="98"/>
      <c r="H528" s="112"/>
      <c r="I528" s="98"/>
      <c r="J528" s="113"/>
    </row>
    <row r="529" spans="1:10">
      <c r="A529" s="98"/>
      <c r="B529" s="98"/>
      <c r="C529" s="112"/>
      <c r="D529" s="98"/>
      <c r="E529" s="98"/>
      <c r="F529" s="98"/>
      <c r="G529" s="98"/>
      <c r="H529" s="112"/>
      <c r="I529" s="98"/>
      <c r="J529" s="113"/>
    </row>
    <row r="530" spans="1:10">
      <c r="A530" s="98"/>
      <c r="B530" s="98"/>
      <c r="C530" s="112"/>
      <c r="D530" s="98"/>
      <c r="E530" s="98"/>
      <c r="F530" s="98"/>
      <c r="G530" s="98"/>
      <c r="H530" s="112"/>
      <c r="I530" s="98"/>
      <c r="J530" s="113"/>
    </row>
    <row r="531" spans="1:10">
      <c r="A531" s="98"/>
      <c r="B531" s="98"/>
      <c r="C531" s="112"/>
      <c r="D531" s="98"/>
      <c r="E531" s="98"/>
      <c r="F531" s="98"/>
      <c r="G531" s="98"/>
      <c r="H531" s="112"/>
      <c r="I531" s="98"/>
      <c r="J531" s="113"/>
    </row>
    <row r="532" spans="1:10">
      <c r="A532" s="98"/>
      <c r="B532" s="98"/>
      <c r="C532" s="112"/>
      <c r="D532" s="98"/>
      <c r="E532" s="98"/>
      <c r="F532" s="98"/>
      <c r="G532" s="98"/>
      <c r="H532" s="112"/>
      <c r="I532" s="98"/>
      <c r="J532" s="113"/>
    </row>
    <row r="533" spans="1:10">
      <c r="A533" s="98"/>
      <c r="B533" s="98"/>
      <c r="C533" s="112"/>
      <c r="D533" s="98"/>
      <c r="E533" s="98"/>
      <c r="F533" s="98"/>
      <c r="G533" s="98"/>
      <c r="H533" s="112"/>
      <c r="I533" s="98"/>
      <c r="J533" s="113"/>
    </row>
    <row r="534" spans="1:10">
      <c r="A534" s="98"/>
      <c r="B534" s="98"/>
      <c r="C534" s="112"/>
      <c r="D534" s="98"/>
      <c r="E534" s="98"/>
      <c r="F534" s="98"/>
      <c r="G534" s="98"/>
      <c r="H534" s="112"/>
      <c r="I534" s="98"/>
      <c r="J534" s="113"/>
    </row>
    <row r="535" spans="1:10">
      <c r="A535" s="98"/>
      <c r="B535" s="98"/>
      <c r="C535" s="112"/>
      <c r="D535" s="98"/>
      <c r="E535" s="98"/>
      <c r="F535" s="98"/>
      <c r="G535" s="98"/>
      <c r="H535" s="112"/>
      <c r="I535" s="98"/>
      <c r="J535" s="113"/>
    </row>
    <row r="536" spans="1:10">
      <c r="A536" s="98"/>
      <c r="B536" s="98"/>
      <c r="C536" s="112"/>
      <c r="D536" s="98"/>
      <c r="E536" s="98"/>
      <c r="F536" s="98"/>
      <c r="G536" s="98"/>
      <c r="H536" s="112"/>
      <c r="I536" s="98"/>
      <c r="J536" s="113"/>
    </row>
    <row r="537" spans="1:10">
      <c r="A537" s="98"/>
      <c r="B537" s="98"/>
      <c r="C537" s="112"/>
      <c r="D537" s="98"/>
      <c r="E537" s="98"/>
      <c r="F537" s="98"/>
      <c r="G537" s="98"/>
      <c r="H537" s="112"/>
      <c r="I537" s="98"/>
      <c r="J537" s="113"/>
    </row>
    <row r="538" spans="1:10">
      <c r="A538" s="98"/>
      <c r="B538" s="98"/>
      <c r="C538" s="112"/>
      <c r="D538" s="98"/>
      <c r="E538" s="98"/>
      <c r="F538" s="98"/>
      <c r="G538" s="98"/>
      <c r="H538" s="112"/>
      <c r="I538" s="98"/>
      <c r="J538" s="113"/>
    </row>
    <row r="539" spans="1:10">
      <c r="A539" s="98"/>
      <c r="B539" s="98"/>
      <c r="C539" s="112"/>
      <c r="D539" s="98"/>
      <c r="E539" s="98"/>
      <c r="F539" s="98"/>
      <c r="G539" s="98"/>
      <c r="H539" s="112"/>
      <c r="I539" s="98"/>
      <c r="J539" s="113"/>
    </row>
    <row r="540" spans="1:10">
      <c r="A540" s="98"/>
      <c r="B540" s="98"/>
      <c r="C540" s="112"/>
      <c r="D540" s="98"/>
      <c r="E540" s="98"/>
      <c r="F540" s="98"/>
      <c r="G540" s="98"/>
      <c r="H540" s="112"/>
      <c r="I540" s="98"/>
      <c r="J540" s="113"/>
    </row>
    <row r="541" spans="1:10">
      <c r="A541" s="98"/>
      <c r="B541" s="98"/>
      <c r="C541" s="112"/>
      <c r="D541" s="98"/>
      <c r="E541" s="98"/>
      <c r="F541" s="98"/>
      <c r="G541" s="98"/>
      <c r="H541" s="112"/>
      <c r="I541" s="98"/>
      <c r="J541" s="113"/>
    </row>
    <row r="542" spans="1:10">
      <c r="A542" s="98"/>
      <c r="B542" s="98"/>
      <c r="C542" s="112"/>
      <c r="D542" s="98"/>
      <c r="E542" s="98"/>
      <c r="F542" s="98"/>
      <c r="G542" s="98"/>
      <c r="H542" s="112"/>
      <c r="I542" s="98"/>
      <c r="J542" s="113"/>
    </row>
    <row r="543" spans="1:10">
      <c r="A543" s="98"/>
      <c r="B543" s="98"/>
      <c r="C543" s="112"/>
      <c r="D543" s="98"/>
      <c r="E543" s="98"/>
      <c r="F543" s="98"/>
      <c r="G543" s="98"/>
      <c r="H543" s="112"/>
      <c r="I543" s="98"/>
      <c r="J543" s="113"/>
    </row>
    <row r="544" spans="1:10">
      <c r="A544" s="98"/>
      <c r="B544" s="98"/>
      <c r="C544" s="112"/>
      <c r="D544" s="98"/>
      <c r="E544" s="98"/>
      <c r="F544" s="98"/>
      <c r="G544" s="98"/>
      <c r="H544" s="112"/>
      <c r="I544" s="98"/>
      <c r="J544" s="113"/>
    </row>
    <row r="545" spans="1:10">
      <c r="A545" s="98"/>
      <c r="B545" s="98"/>
      <c r="C545" s="112"/>
      <c r="D545" s="98"/>
      <c r="E545" s="98"/>
      <c r="F545" s="98"/>
      <c r="G545" s="98"/>
      <c r="H545" s="112"/>
      <c r="I545" s="98"/>
      <c r="J545" s="113"/>
    </row>
    <row r="546" spans="1:10">
      <c r="A546" s="98"/>
      <c r="B546" s="98"/>
      <c r="C546" s="112"/>
      <c r="D546" s="98"/>
      <c r="E546" s="98"/>
      <c r="F546" s="98"/>
      <c r="G546" s="98"/>
      <c r="H546" s="112"/>
      <c r="I546" s="98"/>
      <c r="J546" s="113"/>
    </row>
    <row r="547" spans="1:10">
      <c r="A547" s="98"/>
      <c r="B547" s="98"/>
      <c r="C547" s="112"/>
      <c r="D547" s="98"/>
      <c r="E547" s="98"/>
      <c r="F547" s="98"/>
      <c r="G547" s="98"/>
      <c r="H547" s="112"/>
      <c r="I547" s="98"/>
      <c r="J547" s="113"/>
    </row>
    <row r="548" spans="1:10">
      <c r="A548" s="98"/>
      <c r="B548" s="98"/>
      <c r="C548" s="112"/>
      <c r="D548" s="98"/>
      <c r="E548" s="98"/>
      <c r="F548" s="98"/>
      <c r="G548" s="98"/>
      <c r="H548" s="112"/>
      <c r="I548" s="98"/>
      <c r="J548" s="113"/>
    </row>
    <row r="549" spans="1:10">
      <c r="A549" s="98"/>
      <c r="B549" s="98"/>
      <c r="C549" s="112"/>
      <c r="D549" s="98"/>
      <c r="E549" s="98"/>
      <c r="F549" s="98"/>
      <c r="G549" s="98"/>
      <c r="H549" s="112"/>
      <c r="I549" s="98"/>
      <c r="J549" s="113"/>
    </row>
    <row r="550" spans="1:10">
      <c r="A550" s="98"/>
      <c r="B550" s="98"/>
      <c r="C550" s="112"/>
      <c r="D550" s="98"/>
      <c r="E550" s="98"/>
      <c r="F550" s="98"/>
      <c r="G550" s="98"/>
      <c r="H550" s="112"/>
      <c r="I550" s="98"/>
      <c r="J550" s="113"/>
    </row>
    <row r="551" spans="1:10">
      <c r="A551" s="98"/>
      <c r="B551" s="98"/>
      <c r="C551" s="112"/>
      <c r="D551" s="98"/>
      <c r="E551" s="98"/>
      <c r="F551" s="98"/>
      <c r="G551" s="98"/>
      <c r="H551" s="112"/>
      <c r="I551" s="98"/>
      <c r="J551" s="113"/>
    </row>
    <row r="552" spans="1:10">
      <c r="A552" s="98"/>
      <c r="B552" s="98"/>
      <c r="C552" s="112"/>
      <c r="D552" s="98"/>
      <c r="E552" s="98"/>
      <c r="F552" s="98"/>
      <c r="G552" s="98"/>
      <c r="H552" s="112"/>
      <c r="I552" s="98"/>
      <c r="J552" s="113"/>
    </row>
    <row r="553" spans="1:10">
      <c r="A553" s="98"/>
      <c r="B553" s="98"/>
      <c r="C553" s="112"/>
      <c r="D553" s="98"/>
      <c r="E553" s="98"/>
      <c r="F553" s="98"/>
      <c r="G553" s="98"/>
      <c r="H553" s="112"/>
      <c r="I553" s="98"/>
      <c r="J553" s="113"/>
    </row>
    <row r="554" spans="1:10">
      <c r="A554" s="98"/>
      <c r="B554" s="98"/>
      <c r="C554" s="112"/>
      <c r="D554" s="98"/>
      <c r="E554" s="98"/>
      <c r="F554" s="98"/>
      <c r="G554" s="98"/>
      <c r="H554" s="112"/>
      <c r="I554" s="98"/>
      <c r="J554" s="113"/>
    </row>
    <row r="555" spans="1:10">
      <c r="A555" s="98"/>
      <c r="B555" s="98"/>
      <c r="C555" s="112"/>
      <c r="D555" s="98"/>
      <c r="E555" s="98"/>
      <c r="F555" s="98"/>
      <c r="G555" s="98"/>
      <c r="H555" s="112"/>
      <c r="I555" s="98"/>
      <c r="J555" s="113"/>
    </row>
    <row r="556" spans="1:10">
      <c r="A556" s="98"/>
      <c r="B556" s="98"/>
      <c r="C556" s="112"/>
      <c r="D556" s="98"/>
      <c r="E556" s="98"/>
      <c r="F556" s="98"/>
      <c r="G556" s="98"/>
      <c r="H556" s="112"/>
      <c r="I556" s="98"/>
      <c r="J556" s="113"/>
    </row>
    <row r="557" spans="1:10">
      <c r="A557" s="98"/>
      <c r="B557" s="98"/>
      <c r="C557" s="112"/>
      <c r="D557" s="98"/>
      <c r="E557" s="98"/>
      <c r="F557" s="98"/>
      <c r="G557" s="98"/>
      <c r="H557" s="112"/>
      <c r="I557" s="98"/>
      <c r="J557" s="113"/>
    </row>
    <row r="558" spans="1:10">
      <c r="A558" s="98"/>
      <c r="B558" s="98"/>
      <c r="C558" s="112"/>
      <c r="D558" s="98"/>
      <c r="E558" s="98"/>
      <c r="F558" s="98"/>
      <c r="G558" s="98"/>
      <c r="H558" s="112"/>
      <c r="I558" s="98"/>
      <c r="J558" s="113"/>
    </row>
    <row r="559" spans="1:10">
      <c r="A559" s="98"/>
      <c r="B559" s="98"/>
      <c r="C559" s="112"/>
      <c r="D559" s="98"/>
      <c r="E559" s="98"/>
      <c r="F559" s="98"/>
      <c r="G559" s="98"/>
      <c r="H559" s="112"/>
      <c r="I559" s="98"/>
      <c r="J559" s="113"/>
    </row>
    <row r="560" spans="1:10">
      <c r="A560" s="98"/>
      <c r="B560" s="98"/>
      <c r="C560" s="112"/>
      <c r="D560" s="98"/>
      <c r="E560" s="98"/>
      <c r="F560" s="98"/>
      <c r="G560" s="98"/>
      <c r="H560" s="112"/>
      <c r="I560" s="98"/>
      <c r="J560" s="113"/>
    </row>
    <row r="561" spans="1:10">
      <c r="A561" s="98"/>
      <c r="B561" s="98"/>
      <c r="C561" s="112"/>
      <c r="D561" s="98"/>
      <c r="E561" s="98"/>
      <c r="F561" s="98"/>
      <c r="G561" s="98"/>
      <c r="H561" s="112"/>
      <c r="I561" s="98"/>
      <c r="J561" s="113"/>
    </row>
    <row r="562" spans="1:10">
      <c r="A562" s="98"/>
      <c r="B562" s="98"/>
      <c r="C562" s="112"/>
      <c r="D562" s="98"/>
      <c r="E562" s="98"/>
      <c r="F562" s="98"/>
      <c r="G562" s="98"/>
      <c r="H562" s="112"/>
      <c r="I562" s="98"/>
      <c r="J562" s="113"/>
    </row>
    <row r="563" spans="1:10">
      <c r="A563" s="98"/>
      <c r="B563" s="98"/>
      <c r="C563" s="112"/>
      <c r="D563" s="98"/>
      <c r="E563" s="98"/>
      <c r="F563" s="98"/>
      <c r="G563" s="98"/>
      <c r="H563" s="112"/>
      <c r="I563" s="98"/>
      <c r="J563" s="113"/>
    </row>
    <row r="564" spans="1:10">
      <c r="A564" s="98"/>
      <c r="B564" s="98"/>
      <c r="C564" s="112"/>
      <c r="D564" s="98"/>
      <c r="E564" s="98"/>
      <c r="F564" s="98"/>
      <c r="G564" s="98"/>
      <c r="H564" s="112"/>
      <c r="I564" s="98"/>
      <c r="J564" s="113"/>
    </row>
    <row r="565" spans="1:10">
      <c r="A565" s="98"/>
      <c r="B565" s="98"/>
      <c r="C565" s="112"/>
      <c r="D565" s="98"/>
      <c r="E565" s="98"/>
      <c r="F565" s="98"/>
      <c r="G565" s="98"/>
      <c r="H565" s="112"/>
      <c r="I565" s="98"/>
      <c r="J565" s="113"/>
    </row>
    <row r="566" spans="1:10">
      <c r="A566" s="98"/>
      <c r="B566" s="98"/>
      <c r="C566" s="112"/>
      <c r="D566" s="98"/>
      <c r="E566" s="98"/>
      <c r="F566" s="98"/>
      <c r="G566" s="98"/>
      <c r="H566" s="112"/>
      <c r="I566" s="98"/>
      <c r="J566" s="113"/>
    </row>
    <row r="567" spans="1:10">
      <c r="A567" s="98"/>
      <c r="B567" s="98"/>
      <c r="C567" s="112"/>
      <c r="D567" s="98"/>
      <c r="E567" s="98"/>
      <c r="F567" s="98"/>
      <c r="G567" s="98"/>
      <c r="H567" s="112"/>
      <c r="I567" s="98"/>
      <c r="J567" s="113"/>
    </row>
    <row r="568" spans="1:10">
      <c r="A568" s="98"/>
      <c r="B568" s="98"/>
      <c r="C568" s="112"/>
      <c r="D568" s="98"/>
      <c r="E568" s="98"/>
      <c r="F568" s="98"/>
      <c r="G568" s="98"/>
      <c r="H568" s="112"/>
      <c r="I568" s="98"/>
      <c r="J568" s="113"/>
    </row>
    <row r="569" spans="1:10">
      <c r="A569" s="98"/>
      <c r="B569" s="98"/>
      <c r="C569" s="112"/>
      <c r="D569" s="98"/>
      <c r="E569" s="98"/>
      <c r="F569" s="98"/>
      <c r="G569" s="98"/>
      <c r="H569" s="112"/>
      <c r="I569" s="98"/>
      <c r="J569" s="113"/>
    </row>
    <row r="570" spans="1:10">
      <c r="A570" s="98"/>
      <c r="B570" s="98"/>
      <c r="C570" s="112"/>
      <c r="D570" s="98"/>
      <c r="E570" s="98"/>
      <c r="F570" s="98"/>
      <c r="G570" s="98"/>
      <c r="H570" s="112"/>
      <c r="I570" s="98"/>
      <c r="J570" s="113"/>
    </row>
    <row r="571" spans="1:10">
      <c r="A571" s="98"/>
      <c r="B571" s="98"/>
      <c r="C571" s="112"/>
      <c r="D571" s="98"/>
      <c r="E571" s="98"/>
      <c r="F571" s="98"/>
      <c r="G571" s="98"/>
      <c r="H571" s="112"/>
      <c r="I571" s="98"/>
      <c r="J571" s="113"/>
    </row>
    <row r="572" spans="1:10">
      <c r="A572" s="98"/>
      <c r="B572" s="98"/>
      <c r="C572" s="112"/>
      <c r="D572" s="98"/>
      <c r="E572" s="98"/>
      <c r="F572" s="98"/>
      <c r="G572" s="98"/>
      <c r="H572" s="112"/>
      <c r="I572" s="98"/>
      <c r="J572" s="113"/>
    </row>
    <row r="573" spans="1:10">
      <c r="A573" s="98"/>
      <c r="B573" s="98"/>
      <c r="C573" s="112"/>
      <c r="D573" s="98"/>
      <c r="E573" s="98"/>
      <c r="F573" s="98"/>
      <c r="G573" s="98"/>
      <c r="H573" s="112"/>
      <c r="I573" s="98"/>
      <c r="J573" s="113"/>
    </row>
    <row r="574" spans="1:10">
      <c r="A574" s="98"/>
      <c r="B574" s="98"/>
      <c r="C574" s="112"/>
      <c r="D574" s="98"/>
      <c r="E574" s="98"/>
      <c r="F574" s="98"/>
      <c r="G574" s="98"/>
      <c r="H574" s="112"/>
      <c r="I574" s="98"/>
      <c r="J574" s="113"/>
    </row>
    <row r="575" spans="1:10">
      <c r="A575" s="98"/>
      <c r="B575" s="98"/>
      <c r="C575" s="112"/>
      <c r="D575" s="98"/>
      <c r="E575" s="98"/>
      <c r="F575" s="98"/>
      <c r="G575" s="98"/>
      <c r="H575" s="112"/>
      <c r="I575" s="98"/>
      <c r="J575" s="113"/>
    </row>
    <row r="576" spans="1:10">
      <c r="A576" s="98"/>
      <c r="B576" s="98"/>
      <c r="C576" s="112"/>
      <c r="D576" s="98"/>
      <c r="E576" s="98"/>
      <c r="F576" s="98"/>
      <c r="G576" s="98"/>
      <c r="H576" s="112"/>
      <c r="I576" s="98"/>
      <c r="J576" s="113"/>
    </row>
    <row r="577" spans="1:10">
      <c r="A577" s="98"/>
      <c r="B577" s="98"/>
      <c r="C577" s="112"/>
      <c r="D577" s="98"/>
      <c r="E577" s="98"/>
      <c r="F577" s="98"/>
      <c r="G577" s="98"/>
      <c r="H577" s="112"/>
      <c r="I577" s="98"/>
      <c r="J577" s="113"/>
    </row>
    <row r="578" spans="1:10">
      <c r="A578" s="98"/>
      <c r="B578" s="98"/>
      <c r="C578" s="112"/>
      <c r="D578" s="98"/>
      <c r="E578" s="98"/>
      <c r="F578" s="98"/>
      <c r="G578" s="98"/>
      <c r="H578" s="112"/>
      <c r="I578" s="98"/>
      <c r="J578" s="113"/>
    </row>
    <row r="579" spans="1:10">
      <c r="A579" s="98"/>
      <c r="B579" s="98"/>
      <c r="C579" s="112"/>
      <c r="D579" s="98"/>
      <c r="E579" s="98"/>
      <c r="F579" s="98"/>
      <c r="G579" s="98"/>
      <c r="H579" s="112"/>
      <c r="I579" s="98"/>
      <c r="J579" s="113"/>
    </row>
    <row r="580" spans="1:10">
      <c r="A580" s="98"/>
      <c r="B580" s="98"/>
      <c r="C580" s="112"/>
      <c r="D580" s="98"/>
      <c r="E580" s="98"/>
      <c r="F580" s="98"/>
      <c r="G580" s="98"/>
      <c r="H580" s="112"/>
      <c r="I580" s="98"/>
      <c r="J580" s="113"/>
    </row>
    <row r="581" spans="1:10">
      <c r="A581" s="98"/>
      <c r="B581" s="98"/>
      <c r="C581" s="112"/>
      <c r="D581" s="98"/>
      <c r="E581" s="98"/>
      <c r="F581" s="98"/>
      <c r="G581" s="98"/>
      <c r="H581" s="112"/>
      <c r="I581" s="98"/>
      <c r="J581" s="113"/>
    </row>
    <row r="582" spans="1:10">
      <c r="A582" s="98"/>
      <c r="B582" s="98"/>
      <c r="C582" s="112"/>
      <c r="D582" s="98"/>
      <c r="E582" s="98"/>
      <c r="F582" s="98"/>
      <c r="G582" s="98"/>
      <c r="H582" s="112"/>
      <c r="I582" s="98"/>
      <c r="J582" s="113"/>
    </row>
    <row r="583" spans="1:10">
      <c r="A583" s="98"/>
      <c r="B583" s="98"/>
      <c r="C583" s="112"/>
      <c r="D583" s="98"/>
      <c r="E583" s="98"/>
      <c r="F583" s="98"/>
      <c r="G583" s="98"/>
      <c r="H583" s="112"/>
      <c r="I583" s="98"/>
      <c r="J583" s="113"/>
    </row>
    <row r="584" spans="1:10">
      <c r="A584" s="98"/>
      <c r="B584" s="98"/>
      <c r="C584" s="112"/>
      <c r="D584" s="98"/>
      <c r="E584" s="98"/>
      <c r="F584" s="98"/>
      <c r="G584" s="98"/>
      <c r="H584" s="112"/>
      <c r="I584" s="98"/>
      <c r="J584" s="113"/>
    </row>
    <row r="585" spans="1:10">
      <c r="A585" s="98"/>
      <c r="B585" s="98"/>
      <c r="C585" s="112"/>
      <c r="D585" s="98"/>
      <c r="E585" s="98"/>
      <c r="F585" s="98"/>
      <c r="G585" s="98"/>
      <c r="H585" s="112"/>
      <c r="I585" s="98"/>
      <c r="J585" s="113"/>
    </row>
    <row r="586" spans="1:10">
      <c r="A586" s="98"/>
      <c r="B586" s="98"/>
      <c r="C586" s="112"/>
      <c r="D586" s="98"/>
      <c r="E586" s="98"/>
      <c r="F586" s="98"/>
      <c r="G586" s="98"/>
      <c r="H586" s="112"/>
      <c r="I586" s="98"/>
      <c r="J586" s="113"/>
    </row>
    <row r="587" spans="1:10">
      <c r="A587" s="98"/>
      <c r="B587" s="98"/>
      <c r="C587" s="112"/>
      <c r="D587" s="98"/>
      <c r="E587" s="98"/>
      <c r="F587" s="98"/>
      <c r="G587" s="98"/>
      <c r="H587" s="112"/>
      <c r="I587" s="98"/>
      <c r="J587" s="113"/>
    </row>
    <row r="588" spans="1:10">
      <c r="A588" s="98"/>
      <c r="B588" s="98"/>
      <c r="C588" s="112"/>
      <c r="D588" s="98"/>
      <c r="E588" s="98"/>
      <c r="F588" s="98"/>
      <c r="G588" s="98"/>
      <c r="H588" s="112"/>
      <c r="I588" s="98"/>
      <c r="J588" s="113"/>
    </row>
    <row r="589" spans="1:10">
      <c r="A589" s="98"/>
      <c r="B589" s="98"/>
      <c r="C589" s="112"/>
      <c r="D589" s="98"/>
      <c r="E589" s="98"/>
      <c r="F589" s="98"/>
      <c r="G589" s="98"/>
      <c r="H589" s="112"/>
      <c r="I589" s="98"/>
      <c r="J589" s="113"/>
    </row>
    <row r="590" spans="1:10">
      <c r="A590" s="98"/>
      <c r="B590" s="98"/>
      <c r="C590" s="112"/>
      <c r="D590" s="98"/>
      <c r="E590" s="98"/>
      <c r="F590" s="98"/>
      <c r="G590" s="98"/>
      <c r="H590" s="112"/>
      <c r="I590" s="98"/>
      <c r="J590" s="113"/>
    </row>
    <row r="591" spans="1:10">
      <c r="A591" s="98"/>
      <c r="B591" s="98"/>
      <c r="C591" s="112"/>
      <c r="D591" s="98"/>
      <c r="E591" s="98"/>
      <c r="F591" s="98"/>
      <c r="G591" s="98"/>
      <c r="H591" s="112"/>
      <c r="I591" s="98"/>
      <c r="J591" s="113"/>
    </row>
    <row r="592" spans="1:10">
      <c r="A592" s="98"/>
      <c r="B592" s="98"/>
      <c r="C592" s="112"/>
      <c r="D592" s="98"/>
      <c r="E592" s="98"/>
      <c r="F592" s="98"/>
      <c r="G592" s="98"/>
      <c r="H592" s="112"/>
      <c r="I592" s="98"/>
      <c r="J592" s="113"/>
    </row>
    <row r="593" spans="1:10">
      <c r="A593" s="98"/>
      <c r="B593" s="98"/>
      <c r="C593" s="112"/>
      <c r="D593" s="98"/>
      <c r="E593" s="98"/>
      <c r="F593" s="98"/>
      <c r="G593" s="98"/>
      <c r="H593" s="112"/>
      <c r="I593" s="98"/>
      <c r="J593" s="113"/>
    </row>
    <row r="594" spans="1:10">
      <c r="A594" s="98"/>
      <c r="B594" s="98"/>
      <c r="C594" s="112"/>
      <c r="D594" s="98"/>
      <c r="E594" s="98"/>
      <c r="F594" s="98"/>
      <c r="G594" s="98"/>
      <c r="H594" s="112"/>
      <c r="I594" s="98"/>
      <c r="J594" s="113"/>
    </row>
    <row r="595" spans="1:10">
      <c r="A595" s="98"/>
      <c r="B595" s="98"/>
      <c r="C595" s="112"/>
      <c r="D595" s="98"/>
      <c r="E595" s="98"/>
      <c r="F595" s="98"/>
      <c r="G595" s="98"/>
      <c r="H595" s="112"/>
      <c r="I595" s="98"/>
      <c r="J595" s="113"/>
    </row>
    <row r="596" spans="1:10">
      <c r="A596" s="98"/>
      <c r="B596" s="98"/>
      <c r="C596" s="112"/>
      <c r="D596" s="98"/>
      <c r="E596" s="98"/>
      <c r="F596" s="98"/>
      <c r="G596" s="98"/>
      <c r="H596" s="112"/>
      <c r="I596" s="98"/>
      <c r="J596" s="113"/>
    </row>
    <row r="597" spans="1:10">
      <c r="A597" s="98"/>
      <c r="B597" s="98"/>
      <c r="C597" s="112"/>
      <c r="D597" s="98"/>
      <c r="E597" s="98"/>
      <c r="F597" s="98"/>
      <c r="G597" s="98"/>
      <c r="H597" s="112"/>
      <c r="I597" s="98"/>
      <c r="J597" s="113"/>
    </row>
    <row r="598" spans="1:10">
      <c r="A598" s="98"/>
      <c r="B598" s="98"/>
      <c r="C598" s="112"/>
      <c r="D598" s="98"/>
      <c r="E598" s="98"/>
      <c r="F598" s="98"/>
      <c r="G598" s="98"/>
      <c r="H598" s="112"/>
      <c r="I598" s="98"/>
      <c r="J598" s="113"/>
    </row>
    <row r="599" spans="1:10">
      <c r="A599" s="98"/>
      <c r="B599" s="98"/>
      <c r="C599" s="112"/>
      <c r="D599" s="98"/>
      <c r="E599" s="98"/>
      <c r="F599" s="98"/>
      <c r="G599" s="98"/>
      <c r="H599" s="112"/>
      <c r="I599" s="98"/>
      <c r="J599" s="113"/>
    </row>
    <row r="600" spans="1:10">
      <c r="A600" s="98"/>
      <c r="B600" s="98"/>
      <c r="C600" s="112"/>
      <c r="D600" s="98"/>
      <c r="E600" s="98"/>
      <c r="F600" s="98"/>
      <c r="G600" s="98"/>
      <c r="H600" s="112"/>
      <c r="I600" s="98"/>
      <c r="J600" s="113"/>
    </row>
    <row r="601" spans="1:10">
      <c r="A601" s="98"/>
      <c r="B601" s="98"/>
      <c r="C601" s="112"/>
      <c r="D601" s="98"/>
      <c r="E601" s="98"/>
      <c r="F601" s="98"/>
      <c r="G601" s="98"/>
      <c r="H601" s="112"/>
      <c r="I601" s="98"/>
      <c r="J601" s="113"/>
    </row>
    <row r="602" spans="1:10">
      <c r="A602" s="98"/>
      <c r="B602" s="98"/>
      <c r="C602" s="112"/>
      <c r="D602" s="98"/>
      <c r="E602" s="98"/>
      <c r="F602" s="98"/>
      <c r="G602" s="98"/>
      <c r="H602" s="112"/>
      <c r="I602" s="98"/>
      <c r="J602" s="113"/>
    </row>
    <row r="603" spans="1:10">
      <c r="A603" s="98"/>
      <c r="B603" s="98"/>
      <c r="C603" s="112"/>
      <c r="D603" s="98"/>
      <c r="E603" s="98"/>
      <c r="F603" s="98"/>
      <c r="G603" s="98"/>
      <c r="H603" s="112"/>
      <c r="I603" s="98"/>
      <c r="J603" s="113"/>
    </row>
    <row r="604" spans="1:10">
      <c r="A604" s="98"/>
      <c r="B604" s="98"/>
      <c r="C604" s="112"/>
      <c r="D604" s="98"/>
      <c r="E604" s="98"/>
      <c r="F604" s="98"/>
      <c r="G604" s="98"/>
      <c r="H604" s="112"/>
      <c r="I604" s="98"/>
      <c r="J604" s="113"/>
    </row>
    <row r="605" spans="1:10">
      <c r="A605" s="98"/>
      <c r="B605" s="98"/>
      <c r="C605" s="112"/>
      <c r="D605" s="98"/>
      <c r="E605" s="98"/>
      <c r="F605" s="98"/>
      <c r="G605" s="98"/>
      <c r="H605" s="112"/>
      <c r="I605" s="98"/>
      <c r="J605" s="113"/>
    </row>
    <row r="606" spans="1:10">
      <c r="A606" s="98"/>
      <c r="B606" s="98"/>
      <c r="C606" s="112"/>
      <c r="D606" s="98"/>
      <c r="E606" s="98"/>
      <c r="F606" s="98"/>
      <c r="G606" s="98"/>
      <c r="H606" s="112"/>
      <c r="I606" s="98"/>
      <c r="J606" s="113"/>
    </row>
    <row r="607" spans="1:10">
      <c r="A607" s="98"/>
      <c r="B607" s="98"/>
      <c r="C607" s="112"/>
      <c r="D607" s="98"/>
      <c r="E607" s="98"/>
      <c r="F607" s="98"/>
      <c r="G607" s="98"/>
      <c r="H607" s="112"/>
      <c r="I607" s="98"/>
      <c r="J607" s="113"/>
    </row>
    <row r="608" spans="1:10">
      <c r="A608" s="98"/>
      <c r="B608" s="98"/>
      <c r="C608" s="112"/>
      <c r="D608" s="98"/>
      <c r="E608" s="98"/>
      <c r="F608" s="98"/>
      <c r="G608" s="98"/>
      <c r="H608" s="112"/>
      <c r="I608" s="98"/>
      <c r="J608" s="113"/>
    </row>
    <row r="609" spans="1:10">
      <c r="A609" s="98"/>
      <c r="B609" s="98"/>
      <c r="C609" s="112"/>
      <c r="D609" s="98"/>
      <c r="E609" s="98"/>
      <c r="F609" s="98"/>
      <c r="G609" s="98"/>
      <c r="H609" s="112"/>
      <c r="I609" s="98"/>
      <c r="J609" s="113"/>
    </row>
    <row r="610" spans="1:10">
      <c r="A610" s="98"/>
      <c r="B610" s="98"/>
      <c r="C610" s="112"/>
      <c r="D610" s="98"/>
      <c r="E610" s="98"/>
      <c r="F610" s="98"/>
      <c r="G610" s="98"/>
      <c r="H610" s="112"/>
      <c r="I610" s="98"/>
      <c r="J610" s="113"/>
    </row>
    <row r="611" spans="1:10">
      <c r="A611" s="98"/>
      <c r="B611" s="98"/>
      <c r="C611" s="112"/>
      <c r="D611" s="98"/>
      <c r="E611" s="98"/>
      <c r="F611" s="98"/>
      <c r="G611" s="98"/>
      <c r="H611" s="112"/>
      <c r="I611" s="98"/>
      <c r="J611" s="113"/>
    </row>
    <row r="612" spans="1:10">
      <c r="A612" s="98"/>
      <c r="B612" s="98"/>
      <c r="C612" s="112"/>
      <c r="D612" s="98"/>
      <c r="E612" s="98"/>
      <c r="F612" s="98"/>
      <c r="G612" s="98"/>
      <c r="H612" s="112"/>
      <c r="I612" s="98"/>
      <c r="J612" s="113"/>
    </row>
    <row r="613" spans="1:10">
      <c r="A613" s="98"/>
      <c r="B613" s="98"/>
      <c r="C613" s="112"/>
      <c r="D613" s="98"/>
      <c r="E613" s="98"/>
      <c r="F613" s="98"/>
      <c r="G613" s="98"/>
      <c r="H613" s="112"/>
      <c r="I613" s="98"/>
      <c r="J613" s="113"/>
    </row>
    <row r="614" spans="1:10">
      <c r="A614" s="98"/>
      <c r="B614" s="98"/>
      <c r="C614" s="112"/>
      <c r="D614" s="98"/>
      <c r="E614" s="98"/>
      <c r="F614" s="98"/>
      <c r="G614" s="98"/>
      <c r="H614" s="112"/>
      <c r="I614" s="98"/>
      <c r="J614" s="113"/>
    </row>
    <row r="615" spans="1:10">
      <c r="A615" s="98"/>
      <c r="B615" s="98"/>
      <c r="C615" s="112"/>
      <c r="D615" s="98"/>
      <c r="E615" s="98"/>
      <c r="F615" s="98"/>
      <c r="G615" s="98"/>
      <c r="H615" s="112"/>
      <c r="I615" s="98"/>
      <c r="J615" s="113"/>
    </row>
    <row r="616" spans="1:10">
      <c r="A616" s="98"/>
      <c r="B616" s="98"/>
      <c r="C616" s="112"/>
      <c r="D616" s="98"/>
      <c r="E616" s="98"/>
      <c r="F616" s="98"/>
      <c r="G616" s="98"/>
      <c r="H616" s="112"/>
      <c r="I616" s="98"/>
      <c r="J616" s="113"/>
    </row>
    <row r="617" spans="1:10">
      <c r="A617" s="98"/>
      <c r="B617" s="98"/>
      <c r="C617" s="112"/>
      <c r="D617" s="98"/>
      <c r="E617" s="98"/>
      <c r="F617" s="98"/>
      <c r="G617" s="98"/>
      <c r="H617" s="112"/>
      <c r="I617" s="98"/>
      <c r="J617" s="113"/>
    </row>
    <row r="618" spans="1:10">
      <c r="A618" s="98"/>
      <c r="B618" s="98"/>
      <c r="C618" s="112"/>
      <c r="D618" s="98"/>
      <c r="E618" s="98"/>
      <c r="F618" s="98"/>
      <c r="G618" s="98"/>
      <c r="H618" s="112"/>
      <c r="I618" s="98"/>
      <c r="J618" s="113"/>
    </row>
    <row r="619" spans="1:10">
      <c r="A619" s="98"/>
      <c r="B619" s="98"/>
      <c r="C619" s="112"/>
      <c r="D619" s="98"/>
      <c r="E619" s="98"/>
      <c r="F619" s="98"/>
      <c r="G619" s="98"/>
      <c r="H619" s="112"/>
      <c r="I619" s="98"/>
      <c r="J619" s="113"/>
    </row>
    <row r="620" spans="1:10">
      <c r="A620" s="98"/>
      <c r="B620" s="98"/>
      <c r="C620" s="112"/>
      <c r="D620" s="98"/>
      <c r="E620" s="98"/>
      <c r="F620" s="98"/>
      <c r="G620" s="98"/>
      <c r="H620" s="112"/>
      <c r="I620" s="98"/>
      <c r="J620" s="113"/>
    </row>
    <row r="621" spans="1:10">
      <c r="A621" s="98"/>
      <c r="B621" s="98"/>
      <c r="C621" s="112"/>
      <c r="D621" s="98"/>
      <c r="E621" s="98"/>
      <c r="F621" s="98"/>
      <c r="G621" s="98"/>
      <c r="H621" s="112"/>
      <c r="I621" s="98"/>
      <c r="J621" s="113"/>
    </row>
    <row r="622" spans="1:10">
      <c r="A622" s="98"/>
      <c r="B622" s="98"/>
      <c r="C622" s="112"/>
      <c r="D622" s="98"/>
      <c r="E622" s="98"/>
      <c r="F622" s="98"/>
      <c r="G622" s="98"/>
      <c r="H622" s="112"/>
      <c r="I622" s="98"/>
      <c r="J622" s="113"/>
    </row>
    <row r="623" spans="1:10">
      <c r="A623" s="98"/>
      <c r="B623" s="98"/>
      <c r="C623" s="112"/>
      <c r="D623" s="98"/>
      <c r="E623" s="98"/>
      <c r="F623" s="98"/>
      <c r="G623" s="98"/>
      <c r="H623" s="112"/>
      <c r="I623" s="98"/>
      <c r="J623" s="113"/>
    </row>
    <row r="624" spans="1:10">
      <c r="A624" s="98"/>
      <c r="B624" s="98"/>
      <c r="C624" s="112"/>
      <c r="D624" s="98"/>
      <c r="E624" s="98"/>
      <c r="F624" s="98"/>
      <c r="G624" s="98"/>
      <c r="H624" s="112"/>
      <c r="I624" s="98"/>
      <c r="J624" s="113"/>
    </row>
    <row r="625" spans="1:10">
      <c r="A625" s="98"/>
      <c r="B625" s="98"/>
      <c r="C625" s="112"/>
      <c r="D625" s="98"/>
      <c r="E625" s="98"/>
      <c r="F625" s="98"/>
      <c r="G625" s="98"/>
      <c r="H625" s="112"/>
      <c r="I625" s="98"/>
      <c r="J625" s="113"/>
    </row>
    <row r="626" spans="1:10">
      <c r="A626" s="98"/>
      <c r="B626" s="98"/>
      <c r="C626" s="112"/>
      <c r="D626" s="98"/>
      <c r="E626" s="98"/>
      <c r="F626" s="98"/>
      <c r="G626" s="98"/>
      <c r="H626" s="112"/>
      <c r="I626" s="98"/>
      <c r="J626" s="113"/>
    </row>
    <row r="627" spans="1:10">
      <c r="A627" s="98"/>
      <c r="B627" s="98"/>
      <c r="C627" s="112"/>
      <c r="D627" s="98"/>
      <c r="E627" s="98"/>
      <c r="F627" s="98"/>
      <c r="G627" s="98"/>
      <c r="H627" s="112"/>
      <c r="I627" s="98"/>
      <c r="J627" s="113"/>
    </row>
  </sheetData>
  <hyperlinks>
    <hyperlink ref="H6" r:id="rId1" display="https://triton.pega.service.anz/PegaUAM/IAC.html"/>
  </hyperlinks>
  <pageMargins left="0.11811023622047245" right="0.11811023622047245" top="0.74803149606299213" bottom="0.74803149606299213" header="0.31496062992125984" footer="0.31496062992125984"/>
  <pageSetup scale="10" orientation="landscape" r:id="rId2"/>
  <headerFooter differentOddEven="1" differentFirst="1"/>
  <legacy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46"/>
  <sheetViews>
    <sheetView workbookViewId="0">
      <selection activeCell="C21" sqref="C21"/>
    </sheetView>
  </sheetViews>
  <sheetFormatPr defaultRowHeight="12.75"/>
  <cols>
    <col min="1" max="1" width="37.5" style="87" customWidth="1"/>
    <col min="2" max="2" width="18.75" style="87" bestFit="1" customWidth="1"/>
    <col min="3" max="3" width="18.75" style="87" customWidth="1"/>
    <col min="4" max="4" width="36.625" style="87" bestFit="1" customWidth="1"/>
    <col min="5" max="6" width="9" style="68"/>
    <col min="7" max="7" width="10.875" style="68" bestFit="1" customWidth="1"/>
    <col min="8" max="8" width="9" style="68"/>
  </cols>
  <sheetData>
    <row r="1" spans="1:8" ht="25.5">
      <c r="A1" s="131" t="s">
        <v>5695</v>
      </c>
      <c r="B1" s="132" t="s">
        <v>5691</v>
      </c>
      <c r="C1" s="133" t="s">
        <v>27</v>
      </c>
      <c r="D1" s="131" t="s">
        <v>10073</v>
      </c>
      <c r="E1" s="132" t="s">
        <v>123</v>
      </c>
      <c r="F1" s="132" t="s">
        <v>5694</v>
      </c>
      <c r="G1" s="131" t="s">
        <v>5693</v>
      </c>
      <c r="H1" s="132" t="s">
        <v>124</v>
      </c>
    </row>
    <row r="2" spans="1:8">
      <c r="A2" s="119" t="s">
        <v>5707</v>
      </c>
      <c r="B2" s="120" t="s">
        <v>5696</v>
      </c>
      <c r="C2" s="108" t="s">
        <v>5697</v>
      </c>
      <c r="D2" s="120" t="str">
        <f>A2&amp;C2</f>
        <v>ABN - Branch ManagerCondition 1</v>
      </c>
      <c r="E2" s="120" t="b">
        <v>1</v>
      </c>
      <c r="F2" s="120" t="b">
        <v>1</v>
      </c>
      <c r="G2" s="120" t="b">
        <v>0</v>
      </c>
      <c r="H2" s="108"/>
    </row>
    <row r="3" spans="1:8">
      <c r="A3" s="121" t="s">
        <v>5707</v>
      </c>
      <c r="B3" s="124" t="s">
        <v>5696</v>
      </c>
      <c r="C3" s="109" t="s">
        <v>5698</v>
      </c>
      <c r="D3" s="124" t="str">
        <f t="shared" ref="D3:D6" si="0">A3&amp;C3</f>
        <v>ABN - Branch ManagerCondition 2</v>
      </c>
      <c r="E3" s="124" t="b">
        <v>1</v>
      </c>
      <c r="F3" s="124" t="b">
        <v>1</v>
      </c>
      <c r="G3" s="124" t="b">
        <v>1</v>
      </c>
      <c r="H3" s="109" t="b">
        <v>0</v>
      </c>
    </row>
    <row r="4" spans="1:8">
      <c r="A4" s="119" t="s">
        <v>5707</v>
      </c>
      <c r="B4" s="120" t="s">
        <v>5696</v>
      </c>
      <c r="C4" s="108" t="s">
        <v>5699</v>
      </c>
      <c r="D4" s="120" t="str">
        <f t="shared" si="0"/>
        <v>ABN - Branch ManagerCondition 3</v>
      </c>
      <c r="E4" s="120" t="b">
        <v>1</v>
      </c>
      <c r="F4" s="120" t="b">
        <v>1</v>
      </c>
      <c r="G4" s="120" t="b">
        <v>1</v>
      </c>
      <c r="H4" s="108" t="b">
        <v>1</v>
      </c>
    </row>
    <row r="5" spans="1:8" ht="25.5">
      <c r="A5" s="121" t="s">
        <v>5710</v>
      </c>
      <c r="B5" s="124" t="s">
        <v>5690</v>
      </c>
      <c r="C5" s="109" t="s">
        <v>5697</v>
      </c>
      <c r="D5" s="124" t="str">
        <f t="shared" si="0"/>
        <v>ABN - Branch Manager (RBI Tier 2)Condition 1</v>
      </c>
      <c r="E5" s="124" t="b">
        <v>1</v>
      </c>
      <c r="F5" s="124" t="b">
        <v>1</v>
      </c>
      <c r="G5" s="124" t="b">
        <v>0</v>
      </c>
      <c r="H5" s="109" t="b">
        <v>0</v>
      </c>
    </row>
    <row r="6" spans="1:8" ht="25.5">
      <c r="A6" s="119" t="s">
        <v>5710</v>
      </c>
      <c r="B6" s="120" t="s">
        <v>5690</v>
      </c>
      <c r="C6" s="108" t="s">
        <v>5698</v>
      </c>
      <c r="D6" s="128" t="str">
        <f t="shared" si="0"/>
        <v>ABN - Branch Manager (RBI Tier 2)Condition 2</v>
      </c>
      <c r="E6" s="128" t="b">
        <v>1</v>
      </c>
      <c r="F6" s="128" t="b">
        <v>1</v>
      </c>
      <c r="G6" s="128" t="b">
        <v>0</v>
      </c>
      <c r="H6" s="108" t="b">
        <v>1</v>
      </c>
    </row>
    <row r="7" spans="1:8" ht="25.5">
      <c r="A7" s="121" t="s">
        <v>5709</v>
      </c>
      <c r="B7" s="124" t="s">
        <v>5690</v>
      </c>
      <c r="C7" s="109" t="s">
        <v>5697</v>
      </c>
      <c r="D7" s="124" t="str">
        <f t="shared" ref="D7:D8" si="1">A7&amp;C7</f>
        <v>ABN - Branch Manager (LOCAM)Condition 1</v>
      </c>
      <c r="E7" s="124" t="b">
        <v>1</v>
      </c>
      <c r="F7" s="124" t="b">
        <v>1</v>
      </c>
      <c r="G7" s="124" t="b">
        <v>1</v>
      </c>
      <c r="H7" s="109" t="b">
        <v>1</v>
      </c>
    </row>
    <row r="8" spans="1:8" ht="25.5">
      <c r="A8" s="119" t="s">
        <v>5708</v>
      </c>
      <c r="B8" s="120" t="s">
        <v>5690</v>
      </c>
      <c r="C8" s="108" t="s">
        <v>5697</v>
      </c>
      <c r="D8" s="120" t="str">
        <f t="shared" si="1"/>
        <v>ABN - Branch Manager (Lending Fundamentals)Condition 1</v>
      </c>
      <c r="E8" s="120" t="b">
        <v>1</v>
      </c>
      <c r="F8" s="120" t="b">
        <v>1</v>
      </c>
      <c r="G8" s="115" t="b">
        <v>1</v>
      </c>
      <c r="H8" s="108" t="b">
        <v>0</v>
      </c>
    </row>
    <row r="9" spans="1:8" ht="25.5">
      <c r="A9" s="121" t="s">
        <v>10097</v>
      </c>
      <c r="B9" s="124" t="s">
        <v>5692</v>
      </c>
      <c r="C9" s="109" t="s">
        <v>5697</v>
      </c>
      <c r="D9" s="124" t="str">
        <f>A9&amp;C9</f>
        <v>ABN - Business Excellence Manager (BEM RBEM)Condition 1</v>
      </c>
      <c r="E9" s="124" t="b">
        <v>1</v>
      </c>
      <c r="F9" s="124" t="b">
        <v>1</v>
      </c>
      <c r="G9" s="124"/>
      <c r="H9" s="109"/>
    </row>
    <row r="10" spans="1:8" ht="25.5">
      <c r="A10" s="119" t="s">
        <v>10098</v>
      </c>
      <c r="B10" s="120" t="s">
        <v>5690</v>
      </c>
      <c r="C10" s="108" t="s">
        <v>5697</v>
      </c>
      <c r="D10" s="120" t="str">
        <f t="shared" ref="D10" si="2">A10&amp;C10</f>
        <v>ABN - Business Excellence Manager (BEM RBEM) [RBI Tier 2]Condition 1</v>
      </c>
      <c r="E10" s="120" t="b">
        <v>1</v>
      </c>
      <c r="F10" s="120" t="b">
        <v>1</v>
      </c>
      <c r="G10" s="120"/>
      <c r="H10" s="108"/>
    </row>
    <row r="11" spans="1:8">
      <c r="A11" s="119" t="s">
        <v>5712</v>
      </c>
      <c r="B11" s="120" t="s">
        <v>5692</v>
      </c>
      <c r="C11" s="108" t="s">
        <v>5697</v>
      </c>
      <c r="D11" s="120" t="str">
        <f>A11&amp;C11</f>
        <v>ABN - District ManagerCondition 1</v>
      </c>
      <c r="E11" s="120" t="b">
        <v>1</v>
      </c>
      <c r="F11" s="120" t="b">
        <v>1</v>
      </c>
      <c r="G11" s="120" t="b">
        <v>0</v>
      </c>
      <c r="H11" s="108"/>
    </row>
    <row r="12" spans="1:8">
      <c r="A12" s="121" t="s">
        <v>5712</v>
      </c>
      <c r="B12" s="124" t="s">
        <v>5692</v>
      </c>
      <c r="C12" s="109" t="s">
        <v>5698</v>
      </c>
      <c r="D12" s="124" t="str">
        <f t="shared" ref="D12:D13" si="3">A12&amp;C12</f>
        <v>ABN - District ManagerCondition 2</v>
      </c>
      <c r="E12" s="124" t="b">
        <v>1</v>
      </c>
      <c r="F12" s="124" t="b">
        <v>1</v>
      </c>
      <c r="G12" s="124" t="b">
        <v>1</v>
      </c>
      <c r="H12" s="109"/>
    </row>
    <row r="13" spans="1:8" ht="25.5">
      <c r="A13" s="121" t="s">
        <v>5714</v>
      </c>
      <c r="B13" s="123" t="s">
        <v>5690</v>
      </c>
      <c r="C13" s="109" t="s">
        <v>5697</v>
      </c>
      <c r="D13" s="124" t="str">
        <f t="shared" si="3"/>
        <v>ABN - District Manager [RBI Tier 2]Condition 1</v>
      </c>
      <c r="E13" s="124" t="b">
        <v>1</v>
      </c>
      <c r="F13" s="124" t="b">
        <v>1</v>
      </c>
      <c r="G13" s="123" t="b">
        <v>0</v>
      </c>
      <c r="H13" s="109"/>
    </row>
    <row r="14" spans="1:8" ht="25.5">
      <c r="A14" s="121" t="s">
        <v>5713</v>
      </c>
      <c r="B14" s="123" t="s">
        <v>5690</v>
      </c>
      <c r="C14" s="109" t="s">
        <v>5697</v>
      </c>
      <c r="D14" s="124" t="str">
        <f t="shared" ref="D14:D15" si="4">A14&amp;C14</f>
        <v>ABN - District Manager [Lending Fundamentals]Condition 1</v>
      </c>
      <c r="E14" s="124" t="b">
        <v>1</v>
      </c>
      <c r="F14" s="124" t="b">
        <v>1</v>
      </c>
      <c r="G14" s="123" t="b">
        <v>1</v>
      </c>
      <c r="H14" s="109"/>
    </row>
    <row r="15" spans="1:8" ht="25.5">
      <c r="A15" s="119" t="s">
        <v>5716</v>
      </c>
      <c r="B15" s="122" t="s">
        <v>5690</v>
      </c>
      <c r="C15" s="108" t="s">
        <v>5697</v>
      </c>
      <c r="D15" s="120" t="str">
        <f t="shared" si="4"/>
        <v>ABN - Service Consultant [RBI Tier 2]Condition 1</v>
      </c>
      <c r="E15" s="120" t="b">
        <v>1</v>
      </c>
      <c r="F15" s="120" t="b">
        <v>1</v>
      </c>
      <c r="G15" s="122"/>
      <c r="H15" s="108"/>
    </row>
    <row r="16" spans="1:8">
      <c r="A16" s="119" t="s">
        <v>5715</v>
      </c>
      <c r="B16" s="122" t="s">
        <v>5692</v>
      </c>
      <c r="C16" s="108" t="s">
        <v>5697</v>
      </c>
      <c r="D16" s="120" t="str">
        <f>A16&amp;C16</f>
        <v>ABN - Service ConsultantCondition 1</v>
      </c>
      <c r="E16" s="120" t="b">
        <v>1</v>
      </c>
      <c r="F16" s="120" t="b">
        <v>1</v>
      </c>
      <c r="G16" s="122"/>
      <c r="H16" s="108"/>
    </row>
    <row r="17" spans="1:8" ht="38.25">
      <c r="A17" s="121" t="s">
        <v>5719</v>
      </c>
      <c r="B17" s="123" t="s">
        <v>5692</v>
      </c>
      <c r="C17" s="109" t="s">
        <v>5697</v>
      </c>
      <c r="D17" s="124" t="str">
        <f>A17&amp;C17</f>
        <v>ABN - Home &amp; Investment Lending Manager-Associate and AssistantCondition 1</v>
      </c>
      <c r="E17" s="124" t="b">
        <v>1</v>
      </c>
      <c r="F17" s="124" t="b">
        <v>1</v>
      </c>
      <c r="G17" s="123"/>
      <c r="H17" s="109"/>
    </row>
    <row r="18" spans="1:8" ht="38.25">
      <c r="A18" s="119" t="s">
        <v>5719</v>
      </c>
      <c r="B18" s="122" t="s">
        <v>5692</v>
      </c>
      <c r="C18" s="108" t="s">
        <v>5698</v>
      </c>
      <c r="D18" s="120" t="str">
        <f t="shared" ref="D18:D19" si="5">A18&amp;C18</f>
        <v>ABN - Home &amp; Investment Lending Manager-Associate and AssistantCondition 2</v>
      </c>
      <c r="E18" s="120" t="b">
        <v>1</v>
      </c>
      <c r="F18" s="120" t="b">
        <v>1</v>
      </c>
      <c r="G18" s="122"/>
      <c r="H18" s="108" t="b">
        <v>1</v>
      </c>
    </row>
    <row r="19" spans="1:8" ht="38.25">
      <c r="A19" s="119" t="s">
        <v>5720</v>
      </c>
      <c r="B19" s="122" t="s">
        <v>5690</v>
      </c>
      <c r="C19" s="108" t="s">
        <v>5697</v>
      </c>
      <c r="D19" s="120" t="str">
        <f t="shared" si="5"/>
        <v>ABN - Home &amp; Investment Lending Manager-Associate and Assistant [RBI Tier 2]Condition 1</v>
      </c>
      <c r="E19" s="120" t="b">
        <v>1</v>
      </c>
      <c r="F19" s="120" t="b">
        <v>1</v>
      </c>
      <c r="G19" s="122"/>
      <c r="H19" s="108" t="b">
        <v>0</v>
      </c>
    </row>
    <row r="20" spans="1:8" ht="38.25">
      <c r="A20" s="119" t="s">
        <v>5721</v>
      </c>
      <c r="B20" s="122" t="s">
        <v>5690</v>
      </c>
      <c r="C20" s="108" t="s">
        <v>5697</v>
      </c>
      <c r="D20" s="120" t="str">
        <f t="shared" ref="D20" si="6">A20&amp;C20</f>
        <v>ABN - Home &amp; Investment Lending Manager-Associate and Assistant [LOCAM]Condition 1</v>
      </c>
      <c r="E20" s="120" t="b">
        <v>1</v>
      </c>
      <c r="F20" s="120" t="b">
        <v>1</v>
      </c>
      <c r="G20" s="122"/>
      <c r="H20" s="108" t="b">
        <v>1</v>
      </c>
    </row>
    <row r="21" spans="1:8" ht="25.5">
      <c r="A21" s="121" t="s">
        <v>5722</v>
      </c>
      <c r="B21" s="123" t="s">
        <v>5692</v>
      </c>
      <c r="C21" s="109" t="s">
        <v>5697</v>
      </c>
      <c r="D21" s="124" t="str">
        <f>A21&amp;C21</f>
        <v>ABN - Personal Banker-Banking ConsultantCondition 1</v>
      </c>
      <c r="E21" s="124" t="b">
        <v>1</v>
      </c>
      <c r="F21" s="124" t="b">
        <v>1</v>
      </c>
      <c r="G21" s="123" t="b">
        <v>0</v>
      </c>
      <c r="H21" s="109"/>
    </row>
    <row r="22" spans="1:8" ht="25.5">
      <c r="A22" s="119" t="s">
        <v>5722</v>
      </c>
      <c r="B22" s="122" t="s">
        <v>5692</v>
      </c>
      <c r="C22" s="108" t="s">
        <v>5698</v>
      </c>
      <c r="D22" s="120" t="str">
        <f t="shared" ref="D22:D25" si="7">A22&amp;C22</f>
        <v>ABN - Personal Banker-Banking ConsultantCondition 2</v>
      </c>
      <c r="E22" s="120" t="b">
        <v>1</v>
      </c>
      <c r="F22" s="120" t="b">
        <v>1</v>
      </c>
      <c r="G22" s="122" t="b">
        <v>1</v>
      </c>
      <c r="H22" s="108" t="b">
        <v>0</v>
      </c>
    </row>
    <row r="23" spans="1:8" ht="25.5">
      <c r="A23" s="121" t="s">
        <v>5722</v>
      </c>
      <c r="B23" s="123" t="s">
        <v>5692</v>
      </c>
      <c r="C23" s="109" t="s">
        <v>5699</v>
      </c>
      <c r="D23" s="124" t="str">
        <f t="shared" si="7"/>
        <v>ABN - Personal Banker-Banking ConsultantCondition 3</v>
      </c>
      <c r="E23" s="124" t="b">
        <v>1</v>
      </c>
      <c r="F23" s="124" t="b">
        <v>1</v>
      </c>
      <c r="G23" s="123" t="b">
        <v>1</v>
      </c>
      <c r="H23" s="109" t="b">
        <v>1</v>
      </c>
    </row>
    <row r="24" spans="1:8" ht="25.5">
      <c r="A24" s="119" t="s">
        <v>5725</v>
      </c>
      <c r="B24" s="122" t="s">
        <v>5690</v>
      </c>
      <c r="C24" s="108" t="s">
        <v>5697</v>
      </c>
      <c r="D24" s="120" t="str">
        <f t="shared" si="7"/>
        <v>ABN - Personal Banker-Banking Consultant [RBI Tier 2]Condition 1</v>
      </c>
      <c r="E24" s="120" t="b">
        <v>1</v>
      </c>
      <c r="F24" s="120" t="b">
        <v>1</v>
      </c>
      <c r="G24" s="122" t="b">
        <v>0</v>
      </c>
      <c r="H24" s="108" t="b">
        <v>0</v>
      </c>
    </row>
    <row r="25" spans="1:8" ht="25.5">
      <c r="A25" s="121" t="s">
        <v>5725</v>
      </c>
      <c r="B25" s="123" t="s">
        <v>5690</v>
      </c>
      <c r="C25" s="109" t="s">
        <v>5698</v>
      </c>
      <c r="D25" s="124" t="str">
        <f t="shared" si="7"/>
        <v>ABN - Personal Banker-Banking Consultant [RBI Tier 2]Condition 2</v>
      </c>
      <c r="E25" s="124" t="b">
        <v>1</v>
      </c>
      <c r="F25" s="124" t="b">
        <v>1</v>
      </c>
      <c r="G25" s="123" t="b">
        <v>0</v>
      </c>
      <c r="H25" s="109" t="b">
        <v>1</v>
      </c>
    </row>
    <row r="26" spans="1:8" ht="25.5">
      <c r="A26" s="119" t="s">
        <v>5727</v>
      </c>
      <c r="B26" s="120" t="s">
        <v>5690</v>
      </c>
      <c r="C26" s="108" t="s">
        <v>5697</v>
      </c>
      <c r="D26" s="120" t="str">
        <f t="shared" ref="D26" si="8">A26&amp;C26</f>
        <v>ABN - Personal Banker-Banking Consultant [Lending Fundamentals]Condition 1</v>
      </c>
      <c r="E26" s="120" t="b">
        <v>1</v>
      </c>
      <c r="F26" s="120" t="b">
        <v>1</v>
      </c>
      <c r="G26" s="120" t="b">
        <v>1</v>
      </c>
      <c r="H26" s="108" t="b">
        <v>0</v>
      </c>
    </row>
    <row r="27" spans="1:8" ht="25.5">
      <c r="A27" s="121" t="s">
        <v>5729</v>
      </c>
      <c r="B27" s="124" t="s">
        <v>5690</v>
      </c>
      <c r="C27" s="109" t="s">
        <v>5697</v>
      </c>
      <c r="D27" s="124" t="str">
        <f t="shared" ref="D27" si="9">A27&amp;C27</f>
        <v>ABN - Personal Banker-Banking Consultant [LOCAM]Condition 1</v>
      </c>
      <c r="E27" s="124" t="b">
        <v>1</v>
      </c>
      <c r="F27" s="124" t="b">
        <v>1</v>
      </c>
      <c r="G27" s="124" t="b">
        <v>1</v>
      </c>
      <c r="H27" s="109" t="b">
        <v>1</v>
      </c>
    </row>
    <row r="28" spans="1:8" ht="25.5">
      <c r="A28" s="119" t="s">
        <v>10093</v>
      </c>
      <c r="B28" s="120" t="s">
        <v>5692</v>
      </c>
      <c r="C28" s="108" t="s">
        <v>5697</v>
      </c>
      <c r="D28" s="120" t="str">
        <f>A28&amp;C28</f>
        <v>ABN - Sales &amp; Governance Manager (SGM RSGM)Condition 1</v>
      </c>
      <c r="E28" s="120" t="b">
        <v>1</v>
      </c>
      <c r="F28" s="120" t="b">
        <v>1</v>
      </c>
      <c r="G28" s="120" t="b">
        <v>0</v>
      </c>
      <c r="H28" s="108"/>
    </row>
    <row r="29" spans="1:8" ht="25.5">
      <c r="A29" s="121" t="s">
        <v>10093</v>
      </c>
      <c r="B29" s="124" t="s">
        <v>5692</v>
      </c>
      <c r="C29" s="109" t="s">
        <v>5698</v>
      </c>
      <c r="D29" s="124" t="str">
        <f t="shared" ref="D29:D32" si="10">A29&amp;C29</f>
        <v>ABN - Sales &amp; Governance Manager (SGM RSGM)Condition 2</v>
      </c>
      <c r="E29" s="124" t="b">
        <v>1</v>
      </c>
      <c r="F29" s="124" t="b">
        <v>1</v>
      </c>
      <c r="G29" s="124" t="b">
        <v>1</v>
      </c>
      <c r="H29" s="109" t="b">
        <v>0</v>
      </c>
    </row>
    <row r="30" spans="1:8" ht="25.5">
      <c r="A30" s="119" t="s">
        <v>10093</v>
      </c>
      <c r="B30" s="120" t="s">
        <v>5692</v>
      </c>
      <c r="C30" s="108" t="s">
        <v>5699</v>
      </c>
      <c r="D30" s="128" t="str">
        <f t="shared" si="10"/>
        <v>ABN - Sales &amp; Governance Manager (SGM RSGM)Condition 3</v>
      </c>
      <c r="E30" s="128" t="b">
        <v>1</v>
      </c>
      <c r="F30" s="120" t="b">
        <v>1</v>
      </c>
      <c r="G30" s="128" t="b">
        <v>1</v>
      </c>
      <c r="H30" s="108" t="b">
        <v>1</v>
      </c>
    </row>
    <row r="31" spans="1:8" ht="25.5">
      <c r="A31" s="121" t="s">
        <v>10096</v>
      </c>
      <c r="B31" s="124" t="s">
        <v>5690</v>
      </c>
      <c r="C31" s="109" t="s">
        <v>5697</v>
      </c>
      <c r="D31" s="124" t="str">
        <f t="shared" si="10"/>
        <v>ABN - Sales &amp; Governance Manager (SGM RSGM) [RBI Tier 2]Condition 1</v>
      </c>
      <c r="E31" s="124" t="b">
        <v>1</v>
      </c>
      <c r="F31" s="124" t="b">
        <v>1</v>
      </c>
      <c r="G31" s="124" t="b">
        <v>0</v>
      </c>
      <c r="H31" s="109" t="b">
        <v>0</v>
      </c>
    </row>
    <row r="32" spans="1:8" ht="25.5">
      <c r="A32" s="119" t="s">
        <v>10096</v>
      </c>
      <c r="B32" s="120" t="s">
        <v>5690</v>
      </c>
      <c r="C32" s="108" t="s">
        <v>5698</v>
      </c>
      <c r="D32" s="120" t="str">
        <f t="shared" si="10"/>
        <v>ABN - Sales &amp; Governance Manager (SGM RSGM) [RBI Tier 2]Condition 2</v>
      </c>
      <c r="E32" s="130" t="b">
        <v>1</v>
      </c>
      <c r="F32" s="120" t="b">
        <v>1</v>
      </c>
      <c r="G32" s="115" t="b">
        <v>0</v>
      </c>
      <c r="H32" s="108" t="b">
        <v>1</v>
      </c>
    </row>
    <row r="33" spans="1:8" ht="25.5">
      <c r="A33" s="119" t="s">
        <v>10094</v>
      </c>
      <c r="B33" s="120" t="s">
        <v>5690</v>
      </c>
      <c r="C33" s="108" t="s">
        <v>5697</v>
      </c>
      <c r="D33" s="120" t="str">
        <f t="shared" ref="D33" si="11">A33&amp;C33</f>
        <v>ABN - Sales &amp; Governance Manager (SGM RSGM) [Lending Fundamentals]Condition 1</v>
      </c>
      <c r="E33" s="120" t="b">
        <v>1</v>
      </c>
      <c r="F33" s="120" t="b">
        <v>1</v>
      </c>
      <c r="G33" s="120" t="b">
        <v>1</v>
      </c>
      <c r="H33" s="108" t="b">
        <v>0</v>
      </c>
    </row>
    <row r="34" spans="1:8" ht="25.5">
      <c r="A34" s="121" t="s">
        <v>10095</v>
      </c>
      <c r="B34" s="124" t="s">
        <v>5690</v>
      </c>
      <c r="C34" s="109" t="s">
        <v>5697</v>
      </c>
      <c r="D34" s="124" t="str">
        <f t="shared" ref="D34" si="12">A34&amp;C34</f>
        <v>ABN - Sales &amp; Governance Manager (SGM RSGM) [LOCAM]Condition 1</v>
      </c>
      <c r="E34" s="124" t="b">
        <v>1</v>
      </c>
      <c r="F34" s="124" t="b">
        <v>1</v>
      </c>
      <c r="G34" s="124" t="b">
        <v>1</v>
      </c>
      <c r="H34" s="109" t="b">
        <v>1</v>
      </c>
    </row>
    <row r="35" spans="1:8" ht="25.5">
      <c r="A35" s="119" t="s">
        <v>5731</v>
      </c>
      <c r="B35" s="120" t="s">
        <v>5692</v>
      </c>
      <c r="C35" s="108" t="s">
        <v>5697</v>
      </c>
      <c r="D35" s="120" t="str">
        <f>A35&amp;C35</f>
        <v>ABN - Senior Personal Banker-Senior Banking ConsultantCondition 1</v>
      </c>
      <c r="E35" s="120" t="b">
        <v>1</v>
      </c>
      <c r="F35" s="120" t="b">
        <v>1</v>
      </c>
      <c r="G35" s="120" t="b">
        <v>0</v>
      </c>
      <c r="H35" s="108"/>
    </row>
    <row r="36" spans="1:8" ht="25.5">
      <c r="A36" s="121" t="s">
        <v>5731</v>
      </c>
      <c r="B36" s="124" t="s">
        <v>5692</v>
      </c>
      <c r="C36" s="109" t="s">
        <v>5698</v>
      </c>
      <c r="D36" s="124" t="str">
        <f t="shared" ref="D36:D39" si="13">A36&amp;C36</f>
        <v>ABN - Senior Personal Banker-Senior Banking ConsultantCondition 2</v>
      </c>
      <c r="E36" s="124" t="b">
        <v>1</v>
      </c>
      <c r="F36" s="124" t="b">
        <v>1</v>
      </c>
      <c r="G36" s="124" t="b">
        <v>1</v>
      </c>
      <c r="H36" s="109" t="b">
        <v>0</v>
      </c>
    </row>
    <row r="37" spans="1:8" ht="25.5">
      <c r="A37" s="119" t="s">
        <v>5731</v>
      </c>
      <c r="B37" s="120" t="s">
        <v>5692</v>
      </c>
      <c r="C37" s="108" t="s">
        <v>5699</v>
      </c>
      <c r="D37" s="128" t="str">
        <f t="shared" si="13"/>
        <v>ABN - Senior Personal Banker-Senior Banking ConsultantCondition 3</v>
      </c>
      <c r="E37" s="128" t="b">
        <v>1</v>
      </c>
      <c r="F37" s="128" t="b">
        <v>1</v>
      </c>
      <c r="G37" s="128" t="b">
        <v>1</v>
      </c>
      <c r="H37" s="108" t="b">
        <v>1</v>
      </c>
    </row>
    <row r="38" spans="1:8" ht="38.25">
      <c r="A38" s="121" t="s">
        <v>5732</v>
      </c>
      <c r="B38" s="124" t="s">
        <v>5690</v>
      </c>
      <c r="C38" s="109" t="s">
        <v>5697</v>
      </c>
      <c r="D38" s="124" t="str">
        <f t="shared" si="13"/>
        <v>ABN - Senior Personal Banker-Senior Banking Consultant [RBI Tier 2]Condition 1</v>
      </c>
      <c r="E38" s="124" t="b">
        <v>1</v>
      </c>
      <c r="F38" s="124" t="b">
        <v>1</v>
      </c>
      <c r="G38" s="124" t="b">
        <v>0</v>
      </c>
      <c r="H38" s="109" t="b">
        <v>0</v>
      </c>
    </row>
    <row r="39" spans="1:8" ht="38.25">
      <c r="A39" s="119" t="s">
        <v>5732</v>
      </c>
      <c r="B39" s="120" t="s">
        <v>5690</v>
      </c>
      <c r="C39" s="108" t="s">
        <v>5698</v>
      </c>
      <c r="D39" s="120" t="str">
        <f t="shared" si="13"/>
        <v>ABN - Senior Personal Banker-Senior Banking Consultant [RBI Tier 2]Condition 2</v>
      </c>
      <c r="E39" s="120" t="b">
        <v>1</v>
      </c>
      <c r="F39" s="120" t="b">
        <v>1</v>
      </c>
      <c r="G39" s="115" t="b">
        <v>0</v>
      </c>
      <c r="H39" s="108" t="b">
        <v>1</v>
      </c>
    </row>
    <row r="40" spans="1:8" ht="38.25">
      <c r="A40" s="121" t="s">
        <v>5735</v>
      </c>
      <c r="B40" s="124" t="s">
        <v>5690</v>
      </c>
      <c r="C40" s="109" t="s">
        <v>5697</v>
      </c>
      <c r="D40" s="124" t="str">
        <f t="shared" ref="D40" si="14">A40&amp;C40</f>
        <v>ABN - Senior Personal Banker-Senior Banking Consultant [Lending Fundamentals]Condition 1</v>
      </c>
      <c r="E40" s="124" t="b">
        <v>1</v>
      </c>
      <c r="F40" s="124" t="b">
        <v>1</v>
      </c>
      <c r="G40" s="124" t="b">
        <v>1</v>
      </c>
      <c r="H40" s="109" t="b">
        <v>0</v>
      </c>
    </row>
    <row r="41" spans="1:8" ht="25.5">
      <c r="A41" s="119" t="s">
        <v>5737</v>
      </c>
      <c r="B41" s="120" t="s">
        <v>5690</v>
      </c>
      <c r="C41" s="108" t="s">
        <v>5697</v>
      </c>
      <c r="D41" s="120" t="str">
        <f t="shared" ref="D41" si="15">A41&amp;C41</f>
        <v>ABN - Senior Personal Banker-Senior Banking Consultant [LOCAM]Condition 1</v>
      </c>
      <c r="E41" s="120" t="b">
        <v>1</v>
      </c>
      <c r="F41" s="120" t="b">
        <v>1</v>
      </c>
      <c r="G41" s="120" t="b">
        <v>1</v>
      </c>
      <c r="H41" s="108" t="b">
        <v>1</v>
      </c>
    </row>
    <row r="42" spans="1:8">
      <c r="A42" s="121" t="s">
        <v>5717</v>
      </c>
      <c r="B42" s="124" t="s">
        <v>5692</v>
      </c>
      <c r="C42" s="109" t="s">
        <v>5697</v>
      </c>
      <c r="D42" s="124" t="str">
        <f>A42&amp;C42</f>
        <v>ABN - TraineeCondition 1</v>
      </c>
      <c r="E42" s="129" t="b">
        <v>1</v>
      </c>
      <c r="F42" s="124" t="b">
        <v>1</v>
      </c>
      <c r="G42" s="124"/>
      <c r="H42" s="109"/>
    </row>
    <row r="43" spans="1:8">
      <c r="A43" s="119" t="s">
        <v>5718</v>
      </c>
      <c r="B43" s="120" t="s">
        <v>5690</v>
      </c>
      <c r="C43" s="108" t="s">
        <v>5697</v>
      </c>
      <c r="D43" s="120" t="str">
        <f t="shared" ref="D43" si="16">A43&amp;C43</f>
        <v>ABN - Trainee [RBI Tier 2]Condition 1</v>
      </c>
      <c r="E43" s="120" t="b">
        <v>1</v>
      </c>
      <c r="F43" s="120" t="b">
        <v>1</v>
      </c>
      <c r="G43" s="120"/>
      <c r="H43" s="108"/>
    </row>
    <row r="44" spans="1:8">
      <c r="A44" s="86"/>
      <c r="B44" s="86"/>
      <c r="C44" s="86"/>
      <c r="D44" s="86"/>
      <c r="E44" s="85"/>
      <c r="F44" s="85"/>
      <c r="G44" s="85"/>
      <c r="H44" s="85"/>
    </row>
    <row r="45" spans="1:8">
      <c r="A45" s="86"/>
      <c r="B45" s="86"/>
      <c r="C45" s="86"/>
      <c r="D45" s="86"/>
      <c r="E45" s="85"/>
      <c r="F45" s="85"/>
      <c r="G45" s="85"/>
      <c r="H45" s="85"/>
    </row>
    <row r="46" spans="1:8">
      <c r="A46" s="86"/>
      <c r="B46" s="86"/>
      <c r="C46" s="86"/>
      <c r="D46" s="86"/>
      <c r="E46" s="85"/>
      <c r="F46" s="85"/>
      <c r="G46" s="85"/>
      <c r="H46" s="85"/>
    </row>
  </sheetData>
  <autoFilter ref="A1:AC43"/>
  <pageMargins left="0.7" right="0.7" top="0.75" bottom="0.75" header="0.3" footer="0.3"/>
  <pageSetup paperSize="9" orientation="portrait" r:id="rId1"/>
  <headerFooter differentOddEven="1"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XER43"/>
  <sheetViews>
    <sheetView zoomScale="95" zoomScaleNormal="95" workbookViewId="0">
      <pane xSplit="1" ySplit="1" topLeftCell="B2" activePane="bottomRight" state="frozen"/>
      <selection pane="topRight" activeCell="C1" sqref="C1"/>
      <selection pane="bottomLeft" activeCell="A2" sqref="A2"/>
      <selection pane="bottomRight" activeCell="A24" sqref="A24:F29"/>
    </sheetView>
  </sheetViews>
  <sheetFormatPr defaultRowHeight="12.75"/>
  <cols>
    <col min="1" max="1" width="40.75" style="5" customWidth="1"/>
    <col min="2" max="2" width="28.5" style="5" customWidth="1"/>
    <col min="3" max="3" width="10.75" style="5" customWidth="1"/>
    <col min="4" max="4" width="33.75" style="74" customWidth="1"/>
    <col min="5" max="5" width="23.125" style="74" bestFit="1" customWidth="1"/>
    <col min="6" max="6" width="33" style="74" customWidth="1"/>
    <col min="7" max="16384" width="9" style="5"/>
  </cols>
  <sheetData>
    <row r="1" spans="1:6" s="4" customFormat="1" ht="33" customHeight="1">
      <c r="A1" s="131" t="s">
        <v>21</v>
      </c>
      <c r="B1" s="132" t="s">
        <v>75</v>
      </c>
      <c r="C1" s="132" t="s">
        <v>27</v>
      </c>
      <c r="D1" s="131" t="s">
        <v>23</v>
      </c>
      <c r="E1" s="132" t="s">
        <v>24</v>
      </c>
      <c r="F1" s="132" t="s">
        <v>25</v>
      </c>
    </row>
    <row r="2" spans="1:6" s="20" customFormat="1" ht="25.5">
      <c r="A2" s="88" t="s">
        <v>10097</v>
      </c>
      <c r="B2" s="88" t="s">
        <v>1190</v>
      </c>
      <c r="C2" s="88" t="s">
        <v>33</v>
      </c>
      <c r="D2" s="88" t="s">
        <v>5672</v>
      </c>
      <c r="E2" s="88" t="s">
        <v>5685</v>
      </c>
      <c r="F2" s="88" t="s">
        <v>5686</v>
      </c>
    </row>
    <row r="3" spans="1:6" s="20" customFormat="1" ht="25.5">
      <c r="A3" s="88" t="s">
        <v>10097</v>
      </c>
      <c r="B3" s="88" t="s">
        <v>1190</v>
      </c>
      <c r="C3" s="88" t="s">
        <v>33</v>
      </c>
      <c r="D3" s="88" t="s">
        <v>31</v>
      </c>
      <c r="E3" s="88" t="s">
        <v>5742</v>
      </c>
      <c r="F3" s="88" t="s">
        <v>5743</v>
      </c>
    </row>
    <row r="4" spans="1:6" s="20" customFormat="1" ht="39" customHeight="1">
      <c r="A4" s="88" t="s">
        <v>10098</v>
      </c>
      <c r="B4" s="88" t="s">
        <v>1190</v>
      </c>
      <c r="C4" s="88" t="s">
        <v>33</v>
      </c>
      <c r="D4" s="88" t="s">
        <v>31</v>
      </c>
      <c r="E4" s="88" t="s">
        <v>5742</v>
      </c>
      <c r="F4" s="88" t="s">
        <v>5743</v>
      </c>
    </row>
    <row r="5" spans="1:6" s="20" customFormat="1" ht="25.5">
      <c r="A5" s="88" t="s">
        <v>10098</v>
      </c>
      <c r="B5" s="88" t="s">
        <v>1190</v>
      </c>
      <c r="C5" s="88" t="s">
        <v>33</v>
      </c>
      <c r="D5" s="88" t="s">
        <v>5672</v>
      </c>
      <c r="E5" s="88" t="s">
        <v>5685</v>
      </c>
      <c r="F5" s="88" t="s">
        <v>5686</v>
      </c>
    </row>
    <row r="6" spans="1:6" s="20" customFormat="1" ht="25.5" customHeight="1">
      <c r="A6" s="88" t="s">
        <v>5715</v>
      </c>
      <c r="B6" s="88" t="s">
        <v>1190</v>
      </c>
      <c r="C6" s="88" t="s">
        <v>33</v>
      </c>
      <c r="D6" s="88" t="s">
        <v>5672</v>
      </c>
      <c r="E6" s="88" t="s">
        <v>5685</v>
      </c>
      <c r="F6" s="88" t="s">
        <v>5686</v>
      </c>
    </row>
    <row r="7" spans="1:6" s="20" customFormat="1" ht="25.5" customHeight="1">
      <c r="A7" s="88" t="s">
        <v>5716</v>
      </c>
      <c r="B7" s="88" t="s">
        <v>1190</v>
      </c>
      <c r="C7" s="88" t="s">
        <v>33</v>
      </c>
      <c r="D7" s="88" t="s">
        <v>5672</v>
      </c>
      <c r="E7" s="88" t="s">
        <v>5685</v>
      </c>
      <c r="F7" s="88" t="s">
        <v>5686</v>
      </c>
    </row>
    <row r="8" spans="1:6" s="20" customFormat="1" ht="25.5" customHeight="1">
      <c r="A8" s="88" t="s">
        <v>5719</v>
      </c>
      <c r="B8" s="88" t="s">
        <v>1190</v>
      </c>
      <c r="C8" s="88" t="s">
        <v>33</v>
      </c>
      <c r="D8" s="88" t="s">
        <v>5672</v>
      </c>
      <c r="E8" s="88" t="s">
        <v>5685</v>
      </c>
      <c r="F8" s="88" t="s">
        <v>5686</v>
      </c>
    </row>
    <row r="9" spans="1:6" s="20" customFormat="1" ht="25.5" customHeight="1">
      <c r="A9" s="88" t="s">
        <v>5720</v>
      </c>
      <c r="B9" s="88" t="s">
        <v>1190</v>
      </c>
      <c r="C9" s="88" t="s">
        <v>33</v>
      </c>
      <c r="D9" s="88" t="s">
        <v>5672</v>
      </c>
      <c r="E9" s="88" t="s">
        <v>5685</v>
      </c>
      <c r="F9" s="88" t="s">
        <v>5686</v>
      </c>
    </row>
    <row r="10" spans="1:6" s="20" customFormat="1" ht="25.5" customHeight="1">
      <c r="A10" s="88" t="s">
        <v>5721</v>
      </c>
      <c r="B10" s="88" t="s">
        <v>1190</v>
      </c>
      <c r="C10" s="88" t="s">
        <v>33</v>
      </c>
      <c r="D10" s="88" t="s">
        <v>5672</v>
      </c>
      <c r="E10" s="88" t="s">
        <v>5685</v>
      </c>
      <c r="F10" s="88" t="s">
        <v>5686</v>
      </c>
    </row>
    <row r="11" spans="1:6" s="20" customFormat="1">
      <c r="A11" s="88" t="s">
        <v>5722</v>
      </c>
      <c r="B11" s="88" t="s">
        <v>1190</v>
      </c>
      <c r="C11" s="88" t="s">
        <v>33</v>
      </c>
      <c r="D11" s="88" t="s">
        <v>5672</v>
      </c>
      <c r="E11" s="88" t="s">
        <v>5685</v>
      </c>
      <c r="F11" s="88" t="s">
        <v>5686</v>
      </c>
    </row>
    <row r="12" spans="1:6" s="20" customFormat="1" ht="25.5">
      <c r="A12" s="88" t="s">
        <v>5725</v>
      </c>
      <c r="B12" s="88" t="s">
        <v>1190</v>
      </c>
      <c r="C12" s="88" t="s">
        <v>33</v>
      </c>
      <c r="D12" s="88" t="s">
        <v>5672</v>
      </c>
      <c r="E12" s="88" t="s">
        <v>5685</v>
      </c>
      <c r="F12" s="88" t="s">
        <v>5686</v>
      </c>
    </row>
    <row r="13" spans="1:6" s="20" customFormat="1" ht="25.5">
      <c r="A13" s="88" t="s">
        <v>5727</v>
      </c>
      <c r="B13" s="88" t="s">
        <v>1190</v>
      </c>
      <c r="C13" s="88" t="s">
        <v>33</v>
      </c>
      <c r="D13" s="88" t="s">
        <v>5672</v>
      </c>
      <c r="E13" s="88" t="s">
        <v>5685</v>
      </c>
      <c r="F13" s="88" t="s">
        <v>5686</v>
      </c>
    </row>
    <row r="14" spans="1:6" s="20" customFormat="1" ht="26.25" customHeight="1">
      <c r="A14" s="88" t="s">
        <v>5729</v>
      </c>
      <c r="B14" s="88" t="s">
        <v>1190</v>
      </c>
      <c r="C14" s="88" t="s">
        <v>33</v>
      </c>
      <c r="D14" s="88" t="s">
        <v>5672</v>
      </c>
      <c r="E14" s="88" t="s">
        <v>5685</v>
      </c>
      <c r="F14" s="88" t="s">
        <v>5686</v>
      </c>
    </row>
    <row r="15" spans="1:6" s="20" customFormat="1" ht="25.5" customHeight="1">
      <c r="A15" s="88" t="s">
        <v>10093</v>
      </c>
      <c r="B15" s="88" t="s">
        <v>1190</v>
      </c>
      <c r="C15" s="88" t="s">
        <v>33</v>
      </c>
      <c r="D15" s="88" t="s">
        <v>5672</v>
      </c>
      <c r="E15" s="88" t="s">
        <v>5685</v>
      </c>
      <c r="F15" s="88" t="s">
        <v>5686</v>
      </c>
    </row>
    <row r="16" spans="1:6" s="20" customFormat="1" ht="25.5">
      <c r="A16" s="88" t="s">
        <v>10093</v>
      </c>
      <c r="B16" s="88" t="s">
        <v>1190</v>
      </c>
      <c r="C16" s="88" t="s">
        <v>33</v>
      </c>
      <c r="D16" s="88" t="s">
        <v>31</v>
      </c>
      <c r="E16" s="88" t="s">
        <v>5742</v>
      </c>
      <c r="F16" s="88" t="s">
        <v>5743</v>
      </c>
    </row>
    <row r="17" spans="1:6" s="20" customFormat="1" ht="26.25" customHeight="1">
      <c r="A17" s="88" t="s">
        <v>10096</v>
      </c>
      <c r="B17" s="88" t="s">
        <v>1190</v>
      </c>
      <c r="C17" s="88" t="s">
        <v>33</v>
      </c>
      <c r="D17" s="88" t="s">
        <v>31</v>
      </c>
      <c r="E17" s="88" t="s">
        <v>5742</v>
      </c>
      <c r="F17" s="88" t="s">
        <v>5743</v>
      </c>
    </row>
    <row r="18" spans="1:6" s="20" customFormat="1" ht="25.5" customHeight="1">
      <c r="A18" s="88" t="s">
        <v>10096</v>
      </c>
      <c r="B18" s="88" t="s">
        <v>1190</v>
      </c>
      <c r="C18" s="88" t="s">
        <v>33</v>
      </c>
      <c r="D18" s="88" t="s">
        <v>5672</v>
      </c>
      <c r="E18" s="88" t="s">
        <v>5685</v>
      </c>
      <c r="F18" s="88" t="s">
        <v>5686</v>
      </c>
    </row>
    <row r="19" spans="1:6" s="20" customFormat="1">
      <c r="A19" s="88" t="s">
        <v>5717</v>
      </c>
      <c r="B19" s="88" t="s">
        <v>1190</v>
      </c>
      <c r="C19" s="88" t="s">
        <v>33</v>
      </c>
      <c r="D19" s="88" t="s">
        <v>5672</v>
      </c>
      <c r="E19" s="88" t="s">
        <v>5685</v>
      </c>
      <c r="F19" s="88" t="s">
        <v>5686</v>
      </c>
    </row>
    <row r="20" spans="1:6" s="20" customFormat="1">
      <c r="A20" s="143" t="s">
        <v>5718</v>
      </c>
      <c r="B20" s="143" t="s">
        <v>1190</v>
      </c>
      <c r="C20" s="143" t="s">
        <v>33</v>
      </c>
      <c r="D20" s="144" t="s">
        <v>5672</v>
      </c>
      <c r="E20" s="144" t="s">
        <v>5685</v>
      </c>
      <c r="F20" s="144" t="s">
        <v>5686</v>
      </c>
    </row>
    <row r="21" spans="1:6" s="20" customFormat="1">
      <c r="A21" s="143" t="s">
        <v>5712</v>
      </c>
      <c r="B21" s="143" t="s">
        <v>1190</v>
      </c>
      <c r="C21" s="143" t="s">
        <v>33</v>
      </c>
      <c r="D21" s="144" t="s">
        <v>31</v>
      </c>
      <c r="E21" s="144" t="s">
        <v>5742</v>
      </c>
      <c r="F21" s="144" t="s">
        <v>5743</v>
      </c>
    </row>
    <row r="22" spans="1:6" s="20" customFormat="1">
      <c r="A22" s="143" t="s">
        <v>5713</v>
      </c>
      <c r="B22" s="143" t="s">
        <v>1190</v>
      </c>
      <c r="C22" s="143" t="s">
        <v>33</v>
      </c>
      <c r="D22" s="144" t="s">
        <v>31</v>
      </c>
      <c r="E22" s="144" t="s">
        <v>5742</v>
      </c>
      <c r="F22" s="144" t="s">
        <v>5743</v>
      </c>
    </row>
    <row r="23" spans="1:6" s="20" customFormat="1">
      <c r="A23" s="143" t="s">
        <v>5714</v>
      </c>
      <c r="B23" s="143" t="s">
        <v>1190</v>
      </c>
      <c r="C23" s="143" t="s">
        <v>33</v>
      </c>
      <c r="D23" s="144" t="s">
        <v>31</v>
      </c>
      <c r="E23" s="144" t="s">
        <v>5742</v>
      </c>
      <c r="F23" s="144" t="s">
        <v>5743</v>
      </c>
    </row>
    <row r="24" spans="1:6" s="20" customFormat="1" ht="26.25" customHeight="1">
      <c r="A24" s="143"/>
      <c r="B24" s="143"/>
      <c r="C24" s="143"/>
      <c r="D24" s="144"/>
      <c r="E24" s="144"/>
      <c r="F24" s="144"/>
    </row>
    <row r="25" spans="1:6" s="20" customFormat="1" ht="25.5" customHeight="1">
      <c r="A25" s="143"/>
      <c r="B25" s="143"/>
      <c r="C25" s="143"/>
      <c r="D25" s="144"/>
      <c r="E25" s="144"/>
      <c r="F25" s="144"/>
    </row>
    <row r="26" spans="1:6" s="20" customFormat="1">
      <c r="A26" s="143"/>
      <c r="B26" s="143"/>
      <c r="C26" s="143"/>
      <c r="D26" s="144"/>
      <c r="E26" s="144"/>
      <c r="F26" s="144"/>
    </row>
    <row r="27" spans="1:6" s="20" customFormat="1">
      <c r="A27" s="143"/>
      <c r="B27" s="143"/>
      <c r="C27" s="143"/>
      <c r="D27" s="144"/>
      <c r="E27" s="144"/>
      <c r="F27" s="144"/>
    </row>
    <row r="28" spans="1:6" s="20" customFormat="1">
      <c r="A28" s="143"/>
      <c r="B28" s="143"/>
      <c r="C28" s="143"/>
      <c r="D28" s="144"/>
      <c r="E28" s="144"/>
      <c r="F28" s="144"/>
    </row>
    <row r="29" spans="1:6" s="20" customFormat="1">
      <c r="A29" s="143"/>
      <c r="B29" s="143"/>
      <c r="C29" s="143"/>
      <c r="D29" s="144"/>
      <c r="E29" s="144"/>
      <c r="F29" s="144"/>
    </row>
    <row r="30" spans="1:6" s="20" customFormat="1">
      <c r="A30" s="143"/>
      <c r="B30" s="143"/>
      <c r="C30" s="143"/>
      <c r="D30" s="144"/>
      <c r="E30" s="144"/>
      <c r="F30" s="144"/>
    </row>
    <row r="31" spans="1:6">
      <c r="A31" s="89"/>
      <c r="B31" s="89"/>
      <c r="C31" s="89"/>
      <c r="D31" s="89"/>
      <c r="E31" s="89"/>
      <c r="F31" s="89"/>
    </row>
    <row r="32" spans="1:6">
      <c r="A32" s="143"/>
      <c r="B32" s="143"/>
      <c r="C32" s="143"/>
      <c r="D32" s="144"/>
      <c r="E32" s="144"/>
      <c r="F32" s="89"/>
    </row>
    <row r="33" spans="1:16372">
      <c r="A33" s="143"/>
      <c r="B33" s="143"/>
      <c r="C33" s="143"/>
      <c r="D33" s="144"/>
      <c r="E33" s="144"/>
      <c r="F33" s="89"/>
    </row>
    <row r="34" spans="1:16372">
      <c r="A34" s="143"/>
      <c r="B34" s="143"/>
      <c r="C34" s="143"/>
      <c r="D34" s="144"/>
      <c r="E34" s="144"/>
      <c r="F34" s="89"/>
    </row>
    <row r="35" spans="1:16372">
      <c r="A35" s="143"/>
      <c r="B35" s="143"/>
      <c r="C35" s="143"/>
      <c r="D35" s="144"/>
      <c r="E35" s="144"/>
      <c r="F35" s="89"/>
    </row>
    <row r="36" spans="1:16372">
      <c r="A36" s="143"/>
      <c r="B36" s="143"/>
      <c r="C36" s="143"/>
      <c r="D36" s="144"/>
      <c r="E36" s="144"/>
      <c r="F36" s="89"/>
    </row>
    <row r="37" spans="1:16372">
      <c r="A37" s="143"/>
      <c r="B37" s="143"/>
      <c r="C37" s="143"/>
      <c r="D37" s="144"/>
      <c r="E37" s="144"/>
      <c r="F37" s="89"/>
    </row>
    <row r="38" spans="1:16372">
      <c r="A38" s="143"/>
      <c r="B38" s="143"/>
      <c r="C38" s="143"/>
      <c r="D38" s="144"/>
      <c r="E38" s="144"/>
      <c r="F38" s="89"/>
    </row>
    <row r="40" spans="1:16372" s="32" customFormat="1" ht="15">
      <c r="A40" s="27"/>
      <c r="B40" s="28"/>
      <c r="C40" s="29"/>
      <c r="D40" s="29"/>
      <c r="E40" s="73"/>
      <c r="F40" s="29"/>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c r="IW40" s="31"/>
      <c r="IX40" s="31"/>
      <c r="IY40" s="31"/>
      <c r="IZ40" s="31"/>
      <c r="JA40" s="31"/>
      <c r="JB40" s="31"/>
      <c r="JC40" s="31"/>
      <c r="JD40" s="31"/>
      <c r="JE40" s="31"/>
      <c r="JF40" s="31"/>
      <c r="JG40" s="31"/>
      <c r="JH40" s="31"/>
      <c r="JI40" s="31"/>
      <c r="JJ40" s="31"/>
      <c r="JK40" s="31"/>
      <c r="JL40" s="31"/>
      <c r="JM40" s="31"/>
      <c r="JN40" s="31"/>
      <c r="JO40" s="31"/>
      <c r="JP40" s="31"/>
      <c r="JQ40" s="31"/>
      <c r="JR40" s="31"/>
      <c r="JS40" s="31"/>
      <c r="JT40" s="31"/>
      <c r="JU40" s="31"/>
      <c r="JV40" s="31"/>
      <c r="JW40" s="31"/>
      <c r="JX40" s="31"/>
      <c r="JY40" s="31"/>
      <c r="JZ40" s="31"/>
      <c r="KA40" s="31"/>
      <c r="KB40" s="31"/>
      <c r="KC40" s="31"/>
      <c r="KD40" s="31"/>
      <c r="KE40" s="31"/>
      <c r="KF40" s="31"/>
      <c r="KG40" s="31"/>
      <c r="KH40" s="31"/>
      <c r="KI40" s="31"/>
      <c r="KJ40" s="31"/>
      <c r="KK40" s="31"/>
      <c r="KL40" s="31"/>
      <c r="KM40" s="31"/>
      <c r="KN40" s="31"/>
      <c r="KO40" s="31"/>
      <c r="KP40" s="31"/>
      <c r="KQ40" s="31"/>
      <c r="KR40" s="31"/>
      <c r="KS40" s="31"/>
      <c r="KT40" s="31"/>
      <c r="KU40" s="31"/>
      <c r="KV40" s="31"/>
      <c r="KW40" s="31"/>
      <c r="KX40" s="31"/>
      <c r="KY40" s="31"/>
      <c r="KZ40" s="31"/>
      <c r="LA40" s="31"/>
      <c r="LB40" s="31"/>
      <c r="LC40" s="31"/>
      <c r="LD40" s="31"/>
      <c r="LE40" s="31"/>
      <c r="LF40" s="31"/>
      <c r="LG40" s="31"/>
      <c r="LH40" s="31"/>
      <c r="LI40" s="31"/>
      <c r="LJ40" s="31"/>
      <c r="LK40" s="31"/>
      <c r="LL40" s="31"/>
      <c r="LM40" s="31"/>
      <c r="LN40" s="31"/>
      <c r="LO40" s="31"/>
      <c r="LP40" s="31"/>
      <c r="LQ40" s="31"/>
      <c r="LR40" s="31"/>
      <c r="LS40" s="31"/>
      <c r="LT40" s="31"/>
      <c r="LU40" s="31"/>
      <c r="LV40" s="31"/>
      <c r="LW40" s="31"/>
      <c r="LX40" s="31"/>
      <c r="LY40" s="31"/>
      <c r="LZ40" s="31"/>
      <c r="MA40" s="31"/>
      <c r="MB40" s="31"/>
      <c r="MC40" s="31"/>
      <c r="MD40" s="31"/>
      <c r="ME40" s="31"/>
      <c r="MF40" s="31"/>
      <c r="MG40" s="31"/>
      <c r="MH40" s="31"/>
      <c r="MI40" s="31"/>
      <c r="MJ40" s="31"/>
      <c r="MK40" s="31"/>
      <c r="ML40" s="31"/>
      <c r="MM40" s="31"/>
      <c r="MN40" s="31"/>
      <c r="MO40" s="31"/>
      <c r="MP40" s="31"/>
      <c r="MQ40" s="31"/>
      <c r="MR40" s="31"/>
      <c r="MS40" s="31"/>
      <c r="MT40" s="31"/>
      <c r="MU40" s="31"/>
      <c r="MV40" s="31"/>
      <c r="MW40" s="31"/>
      <c r="MX40" s="31"/>
      <c r="MY40" s="31"/>
      <c r="MZ40" s="31"/>
      <c r="NA40" s="31"/>
      <c r="NB40" s="31"/>
      <c r="NC40" s="31"/>
      <c r="ND40" s="31"/>
      <c r="NE40" s="31"/>
      <c r="NF40" s="31"/>
      <c r="NG40" s="31"/>
      <c r="NH40" s="31"/>
      <c r="NI40" s="31"/>
      <c r="NJ40" s="31"/>
      <c r="NK40" s="31"/>
      <c r="NL40" s="31"/>
      <c r="NM40" s="31"/>
      <c r="NN40" s="31"/>
      <c r="NO40" s="31"/>
      <c r="NP40" s="31"/>
      <c r="NQ40" s="31"/>
      <c r="NR40" s="31"/>
      <c r="NS40" s="31"/>
      <c r="NT40" s="31"/>
      <c r="NU40" s="31"/>
      <c r="NV40" s="31"/>
      <c r="NW40" s="31"/>
      <c r="NX40" s="31"/>
      <c r="NY40" s="31"/>
      <c r="NZ40" s="31"/>
      <c r="OA40" s="31"/>
      <c r="OB40" s="31"/>
      <c r="OC40" s="31"/>
      <c r="OD40" s="31"/>
      <c r="OE40" s="31"/>
      <c r="OF40" s="31"/>
      <c r="OG40" s="31"/>
      <c r="OH40" s="31"/>
      <c r="OI40" s="31"/>
      <c r="OJ40" s="31"/>
      <c r="OK40" s="31"/>
      <c r="OL40" s="31"/>
      <c r="OM40" s="31"/>
      <c r="ON40" s="31"/>
      <c r="OO40" s="31"/>
      <c r="OP40" s="31"/>
      <c r="OQ40" s="31"/>
      <c r="OR40" s="31"/>
      <c r="OS40" s="31"/>
      <c r="OT40" s="31"/>
      <c r="OU40" s="31"/>
      <c r="OV40" s="31"/>
      <c r="OW40" s="31"/>
      <c r="OX40" s="31"/>
      <c r="OY40" s="31"/>
      <c r="OZ40" s="31"/>
      <c r="PA40" s="31"/>
      <c r="PB40" s="31"/>
      <c r="PC40" s="31"/>
      <c r="PD40" s="31"/>
      <c r="PE40" s="31"/>
      <c r="PF40" s="31"/>
      <c r="PG40" s="31"/>
      <c r="PH40" s="31"/>
      <c r="PI40" s="31"/>
      <c r="PJ40" s="31"/>
      <c r="PK40" s="31"/>
      <c r="PL40" s="31"/>
      <c r="PM40" s="31"/>
      <c r="PN40" s="31"/>
      <c r="PO40" s="31"/>
      <c r="PP40" s="31"/>
      <c r="PQ40" s="31"/>
      <c r="PR40" s="31"/>
      <c r="PS40" s="31"/>
      <c r="PT40" s="31"/>
      <c r="PU40" s="31"/>
      <c r="PV40" s="31"/>
      <c r="PW40" s="31"/>
      <c r="PX40" s="31"/>
      <c r="PY40" s="31"/>
      <c r="PZ40" s="31"/>
      <c r="QA40" s="31"/>
      <c r="QB40" s="31"/>
      <c r="QC40" s="31"/>
      <c r="QD40" s="31"/>
      <c r="QE40" s="31"/>
      <c r="QF40" s="31"/>
      <c r="QG40" s="31"/>
      <c r="QH40" s="31"/>
      <c r="QI40" s="31"/>
      <c r="QJ40" s="31"/>
      <c r="QK40" s="31"/>
      <c r="QL40" s="31"/>
      <c r="QM40" s="31"/>
      <c r="QN40" s="31"/>
      <c r="QO40" s="31"/>
      <c r="QP40" s="31"/>
      <c r="QQ40" s="31"/>
      <c r="QR40" s="31"/>
      <c r="QS40" s="31"/>
      <c r="QT40" s="31"/>
      <c r="QU40" s="31"/>
      <c r="QV40" s="31"/>
      <c r="QW40" s="31"/>
      <c r="QX40" s="31"/>
      <c r="QY40" s="31"/>
      <c r="QZ40" s="31"/>
      <c r="RA40" s="31"/>
      <c r="RB40" s="31"/>
      <c r="RC40" s="31"/>
      <c r="RD40" s="31"/>
      <c r="RE40" s="31"/>
      <c r="RF40" s="31"/>
      <c r="RG40" s="31"/>
      <c r="RH40" s="31"/>
      <c r="RI40" s="31"/>
      <c r="RJ40" s="31"/>
      <c r="RK40" s="31"/>
      <c r="RL40" s="31"/>
      <c r="RM40" s="31"/>
      <c r="RN40" s="31"/>
      <c r="RO40" s="31"/>
      <c r="RP40" s="31"/>
      <c r="RQ40" s="31"/>
      <c r="RR40" s="31"/>
      <c r="RS40" s="31"/>
      <c r="RT40" s="31"/>
      <c r="RU40" s="31"/>
      <c r="RV40" s="31"/>
      <c r="RW40" s="31"/>
      <c r="RX40" s="31"/>
      <c r="RY40" s="31"/>
      <c r="RZ40" s="31"/>
      <c r="SA40" s="31"/>
      <c r="SB40" s="31"/>
      <c r="SC40" s="31"/>
      <c r="SD40" s="31"/>
      <c r="SE40" s="31"/>
      <c r="SF40" s="31"/>
      <c r="SG40" s="31"/>
      <c r="SH40" s="31"/>
      <c r="SI40" s="31"/>
      <c r="SJ40" s="31"/>
      <c r="SK40" s="31"/>
      <c r="SL40" s="31"/>
      <c r="SM40" s="31"/>
      <c r="SN40" s="31"/>
      <c r="SO40" s="31"/>
      <c r="SP40" s="31"/>
      <c r="SQ40" s="31"/>
      <c r="SR40" s="31"/>
      <c r="SS40" s="31"/>
      <c r="ST40" s="31"/>
      <c r="SU40" s="31"/>
      <c r="SV40" s="31"/>
      <c r="SW40" s="31"/>
      <c r="SX40" s="31"/>
      <c r="SY40" s="31"/>
      <c r="SZ40" s="31"/>
      <c r="TA40" s="31"/>
      <c r="TB40" s="31"/>
      <c r="TC40" s="31"/>
      <c r="TD40" s="31"/>
      <c r="TE40" s="31"/>
      <c r="TF40" s="31"/>
      <c r="TG40" s="31"/>
      <c r="TH40" s="31"/>
      <c r="TI40" s="31"/>
      <c r="TJ40" s="31"/>
      <c r="TK40" s="31"/>
      <c r="TL40" s="31"/>
      <c r="TM40" s="31"/>
      <c r="TN40" s="31"/>
      <c r="TO40" s="31"/>
      <c r="TP40" s="31"/>
      <c r="TQ40" s="31"/>
      <c r="TR40" s="31"/>
      <c r="TS40" s="31"/>
      <c r="TT40" s="31"/>
      <c r="TU40" s="31"/>
      <c r="TV40" s="31"/>
      <c r="TW40" s="31"/>
      <c r="TX40" s="31"/>
      <c r="TY40" s="31"/>
      <c r="TZ40" s="31"/>
      <c r="UA40" s="31"/>
      <c r="UB40" s="31"/>
      <c r="UC40" s="31"/>
      <c r="UD40" s="31"/>
      <c r="UE40" s="31"/>
      <c r="UF40" s="31"/>
      <c r="UG40" s="31"/>
      <c r="UH40" s="31"/>
      <c r="UI40" s="31"/>
      <c r="UJ40" s="31"/>
      <c r="UK40" s="31"/>
      <c r="UL40" s="31"/>
      <c r="UM40" s="31"/>
      <c r="UN40" s="31"/>
      <c r="UO40" s="31"/>
      <c r="UP40" s="31"/>
      <c r="UQ40" s="31"/>
      <c r="UR40" s="31"/>
      <c r="US40" s="31"/>
      <c r="UT40" s="31"/>
      <c r="UU40" s="31"/>
      <c r="UV40" s="31"/>
      <c r="UW40" s="31"/>
      <c r="UX40" s="31"/>
      <c r="UY40" s="31"/>
      <c r="UZ40" s="31"/>
      <c r="VA40" s="31"/>
      <c r="VB40" s="31"/>
      <c r="VC40" s="31"/>
      <c r="VD40" s="31"/>
      <c r="VE40" s="31"/>
      <c r="VF40" s="31"/>
      <c r="VG40" s="31"/>
      <c r="VH40" s="31"/>
      <c r="VI40" s="31"/>
      <c r="VJ40" s="31"/>
      <c r="VK40" s="31"/>
      <c r="VL40" s="31"/>
      <c r="VM40" s="31"/>
      <c r="VN40" s="31"/>
      <c r="VO40" s="31"/>
      <c r="VP40" s="31"/>
      <c r="VQ40" s="31"/>
      <c r="VR40" s="31"/>
      <c r="VS40" s="31"/>
      <c r="VT40" s="31"/>
      <c r="VU40" s="31"/>
      <c r="VV40" s="31"/>
      <c r="VW40" s="31"/>
      <c r="VX40" s="31"/>
      <c r="VY40" s="31"/>
      <c r="VZ40" s="31"/>
      <c r="WA40" s="31"/>
      <c r="WB40" s="31"/>
      <c r="WC40" s="31"/>
      <c r="WD40" s="31"/>
      <c r="WE40" s="31"/>
      <c r="WF40" s="31"/>
      <c r="WG40" s="31"/>
      <c r="WH40" s="31"/>
      <c r="WI40" s="31"/>
      <c r="WJ40" s="31"/>
      <c r="WK40" s="31"/>
      <c r="WL40" s="31"/>
      <c r="WM40" s="31"/>
      <c r="WN40" s="31"/>
      <c r="WO40" s="31"/>
      <c r="WP40" s="31"/>
      <c r="WQ40" s="31"/>
      <c r="WR40" s="31"/>
      <c r="WS40" s="31"/>
      <c r="WT40" s="31"/>
      <c r="WU40" s="31"/>
      <c r="WV40" s="31"/>
      <c r="WW40" s="31"/>
      <c r="WX40" s="31"/>
      <c r="WY40" s="31"/>
      <c r="WZ40" s="31"/>
      <c r="XA40" s="31"/>
      <c r="XB40" s="31"/>
      <c r="XC40" s="31"/>
      <c r="XD40" s="31"/>
      <c r="XE40" s="31"/>
      <c r="XF40" s="31"/>
      <c r="XG40" s="31"/>
      <c r="XH40" s="31"/>
      <c r="XI40" s="31"/>
      <c r="XJ40" s="31"/>
      <c r="XK40" s="31"/>
      <c r="XL40" s="31"/>
      <c r="XM40" s="31"/>
      <c r="XN40" s="31"/>
      <c r="XO40" s="31"/>
      <c r="XP40" s="31"/>
      <c r="XQ40" s="31"/>
      <c r="XR40" s="31"/>
      <c r="XS40" s="31"/>
      <c r="XT40" s="31"/>
      <c r="XU40" s="31"/>
      <c r="XV40" s="31"/>
      <c r="XW40" s="31"/>
      <c r="XX40" s="31"/>
      <c r="XY40" s="31"/>
      <c r="XZ40" s="31"/>
      <c r="YA40" s="31"/>
      <c r="YB40" s="31"/>
      <c r="YC40" s="31"/>
      <c r="YD40" s="31"/>
      <c r="YE40" s="31"/>
      <c r="YF40" s="31"/>
      <c r="YG40" s="31"/>
      <c r="YH40" s="31"/>
      <c r="YI40" s="31"/>
      <c r="YJ40" s="31"/>
      <c r="YK40" s="31"/>
      <c r="YL40" s="31"/>
      <c r="YM40" s="31"/>
      <c r="YN40" s="31"/>
      <c r="YO40" s="31"/>
      <c r="YP40" s="31"/>
      <c r="YQ40" s="31"/>
      <c r="YR40" s="31"/>
      <c r="YS40" s="31"/>
      <c r="YT40" s="31"/>
      <c r="YU40" s="31"/>
      <c r="YV40" s="31"/>
      <c r="YW40" s="31"/>
      <c r="YX40" s="31"/>
      <c r="YY40" s="31"/>
      <c r="YZ40" s="31"/>
      <c r="ZA40" s="31"/>
      <c r="ZB40" s="31"/>
      <c r="ZC40" s="31"/>
      <c r="ZD40" s="31"/>
      <c r="ZE40" s="31"/>
      <c r="ZF40" s="31"/>
      <c r="ZG40" s="31"/>
      <c r="ZH40" s="31"/>
      <c r="ZI40" s="31"/>
      <c r="ZJ40" s="31"/>
      <c r="ZK40" s="31"/>
      <c r="ZL40" s="31"/>
      <c r="ZM40" s="31"/>
      <c r="ZN40" s="31"/>
      <c r="ZO40" s="31"/>
      <c r="ZP40" s="31"/>
      <c r="ZQ40" s="31"/>
      <c r="ZR40" s="31"/>
      <c r="ZS40" s="31"/>
      <c r="ZT40" s="31"/>
      <c r="ZU40" s="31"/>
      <c r="ZV40" s="31"/>
      <c r="ZW40" s="31"/>
      <c r="ZX40" s="31"/>
      <c r="ZY40" s="31"/>
      <c r="ZZ40" s="31"/>
      <c r="AAA40" s="31"/>
      <c r="AAB40" s="31"/>
      <c r="AAC40" s="31"/>
      <c r="AAD40" s="31"/>
      <c r="AAE40" s="31"/>
      <c r="AAF40" s="31"/>
      <c r="AAG40" s="31"/>
      <c r="AAH40" s="31"/>
      <c r="AAI40" s="31"/>
      <c r="AAJ40" s="31"/>
      <c r="AAK40" s="31"/>
      <c r="AAL40" s="31"/>
      <c r="AAM40" s="31"/>
      <c r="AAN40" s="31"/>
      <c r="AAO40" s="31"/>
      <c r="AAP40" s="31"/>
      <c r="AAQ40" s="31"/>
      <c r="AAR40" s="31"/>
      <c r="AAS40" s="31"/>
      <c r="AAT40" s="31"/>
      <c r="AAU40" s="31"/>
      <c r="AAV40" s="31"/>
      <c r="AAW40" s="31"/>
      <c r="AAX40" s="31"/>
      <c r="AAY40" s="31"/>
      <c r="AAZ40" s="31"/>
      <c r="ABA40" s="31"/>
      <c r="ABB40" s="31"/>
      <c r="ABC40" s="31"/>
      <c r="ABD40" s="31"/>
      <c r="ABE40" s="31"/>
      <c r="ABF40" s="31"/>
      <c r="ABG40" s="31"/>
      <c r="ABH40" s="31"/>
      <c r="ABI40" s="31"/>
      <c r="ABJ40" s="31"/>
      <c r="ABK40" s="31"/>
      <c r="ABL40" s="31"/>
      <c r="ABM40" s="31"/>
      <c r="ABN40" s="31"/>
      <c r="ABO40" s="31"/>
      <c r="ABP40" s="31"/>
      <c r="ABQ40" s="31"/>
      <c r="ABR40" s="31"/>
      <c r="ABS40" s="31"/>
      <c r="ABT40" s="31"/>
      <c r="ABU40" s="31"/>
      <c r="ABV40" s="31"/>
      <c r="ABW40" s="31"/>
      <c r="ABX40" s="31"/>
      <c r="ABY40" s="31"/>
      <c r="ABZ40" s="31"/>
      <c r="ACA40" s="31"/>
      <c r="ACB40" s="31"/>
      <c r="ACC40" s="31"/>
      <c r="ACD40" s="31"/>
      <c r="ACE40" s="31"/>
      <c r="ACF40" s="31"/>
      <c r="ACG40" s="31"/>
      <c r="ACH40" s="31"/>
      <c r="ACI40" s="31"/>
      <c r="ACJ40" s="31"/>
      <c r="ACK40" s="31"/>
      <c r="ACL40" s="31"/>
      <c r="ACM40" s="31"/>
      <c r="ACN40" s="31"/>
      <c r="ACO40" s="31"/>
      <c r="ACP40" s="31"/>
      <c r="ACQ40" s="31"/>
      <c r="ACR40" s="31"/>
      <c r="ACS40" s="31"/>
      <c r="ACT40" s="31"/>
      <c r="ACU40" s="31"/>
      <c r="ACV40" s="31"/>
      <c r="ACW40" s="31"/>
      <c r="ACX40" s="31"/>
      <c r="ACY40" s="31"/>
      <c r="ACZ40" s="31"/>
      <c r="ADA40" s="31"/>
      <c r="ADB40" s="31"/>
      <c r="ADC40" s="31"/>
      <c r="ADD40" s="31"/>
      <c r="ADE40" s="31"/>
      <c r="ADF40" s="31"/>
      <c r="ADG40" s="31"/>
      <c r="ADH40" s="31"/>
      <c r="ADI40" s="31"/>
      <c r="ADJ40" s="31"/>
      <c r="ADK40" s="31"/>
      <c r="ADL40" s="31"/>
      <c r="ADM40" s="31"/>
      <c r="ADN40" s="31"/>
      <c r="ADO40" s="31"/>
      <c r="ADP40" s="31"/>
      <c r="ADQ40" s="31"/>
      <c r="ADR40" s="31"/>
      <c r="ADS40" s="31"/>
      <c r="ADT40" s="31"/>
      <c r="ADU40" s="31"/>
      <c r="ADV40" s="31"/>
      <c r="ADW40" s="31"/>
      <c r="ADX40" s="31"/>
      <c r="ADY40" s="31"/>
      <c r="ADZ40" s="31"/>
      <c r="AEA40" s="31"/>
      <c r="AEB40" s="31"/>
      <c r="AEC40" s="31"/>
      <c r="AED40" s="31"/>
      <c r="AEE40" s="31"/>
      <c r="AEF40" s="31"/>
      <c r="AEG40" s="31"/>
      <c r="AEH40" s="31"/>
      <c r="AEI40" s="31"/>
      <c r="AEJ40" s="31"/>
      <c r="AEK40" s="31"/>
      <c r="AEL40" s="31"/>
      <c r="AEM40" s="31"/>
      <c r="AEN40" s="31"/>
      <c r="AEO40" s="31"/>
      <c r="AEP40" s="31"/>
      <c r="AEQ40" s="31"/>
      <c r="AER40" s="31"/>
      <c r="AES40" s="31"/>
      <c r="AET40" s="31"/>
      <c r="AEU40" s="31"/>
      <c r="AEV40" s="31"/>
      <c r="AEW40" s="31"/>
      <c r="AEX40" s="31"/>
      <c r="AEY40" s="31"/>
      <c r="AEZ40" s="31"/>
      <c r="AFA40" s="31"/>
      <c r="AFB40" s="31"/>
      <c r="AFC40" s="31"/>
      <c r="AFD40" s="31"/>
      <c r="AFE40" s="31"/>
      <c r="AFF40" s="31"/>
      <c r="AFG40" s="31"/>
      <c r="AFH40" s="31"/>
      <c r="AFI40" s="31"/>
      <c r="AFJ40" s="31"/>
      <c r="AFK40" s="31"/>
      <c r="AFL40" s="31"/>
      <c r="AFM40" s="31"/>
      <c r="AFN40" s="31"/>
      <c r="AFO40" s="31"/>
      <c r="AFP40" s="31"/>
      <c r="AFQ40" s="31"/>
      <c r="AFR40" s="31"/>
      <c r="AFS40" s="31"/>
      <c r="AFT40" s="31"/>
      <c r="AFU40" s="31"/>
      <c r="AFV40" s="31"/>
      <c r="AFW40" s="31"/>
      <c r="AFX40" s="31"/>
      <c r="AFY40" s="31"/>
      <c r="AFZ40" s="31"/>
      <c r="AGA40" s="31"/>
      <c r="AGB40" s="31"/>
      <c r="AGC40" s="31"/>
      <c r="AGD40" s="31"/>
      <c r="AGE40" s="31"/>
      <c r="AGF40" s="31"/>
      <c r="AGG40" s="31"/>
      <c r="AGH40" s="31"/>
      <c r="AGI40" s="31"/>
      <c r="AGJ40" s="31"/>
      <c r="AGK40" s="31"/>
      <c r="AGL40" s="31"/>
      <c r="AGM40" s="31"/>
      <c r="AGN40" s="31"/>
      <c r="AGO40" s="31"/>
      <c r="AGP40" s="31"/>
      <c r="AGQ40" s="31"/>
      <c r="AGR40" s="31"/>
      <c r="AGS40" s="31"/>
      <c r="AGT40" s="31"/>
      <c r="AGU40" s="31"/>
      <c r="AGV40" s="31"/>
      <c r="AGW40" s="31"/>
      <c r="AGX40" s="31"/>
      <c r="AGY40" s="31"/>
      <c r="AGZ40" s="31"/>
      <c r="AHA40" s="31"/>
      <c r="AHB40" s="31"/>
      <c r="AHC40" s="31"/>
      <c r="AHD40" s="31"/>
      <c r="AHE40" s="31"/>
      <c r="AHF40" s="31"/>
      <c r="AHG40" s="31"/>
      <c r="AHH40" s="31"/>
      <c r="AHI40" s="31"/>
      <c r="AHJ40" s="31"/>
      <c r="AHK40" s="31"/>
      <c r="AHL40" s="31"/>
      <c r="AHM40" s="31"/>
      <c r="AHN40" s="31"/>
      <c r="AHO40" s="31"/>
      <c r="AHP40" s="31"/>
      <c r="AHQ40" s="31"/>
      <c r="AHR40" s="31"/>
      <c r="AHS40" s="31"/>
      <c r="AHT40" s="31"/>
      <c r="AHU40" s="31"/>
      <c r="AHV40" s="31"/>
      <c r="AHW40" s="31"/>
      <c r="AHX40" s="31"/>
      <c r="AHY40" s="31"/>
      <c r="AHZ40" s="31"/>
      <c r="AIA40" s="31"/>
      <c r="AIB40" s="31"/>
      <c r="AIC40" s="31"/>
      <c r="AID40" s="31"/>
      <c r="AIE40" s="31"/>
      <c r="AIF40" s="31"/>
      <c r="AIG40" s="31"/>
      <c r="AIH40" s="31"/>
      <c r="AII40" s="31"/>
      <c r="AIJ40" s="31"/>
      <c r="AIK40" s="31"/>
      <c r="AIL40" s="31"/>
      <c r="AIM40" s="31"/>
      <c r="AIN40" s="31"/>
      <c r="AIO40" s="31"/>
      <c r="AIP40" s="31"/>
      <c r="AIQ40" s="31"/>
      <c r="AIR40" s="31"/>
      <c r="AIS40" s="31"/>
      <c r="AIT40" s="31"/>
      <c r="AIU40" s="31"/>
      <c r="AIV40" s="31"/>
      <c r="AIW40" s="31"/>
      <c r="AIX40" s="31"/>
      <c r="AIY40" s="31"/>
      <c r="AIZ40" s="31"/>
      <c r="AJA40" s="31"/>
      <c r="AJB40" s="31"/>
      <c r="AJC40" s="31"/>
      <c r="AJD40" s="31"/>
      <c r="AJE40" s="31"/>
      <c r="AJF40" s="31"/>
      <c r="AJG40" s="31"/>
      <c r="AJH40" s="31"/>
      <c r="AJI40" s="31"/>
      <c r="AJJ40" s="31"/>
      <c r="AJK40" s="31"/>
      <c r="AJL40" s="31"/>
      <c r="AJM40" s="31"/>
      <c r="AJN40" s="31"/>
      <c r="AJO40" s="31"/>
      <c r="AJP40" s="31"/>
      <c r="AJQ40" s="31"/>
      <c r="AJR40" s="31"/>
      <c r="AJS40" s="31"/>
      <c r="AJT40" s="31"/>
      <c r="AJU40" s="31"/>
      <c r="AJV40" s="31"/>
      <c r="AJW40" s="31"/>
      <c r="AJX40" s="31"/>
      <c r="AJY40" s="31"/>
      <c r="AJZ40" s="31"/>
      <c r="AKA40" s="31"/>
      <c r="AKB40" s="31"/>
      <c r="AKC40" s="31"/>
      <c r="AKD40" s="31"/>
      <c r="AKE40" s="31"/>
      <c r="AKF40" s="31"/>
      <c r="AKG40" s="31"/>
      <c r="AKH40" s="31"/>
      <c r="AKI40" s="31"/>
      <c r="AKJ40" s="31"/>
      <c r="AKK40" s="31"/>
      <c r="AKL40" s="31"/>
      <c r="AKM40" s="31"/>
      <c r="AKN40" s="31"/>
      <c r="AKO40" s="31"/>
      <c r="AKP40" s="31"/>
      <c r="AKQ40" s="31"/>
      <c r="AKR40" s="31"/>
      <c r="AKS40" s="31"/>
      <c r="AKT40" s="31"/>
      <c r="AKU40" s="31"/>
      <c r="AKV40" s="31"/>
      <c r="AKW40" s="31"/>
      <c r="AKX40" s="31"/>
      <c r="AKY40" s="31"/>
      <c r="AKZ40" s="31"/>
      <c r="ALA40" s="31"/>
      <c r="ALB40" s="31"/>
      <c r="ALC40" s="31"/>
      <c r="ALD40" s="31"/>
      <c r="ALE40" s="31"/>
      <c r="ALF40" s="31"/>
      <c r="ALG40" s="31"/>
      <c r="ALH40" s="31"/>
      <c r="ALI40" s="31"/>
      <c r="ALJ40" s="31"/>
      <c r="ALK40" s="31"/>
      <c r="ALL40" s="31"/>
      <c r="ALM40" s="31"/>
      <c r="ALN40" s="31"/>
      <c r="ALO40" s="31"/>
      <c r="ALP40" s="31"/>
      <c r="ALQ40" s="31"/>
      <c r="ALR40" s="31"/>
      <c r="ALS40" s="31"/>
      <c r="ALT40" s="31"/>
      <c r="ALU40" s="31"/>
      <c r="ALV40" s="31"/>
      <c r="ALW40" s="31"/>
      <c r="ALX40" s="31"/>
      <c r="ALY40" s="31"/>
      <c r="ALZ40" s="31"/>
      <c r="AMA40" s="31"/>
      <c r="AMB40" s="31"/>
      <c r="AMC40" s="31"/>
      <c r="AMD40" s="31"/>
      <c r="AME40" s="31"/>
      <c r="AMF40" s="31"/>
      <c r="AMG40" s="31"/>
      <c r="AMH40" s="31"/>
      <c r="AMI40" s="31"/>
      <c r="AMJ40" s="31"/>
      <c r="AMK40" s="31"/>
      <c r="AML40" s="31"/>
      <c r="AMM40" s="31"/>
      <c r="AMN40" s="31"/>
      <c r="AMO40" s="31"/>
      <c r="AMP40" s="31"/>
      <c r="AMQ40" s="31"/>
      <c r="AMR40" s="31"/>
      <c r="AMS40" s="31"/>
      <c r="AMT40" s="31"/>
      <c r="AMU40" s="31"/>
      <c r="AMV40" s="31"/>
      <c r="AMW40" s="31"/>
      <c r="AMX40" s="31"/>
      <c r="AMY40" s="31"/>
      <c r="AMZ40" s="31"/>
      <c r="ANA40" s="31"/>
      <c r="ANB40" s="31"/>
      <c r="ANC40" s="31"/>
      <c r="AND40" s="31"/>
      <c r="ANE40" s="31"/>
      <c r="ANF40" s="31"/>
      <c r="ANG40" s="31"/>
      <c r="ANH40" s="31"/>
      <c r="ANI40" s="31"/>
      <c r="ANJ40" s="31"/>
      <c r="ANK40" s="31"/>
      <c r="ANL40" s="31"/>
      <c r="ANM40" s="31"/>
      <c r="ANN40" s="31"/>
      <c r="ANO40" s="31"/>
      <c r="ANP40" s="31"/>
      <c r="ANQ40" s="31"/>
      <c r="ANR40" s="31"/>
      <c r="ANS40" s="31"/>
      <c r="ANT40" s="31"/>
      <c r="ANU40" s="31"/>
      <c r="ANV40" s="31"/>
      <c r="ANW40" s="31"/>
      <c r="ANX40" s="31"/>
      <c r="ANY40" s="31"/>
      <c r="ANZ40" s="31"/>
      <c r="AOA40" s="31"/>
      <c r="AOB40" s="31"/>
      <c r="AOC40" s="31"/>
      <c r="AOD40" s="31"/>
      <c r="AOE40" s="31"/>
      <c r="AOF40" s="31"/>
      <c r="AOG40" s="31"/>
      <c r="AOH40" s="31"/>
      <c r="AOI40" s="31"/>
      <c r="AOJ40" s="31"/>
      <c r="AOK40" s="31"/>
      <c r="AOL40" s="31"/>
      <c r="AOM40" s="31"/>
      <c r="AON40" s="31"/>
      <c r="AOO40" s="31"/>
      <c r="AOP40" s="31"/>
      <c r="AOQ40" s="31"/>
      <c r="AOR40" s="31"/>
      <c r="AOS40" s="31"/>
      <c r="AOT40" s="31"/>
      <c r="AOU40" s="31"/>
      <c r="AOV40" s="31"/>
      <c r="AOW40" s="31"/>
      <c r="AOX40" s="31"/>
      <c r="AOY40" s="31"/>
      <c r="AOZ40" s="31"/>
      <c r="APA40" s="31"/>
      <c r="APB40" s="31"/>
      <c r="APC40" s="31"/>
      <c r="APD40" s="31"/>
      <c r="APE40" s="31"/>
      <c r="APF40" s="31"/>
      <c r="APG40" s="31"/>
      <c r="APH40" s="31"/>
      <c r="API40" s="31"/>
      <c r="APJ40" s="31"/>
      <c r="APK40" s="31"/>
      <c r="APL40" s="31"/>
      <c r="APM40" s="31"/>
      <c r="APN40" s="31"/>
      <c r="APO40" s="31"/>
      <c r="APP40" s="31"/>
      <c r="APQ40" s="31"/>
      <c r="APR40" s="31"/>
      <c r="APS40" s="31"/>
      <c r="APT40" s="31"/>
      <c r="APU40" s="31"/>
      <c r="APV40" s="31"/>
      <c r="APW40" s="31"/>
      <c r="APX40" s="31"/>
      <c r="APY40" s="31"/>
      <c r="APZ40" s="31"/>
      <c r="AQA40" s="31"/>
      <c r="AQB40" s="31"/>
      <c r="AQC40" s="31"/>
      <c r="AQD40" s="31"/>
      <c r="AQE40" s="31"/>
      <c r="AQF40" s="31"/>
      <c r="AQG40" s="31"/>
      <c r="AQH40" s="31"/>
      <c r="AQI40" s="31"/>
      <c r="AQJ40" s="31"/>
      <c r="AQK40" s="31"/>
      <c r="AQL40" s="31"/>
      <c r="AQM40" s="31"/>
      <c r="AQN40" s="31"/>
      <c r="AQO40" s="31"/>
      <c r="AQP40" s="31"/>
      <c r="AQQ40" s="31"/>
      <c r="AQR40" s="31"/>
      <c r="AQS40" s="31"/>
      <c r="AQT40" s="31"/>
      <c r="AQU40" s="31"/>
      <c r="AQV40" s="31"/>
      <c r="AQW40" s="31"/>
      <c r="AQX40" s="31"/>
      <c r="AQY40" s="31"/>
      <c r="AQZ40" s="31"/>
      <c r="ARA40" s="31"/>
      <c r="ARB40" s="31"/>
      <c r="ARC40" s="31"/>
      <c r="ARD40" s="31"/>
      <c r="ARE40" s="31"/>
      <c r="ARF40" s="31"/>
      <c r="ARG40" s="31"/>
      <c r="ARH40" s="31"/>
      <c r="ARI40" s="31"/>
      <c r="ARJ40" s="31"/>
      <c r="ARK40" s="31"/>
      <c r="ARL40" s="31"/>
      <c r="ARM40" s="31"/>
      <c r="ARN40" s="31"/>
      <c r="ARO40" s="31"/>
      <c r="ARP40" s="31"/>
      <c r="ARQ40" s="31"/>
      <c r="ARR40" s="31"/>
      <c r="ARS40" s="31"/>
      <c r="ART40" s="31"/>
      <c r="ARU40" s="31"/>
      <c r="ARV40" s="31"/>
      <c r="ARW40" s="31"/>
      <c r="ARX40" s="31"/>
      <c r="ARY40" s="31"/>
      <c r="ARZ40" s="31"/>
      <c r="ASA40" s="31"/>
      <c r="ASB40" s="31"/>
      <c r="ASC40" s="31"/>
      <c r="ASD40" s="31"/>
      <c r="ASE40" s="31"/>
      <c r="ASF40" s="31"/>
      <c r="ASG40" s="31"/>
      <c r="ASH40" s="31"/>
      <c r="ASI40" s="31"/>
      <c r="ASJ40" s="31"/>
      <c r="ASK40" s="31"/>
      <c r="ASL40" s="31"/>
      <c r="ASM40" s="31"/>
      <c r="ASN40" s="31"/>
      <c r="ASO40" s="31"/>
      <c r="ASP40" s="31"/>
      <c r="ASQ40" s="31"/>
      <c r="ASR40" s="31"/>
      <c r="ASS40" s="31"/>
      <c r="AST40" s="31"/>
      <c r="ASU40" s="31"/>
      <c r="ASV40" s="31"/>
      <c r="ASW40" s="31"/>
      <c r="ASX40" s="31"/>
      <c r="ASY40" s="31"/>
      <c r="ASZ40" s="31"/>
      <c r="ATA40" s="31"/>
      <c r="ATB40" s="31"/>
      <c r="ATC40" s="31"/>
      <c r="ATD40" s="31"/>
      <c r="ATE40" s="31"/>
      <c r="ATF40" s="31"/>
      <c r="ATG40" s="31"/>
      <c r="ATH40" s="31"/>
      <c r="ATI40" s="31"/>
      <c r="ATJ40" s="31"/>
      <c r="ATK40" s="31"/>
      <c r="ATL40" s="31"/>
      <c r="ATM40" s="31"/>
      <c r="ATN40" s="31"/>
      <c r="ATO40" s="31"/>
      <c r="ATP40" s="31"/>
      <c r="ATQ40" s="31"/>
      <c r="ATR40" s="31"/>
      <c r="ATS40" s="31"/>
      <c r="ATT40" s="31"/>
      <c r="ATU40" s="31"/>
      <c r="ATV40" s="31"/>
      <c r="ATW40" s="31"/>
      <c r="ATX40" s="31"/>
      <c r="ATY40" s="31"/>
      <c r="ATZ40" s="31"/>
      <c r="AUA40" s="31"/>
      <c r="AUB40" s="31"/>
      <c r="AUC40" s="31"/>
      <c r="AUD40" s="31"/>
      <c r="AUE40" s="31"/>
      <c r="AUF40" s="31"/>
      <c r="AUG40" s="31"/>
      <c r="AUH40" s="31"/>
      <c r="AUI40" s="31"/>
      <c r="AUJ40" s="31"/>
      <c r="AUK40" s="31"/>
      <c r="AUL40" s="31"/>
      <c r="AUM40" s="31"/>
      <c r="AUN40" s="31"/>
      <c r="AUO40" s="31"/>
      <c r="AUP40" s="31"/>
      <c r="AUQ40" s="31"/>
      <c r="AUR40" s="31"/>
      <c r="AUS40" s="31"/>
      <c r="AUT40" s="31"/>
      <c r="AUU40" s="31"/>
      <c r="AUV40" s="31"/>
      <c r="AUW40" s="31"/>
      <c r="AUX40" s="31"/>
      <c r="AUY40" s="31"/>
      <c r="AUZ40" s="31"/>
      <c r="AVA40" s="31"/>
      <c r="AVB40" s="31"/>
      <c r="AVC40" s="31"/>
      <c r="AVD40" s="31"/>
      <c r="AVE40" s="31"/>
      <c r="AVF40" s="31"/>
      <c r="AVG40" s="31"/>
      <c r="AVH40" s="31"/>
      <c r="AVI40" s="31"/>
      <c r="AVJ40" s="31"/>
      <c r="AVK40" s="31"/>
      <c r="AVL40" s="31"/>
      <c r="AVM40" s="31"/>
      <c r="AVN40" s="31"/>
      <c r="AVO40" s="31"/>
      <c r="AVP40" s="31"/>
      <c r="AVQ40" s="31"/>
      <c r="AVR40" s="31"/>
      <c r="AVS40" s="31"/>
      <c r="AVT40" s="31"/>
      <c r="AVU40" s="31"/>
      <c r="AVV40" s="31"/>
      <c r="AVW40" s="31"/>
      <c r="AVX40" s="31"/>
      <c r="AVY40" s="31"/>
      <c r="AVZ40" s="31"/>
      <c r="AWA40" s="31"/>
      <c r="AWB40" s="31"/>
      <c r="AWC40" s="31"/>
      <c r="AWD40" s="31"/>
      <c r="AWE40" s="31"/>
      <c r="AWF40" s="31"/>
      <c r="AWG40" s="31"/>
      <c r="AWH40" s="31"/>
      <c r="AWI40" s="31"/>
      <c r="AWJ40" s="31"/>
      <c r="AWK40" s="31"/>
      <c r="AWL40" s="31"/>
      <c r="AWM40" s="31"/>
      <c r="AWN40" s="31"/>
      <c r="AWO40" s="31"/>
      <c r="AWP40" s="31"/>
      <c r="AWQ40" s="31"/>
      <c r="AWR40" s="31"/>
      <c r="AWS40" s="31"/>
      <c r="AWT40" s="31"/>
      <c r="AWU40" s="31"/>
      <c r="AWV40" s="31"/>
      <c r="AWW40" s="31"/>
      <c r="AWX40" s="31"/>
      <c r="AWY40" s="31"/>
      <c r="AWZ40" s="31"/>
      <c r="AXA40" s="31"/>
      <c r="AXB40" s="31"/>
      <c r="AXC40" s="31"/>
      <c r="AXD40" s="31"/>
      <c r="AXE40" s="31"/>
      <c r="AXF40" s="31"/>
      <c r="AXG40" s="31"/>
      <c r="AXH40" s="31"/>
      <c r="AXI40" s="31"/>
      <c r="AXJ40" s="31"/>
      <c r="AXK40" s="31"/>
      <c r="AXL40" s="31"/>
      <c r="AXM40" s="31"/>
      <c r="AXN40" s="31"/>
      <c r="AXO40" s="31"/>
      <c r="AXP40" s="31"/>
      <c r="AXQ40" s="31"/>
      <c r="AXR40" s="31"/>
      <c r="AXS40" s="31"/>
      <c r="AXT40" s="31"/>
      <c r="AXU40" s="31"/>
      <c r="AXV40" s="31"/>
      <c r="AXW40" s="31"/>
      <c r="AXX40" s="31"/>
      <c r="AXY40" s="31"/>
      <c r="AXZ40" s="31"/>
      <c r="AYA40" s="31"/>
      <c r="AYB40" s="31"/>
      <c r="AYC40" s="31"/>
      <c r="AYD40" s="31"/>
      <c r="AYE40" s="31"/>
      <c r="AYF40" s="31"/>
      <c r="AYG40" s="31"/>
      <c r="AYH40" s="31"/>
      <c r="AYI40" s="31"/>
      <c r="AYJ40" s="31"/>
      <c r="AYK40" s="31"/>
      <c r="AYL40" s="31"/>
      <c r="AYM40" s="31"/>
      <c r="AYN40" s="31"/>
      <c r="AYO40" s="31"/>
      <c r="AYP40" s="31"/>
      <c r="AYQ40" s="31"/>
      <c r="AYR40" s="31"/>
      <c r="AYS40" s="31"/>
      <c r="AYT40" s="31"/>
      <c r="AYU40" s="31"/>
      <c r="AYV40" s="31"/>
      <c r="AYW40" s="31"/>
      <c r="AYX40" s="31"/>
      <c r="AYY40" s="31"/>
      <c r="AYZ40" s="31"/>
      <c r="AZA40" s="31"/>
      <c r="AZB40" s="31"/>
      <c r="AZC40" s="31"/>
      <c r="AZD40" s="31"/>
      <c r="AZE40" s="31"/>
      <c r="AZF40" s="31"/>
      <c r="AZG40" s="31"/>
      <c r="AZH40" s="31"/>
      <c r="AZI40" s="31"/>
      <c r="AZJ40" s="31"/>
      <c r="AZK40" s="31"/>
      <c r="AZL40" s="31"/>
      <c r="AZM40" s="31"/>
      <c r="AZN40" s="31"/>
      <c r="AZO40" s="31"/>
      <c r="AZP40" s="31"/>
      <c r="AZQ40" s="31"/>
      <c r="AZR40" s="31"/>
      <c r="AZS40" s="31"/>
      <c r="AZT40" s="31"/>
      <c r="AZU40" s="31"/>
      <c r="AZV40" s="31"/>
      <c r="AZW40" s="31"/>
      <c r="AZX40" s="31"/>
      <c r="AZY40" s="31"/>
      <c r="AZZ40" s="31"/>
      <c r="BAA40" s="31"/>
      <c r="BAB40" s="31"/>
      <c r="BAC40" s="31"/>
      <c r="BAD40" s="31"/>
      <c r="BAE40" s="31"/>
      <c r="BAF40" s="31"/>
      <c r="BAG40" s="31"/>
      <c r="BAH40" s="31"/>
      <c r="BAI40" s="31"/>
      <c r="BAJ40" s="31"/>
      <c r="BAK40" s="31"/>
      <c r="BAL40" s="31"/>
      <c r="BAM40" s="31"/>
      <c r="BAN40" s="31"/>
      <c r="BAO40" s="31"/>
      <c r="BAP40" s="31"/>
      <c r="BAQ40" s="31"/>
      <c r="BAR40" s="31"/>
      <c r="BAS40" s="31"/>
      <c r="BAT40" s="31"/>
      <c r="BAU40" s="31"/>
      <c r="BAV40" s="31"/>
      <c r="BAW40" s="31"/>
      <c r="BAX40" s="31"/>
      <c r="BAY40" s="31"/>
      <c r="BAZ40" s="31"/>
      <c r="BBA40" s="31"/>
      <c r="BBB40" s="31"/>
      <c r="BBC40" s="31"/>
      <c r="BBD40" s="31"/>
      <c r="BBE40" s="31"/>
      <c r="BBF40" s="31"/>
      <c r="BBG40" s="31"/>
      <c r="BBH40" s="31"/>
      <c r="BBI40" s="31"/>
      <c r="BBJ40" s="31"/>
      <c r="BBK40" s="31"/>
      <c r="BBL40" s="31"/>
      <c r="BBM40" s="31"/>
      <c r="BBN40" s="31"/>
      <c r="BBO40" s="31"/>
      <c r="BBP40" s="31"/>
      <c r="BBQ40" s="31"/>
      <c r="BBR40" s="31"/>
      <c r="BBS40" s="31"/>
      <c r="BBT40" s="31"/>
      <c r="BBU40" s="31"/>
      <c r="BBV40" s="31"/>
      <c r="BBW40" s="31"/>
      <c r="BBX40" s="31"/>
      <c r="BBY40" s="31"/>
      <c r="BBZ40" s="31"/>
      <c r="BCA40" s="31"/>
      <c r="BCB40" s="31"/>
      <c r="BCC40" s="31"/>
      <c r="BCD40" s="31"/>
      <c r="BCE40" s="31"/>
      <c r="BCF40" s="31"/>
      <c r="BCG40" s="31"/>
      <c r="BCH40" s="31"/>
      <c r="BCI40" s="31"/>
      <c r="BCJ40" s="31"/>
      <c r="BCK40" s="31"/>
      <c r="BCL40" s="31"/>
      <c r="BCM40" s="31"/>
      <c r="BCN40" s="31"/>
      <c r="BCO40" s="31"/>
      <c r="BCP40" s="31"/>
      <c r="BCQ40" s="31"/>
      <c r="BCR40" s="31"/>
      <c r="BCS40" s="31"/>
      <c r="BCT40" s="31"/>
      <c r="BCU40" s="31"/>
      <c r="BCV40" s="31"/>
      <c r="BCW40" s="31"/>
      <c r="BCX40" s="31"/>
      <c r="BCY40" s="31"/>
      <c r="BCZ40" s="31"/>
      <c r="BDA40" s="31"/>
      <c r="BDB40" s="31"/>
      <c r="BDC40" s="31"/>
      <c r="BDD40" s="31"/>
      <c r="BDE40" s="31"/>
      <c r="BDF40" s="31"/>
      <c r="BDG40" s="31"/>
      <c r="BDH40" s="31"/>
      <c r="BDI40" s="31"/>
      <c r="BDJ40" s="31"/>
      <c r="BDK40" s="31"/>
      <c r="BDL40" s="31"/>
      <c r="BDM40" s="31"/>
      <c r="BDN40" s="31"/>
      <c r="BDO40" s="31"/>
      <c r="BDP40" s="31"/>
      <c r="BDQ40" s="31"/>
      <c r="BDR40" s="31"/>
      <c r="BDS40" s="31"/>
      <c r="BDT40" s="31"/>
      <c r="BDU40" s="31"/>
      <c r="BDV40" s="31"/>
      <c r="BDW40" s="31"/>
      <c r="BDX40" s="31"/>
      <c r="BDY40" s="31"/>
      <c r="BDZ40" s="31"/>
      <c r="BEA40" s="31"/>
      <c r="BEB40" s="31"/>
      <c r="BEC40" s="31"/>
      <c r="BED40" s="31"/>
      <c r="BEE40" s="31"/>
      <c r="BEF40" s="31"/>
      <c r="BEG40" s="31"/>
      <c r="BEH40" s="31"/>
      <c r="BEI40" s="31"/>
      <c r="BEJ40" s="31"/>
      <c r="BEK40" s="31"/>
      <c r="BEL40" s="31"/>
      <c r="BEM40" s="31"/>
      <c r="BEN40" s="31"/>
      <c r="BEO40" s="31"/>
      <c r="BEP40" s="31"/>
      <c r="BEQ40" s="31"/>
      <c r="BER40" s="31"/>
      <c r="BES40" s="31"/>
      <c r="BET40" s="31"/>
      <c r="BEU40" s="31"/>
      <c r="BEV40" s="31"/>
      <c r="BEW40" s="31"/>
      <c r="BEX40" s="31"/>
      <c r="BEY40" s="31"/>
      <c r="BEZ40" s="31"/>
      <c r="BFA40" s="31"/>
      <c r="BFB40" s="31"/>
      <c r="BFC40" s="31"/>
      <c r="BFD40" s="31"/>
      <c r="BFE40" s="31"/>
      <c r="BFF40" s="31"/>
      <c r="BFG40" s="31"/>
      <c r="BFH40" s="31"/>
      <c r="BFI40" s="31"/>
      <c r="BFJ40" s="31"/>
      <c r="BFK40" s="31"/>
      <c r="BFL40" s="31"/>
      <c r="BFM40" s="31"/>
      <c r="BFN40" s="31"/>
      <c r="BFO40" s="31"/>
      <c r="BFP40" s="31"/>
      <c r="BFQ40" s="31"/>
      <c r="BFR40" s="31"/>
      <c r="BFS40" s="31"/>
      <c r="BFT40" s="31"/>
      <c r="BFU40" s="31"/>
      <c r="BFV40" s="31"/>
      <c r="BFW40" s="31"/>
      <c r="BFX40" s="31"/>
      <c r="BFY40" s="31"/>
      <c r="BFZ40" s="31"/>
      <c r="BGA40" s="31"/>
      <c r="BGB40" s="31"/>
      <c r="BGC40" s="31"/>
      <c r="BGD40" s="31"/>
      <c r="BGE40" s="31"/>
      <c r="BGF40" s="31"/>
      <c r="BGG40" s="31"/>
      <c r="BGH40" s="31"/>
      <c r="BGI40" s="31"/>
      <c r="BGJ40" s="31"/>
      <c r="BGK40" s="31"/>
      <c r="BGL40" s="31"/>
      <c r="BGM40" s="31"/>
      <c r="BGN40" s="31"/>
      <c r="BGO40" s="31"/>
      <c r="BGP40" s="31"/>
      <c r="BGQ40" s="31"/>
      <c r="BGR40" s="31"/>
      <c r="BGS40" s="31"/>
      <c r="BGT40" s="31"/>
      <c r="BGU40" s="31"/>
      <c r="BGV40" s="31"/>
      <c r="BGW40" s="31"/>
      <c r="BGX40" s="31"/>
      <c r="BGY40" s="31"/>
      <c r="BGZ40" s="31"/>
      <c r="BHA40" s="31"/>
      <c r="BHB40" s="31"/>
      <c r="BHC40" s="31"/>
      <c r="BHD40" s="31"/>
      <c r="BHE40" s="31"/>
      <c r="BHF40" s="31"/>
      <c r="BHG40" s="31"/>
      <c r="BHH40" s="31"/>
      <c r="BHI40" s="31"/>
      <c r="BHJ40" s="31"/>
      <c r="BHK40" s="31"/>
      <c r="BHL40" s="31"/>
      <c r="BHM40" s="31"/>
      <c r="BHN40" s="31"/>
      <c r="BHO40" s="31"/>
      <c r="BHP40" s="31"/>
      <c r="BHQ40" s="31"/>
      <c r="BHR40" s="31"/>
      <c r="BHS40" s="31"/>
      <c r="BHT40" s="31"/>
      <c r="BHU40" s="31"/>
      <c r="BHV40" s="31"/>
      <c r="BHW40" s="31"/>
      <c r="BHX40" s="31"/>
      <c r="BHY40" s="31"/>
      <c r="BHZ40" s="31"/>
      <c r="BIA40" s="31"/>
      <c r="BIB40" s="31"/>
      <c r="BIC40" s="31"/>
      <c r="BID40" s="31"/>
      <c r="BIE40" s="31"/>
      <c r="BIF40" s="31"/>
      <c r="BIG40" s="31"/>
      <c r="BIH40" s="31"/>
      <c r="BII40" s="31"/>
      <c r="BIJ40" s="31"/>
      <c r="BIK40" s="31"/>
      <c r="BIL40" s="31"/>
      <c r="BIM40" s="31"/>
      <c r="BIN40" s="31"/>
      <c r="BIO40" s="31"/>
      <c r="BIP40" s="31"/>
      <c r="BIQ40" s="31"/>
      <c r="BIR40" s="31"/>
      <c r="BIS40" s="31"/>
      <c r="BIT40" s="31"/>
      <c r="BIU40" s="31"/>
      <c r="BIV40" s="31"/>
      <c r="BIW40" s="31"/>
      <c r="BIX40" s="31"/>
      <c r="BIY40" s="31"/>
      <c r="BIZ40" s="31"/>
      <c r="BJA40" s="31"/>
      <c r="BJB40" s="31"/>
      <c r="BJC40" s="31"/>
      <c r="BJD40" s="31"/>
      <c r="BJE40" s="31"/>
      <c r="BJF40" s="31"/>
      <c r="BJG40" s="31"/>
      <c r="BJH40" s="31"/>
      <c r="BJI40" s="31"/>
      <c r="BJJ40" s="31"/>
      <c r="BJK40" s="31"/>
      <c r="BJL40" s="31"/>
      <c r="BJM40" s="31"/>
      <c r="BJN40" s="31"/>
      <c r="BJO40" s="31"/>
      <c r="BJP40" s="31"/>
      <c r="BJQ40" s="31"/>
      <c r="BJR40" s="31"/>
      <c r="BJS40" s="31"/>
      <c r="BJT40" s="31"/>
      <c r="BJU40" s="31"/>
      <c r="BJV40" s="31"/>
      <c r="BJW40" s="31"/>
      <c r="BJX40" s="31"/>
      <c r="BJY40" s="31"/>
      <c r="BJZ40" s="31"/>
      <c r="BKA40" s="31"/>
      <c r="BKB40" s="31"/>
      <c r="BKC40" s="31"/>
      <c r="BKD40" s="31"/>
      <c r="BKE40" s="31"/>
      <c r="BKF40" s="31"/>
      <c r="BKG40" s="31"/>
      <c r="BKH40" s="31"/>
      <c r="BKI40" s="31"/>
      <c r="BKJ40" s="31"/>
      <c r="BKK40" s="31"/>
      <c r="BKL40" s="31"/>
      <c r="BKM40" s="31"/>
      <c r="BKN40" s="31"/>
      <c r="BKO40" s="31"/>
      <c r="BKP40" s="31"/>
      <c r="BKQ40" s="31"/>
      <c r="BKR40" s="31"/>
      <c r="BKS40" s="31"/>
      <c r="BKT40" s="31"/>
      <c r="BKU40" s="31"/>
      <c r="BKV40" s="31"/>
      <c r="BKW40" s="31"/>
      <c r="BKX40" s="31"/>
      <c r="BKY40" s="31"/>
      <c r="BKZ40" s="31"/>
      <c r="BLA40" s="31"/>
      <c r="BLB40" s="31"/>
      <c r="BLC40" s="31"/>
      <c r="BLD40" s="31"/>
      <c r="BLE40" s="31"/>
      <c r="BLF40" s="31"/>
      <c r="BLG40" s="31"/>
      <c r="BLH40" s="31"/>
      <c r="BLI40" s="31"/>
      <c r="BLJ40" s="31"/>
      <c r="BLK40" s="31"/>
      <c r="BLL40" s="31"/>
      <c r="BLM40" s="31"/>
      <c r="BLN40" s="31"/>
      <c r="BLO40" s="31"/>
      <c r="BLP40" s="31"/>
      <c r="BLQ40" s="31"/>
      <c r="BLR40" s="31"/>
      <c r="BLS40" s="31"/>
      <c r="BLT40" s="31"/>
      <c r="BLU40" s="31"/>
      <c r="BLV40" s="31"/>
      <c r="BLW40" s="31"/>
      <c r="BLX40" s="31"/>
      <c r="BLY40" s="31"/>
      <c r="BLZ40" s="31"/>
      <c r="BMA40" s="31"/>
      <c r="BMB40" s="31"/>
      <c r="BMC40" s="31"/>
      <c r="BMD40" s="31"/>
      <c r="BME40" s="31"/>
      <c r="BMF40" s="31"/>
      <c r="BMG40" s="31"/>
      <c r="BMH40" s="31"/>
      <c r="BMI40" s="31"/>
      <c r="BMJ40" s="31"/>
      <c r="BMK40" s="31"/>
      <c r="BML40" s="31"/>
      <c r="BMM40" s="31"/>
      <c r="BMN40" s="31"/>
      <c r="BMO40" s="31"/>
      <c r="BMP40" s="31"/>
      <c r="BMQ40" s="31"/>
      <c r="BMR40" s="31"/>
      <c r="BMS40" s="31"/>
      <c r="BMT40" s="31"/>
      <c r="BMU40" s="31"/>
      <c r="BMV40" s="31"/>
      <c r="BMW40" s="31"/>
      <c r="BMX40" s="31"/>
      <c r="BMY40" s="31"/>
      <c r="BMZ40" s="31"/>
      <c r="BNA40" s="31"/>
      <c r="BNB40" s="31"/>
      <c r="BNC40" s="31"/>
      <c r="BND40" s="31"/>
      <c r="BNE40" s="31"/>
      <c r="BNF40" s="31"/>
      <c r="BNG40" s="31"/>
      <c r="BNH40" s="31"/>
      <c r="BNI40" s="31"/>
      <c r="BNJ40" s="31"/>
      <c r="BNK40" s="31"/>
      <c r="BNL40" s="31"/>
      <c r="BNM40" s="31"/>
      <c r="BNN40" s="31"/>
      <c r="BNO40" s="31"/>
      <c r="BNP40" s="31"/>
      <c r="BNQ40" s="31"/>
      <c r="BNR40" s="31"/>
      <c r="BNS40" s="31"/>
      <c r="BNT40" s="31"/>
      <c r="BNU40" s="31"/>
      <c r="BNV40" s="31"/>
      <c r="BNW40" s="31"/>
      <c r="BNX40" s="31"/>
      <c r="BNY40" s="31"/>
      <c r="BNZ40" s="31"/>
      <c r="BOA40" s="31"/>
      <c r="BOB40" s="31"/>
      <c r="BOC40" s="31"/>
      <c r="BOD40" s="31"/>
      <c r="BOE40" s="31"/>
      <c r="BOF40" s="31"/>
      <c r="BOG40" s="31"/>
      <c r="BOH40" s="31"/>
      <c r="BOI40" s="31"/>
      <c r="BOJ40" s="31"/>
      <c r="BOK40" s="31"/>
      <c r="BOL40" s="31"/>
      <c r="BOM40" s="31"/>
      <c r="BON40" s="31"/>
      <c r="BOO40" s="31"/>
      <c r="BOP40" s="31"/>
      <c r="BOQ40" s="31"/>
      <c r="BOR40" s="31"/>
      <c r="BOS40" s="31"/>
      <c r="BOT40" s="31"/>
      <c r="BOU40" s="31"/>
      <c r="BOV40" s="31"/>
      <c r="BOW40" s="31"/>
      <c r="BOX40" s="31"/>
      <c r="BOY40" s="31"/>
      <c r="BOZ40" s="31"/>
      <c r="BPA40" s="31"/>
      <c r="BPB40" s="31"/>
      <c r="BPC40" s="31"/>
      <c r="BPD40" s="31"/>
      <c r="BPE40" s="31"/>
      <c r="BPF40" s="31"/>
      <c r="BPG40" s="31"/>
      <c r="BPH40" s="31"/>
      <c r="BPI40" s="31"/>
      <c r="BPJ40" s="31"/>
      <c r="BPK40" s="31"/>
      <c r="BPL40" s="31"/>
      <c r="BPM40" s="31"/>
      <c r="BPN40" s="31"/>
      <c r="BPO40" s="31"/>
      <c r="BPP40" s="31"/>
      <c r="BPQ40" s="31"/>
      <c r="BPR40" s="31"/>
      <c r="BPS40" s="31"/>
      <c r="BPT40" s="31"/>
      <c r="BPU40" s="31"/>
      <c r="BPV40" s="31"/>
      <c r="BPW40" s="31"/>
      <c r="BPX40" s="31"/>
      <c r="BPY40" s="31"/>
      <c r="BPZ40" s="31"/>
      <c r="BQA40" s="31"/>
      <c r="BQB40" s="31"/>
      <c r="BQC40" s="31"/>
      <c r="BQD40" s="31"/>
      <c r="BQE40" s="31"/>
      <c r="BQF40" s="31"/>
      <c r="BQG40" s="31"/>
      <c r="BQH40" s="31"/>
      <c r="BQI40" s="31"/>
      <c r="BQJ40" s="31"/>
      <c r="BQK40" s="31"/>
      <c r="BQL40" s="31"/>
      <c r="BQM40" s="31"/>
      <c r="BQN40" s="31"/>
      <c r="BQO40" s="31"/>
      <c r="BQP40" s="31"/>
      <c r="BQQ40" s="31"/>
      <c r="BQR40" s="31"/>
      <c r="BQS40" s="31"/>
      <c r="BQT40" s="31"/>
      <c r="BQU40" s="31"/>
      <c r="BQV40" s="31"/>
      <c r="BQW40" s="31"/>
      <c r="BQX40" s="31"/>
      <c r="BQY40" s="31"/>
      <c r="BQZ40" s="31"/>
      <c r="BRA40" s="31"/>
      <c r="BRB40" s="31"/>
      <c r="BRC40" s="31"/>
      <c r="BRD40" s="31"/>
      <c r="BRE40" s="31"/>
      <c r="BRF40" s="31"/>
      <c r="BRG40" s="31"/>
      <c r="BRH40" s="31"/>
      <c r="BRI40" s="31"/>
      <c r="BRJ40" s="31"/>
      <c r="BRK40" s="31"/>
      <c r="BRL40" s="31"/>
      <c r="BRM40" s="31"/>
      <c r="BRN40" s="31"/>
      <c r="BRO40" s="31"/>
      <c r="BRP40" s="31"/>
      <c r="BRQ40" s="31"/>
      <c r="BRR40" s="31"/>
      <c r="BRS40" s="31"/>
      <c r="BRT40" s="31"/>
      <c r="BRU40" s="31"/>
      <c r="BRV40" s="31"/>
      <c r="BRW40" s="31"/>
      <c r="BRX40" s="31"/>
      <c r="BRY40" s="31"/>
      <c r="BRZ40" s="31"/>
      <c r="BSA40" s="31"/>
      <c r="BSB40" s="31"/>
      <c r="BSC40" s="31"/>
      <c r="BSD40" s="31"/>
      <c r="BSE40" s="31"/>
      <c r="BSF40" s="31"/>
      <c r="BSG40" s="31"/>
      <c r="BSH40" s="31"/>
      <c r="BSI40" s="31"/>
      <c r="BSJ40" s="31"/>
      <c r="BSK40" s="31"/>
      <c r="BSL40" s="31"/>
      <c r="BSM40" s="31"/>
      <c r="BSN40" s="31"/>
      <c r="BSO40" s="31"/>
      <c r="BSP40" s="31"/>
      <c r="BSQ40" s="31"/>
      <c r="BSR40" s="31"/>
      <c r="BSS40" s="31"/>
      <c r="BST40" s="31"/>
      <c r="BSU40" s="31"/>
      <c r="BSV40" s="31"/>
      <c r="BSW40" s="31"/>
      <c r="BSX40" s="31"/>
      <c r="BSY40" s="31"/>
      <c r="BSZ40" s="31"/>
      <c r="BTA40" s="31"/>
      <c r="BTB40" s="31"/>
      <c r="BTC40" s="31"/>
      <c r="BTD40" s="31"/>
      <c r="BTE40" s="31"/>
      <c r="BTF40" s="31"/>
      <c r="BTG40" s="31"/>
      <c r="BTH40" s="31"/>
      <c r="BTI40" s="31"/>
      <c r="BTJ40" s="31"/>
      <c r="BTK40" s="31"/>
      <c r="BTL40" s="31"/>
      <c r="BTM40" s="31"/>
      <c r="BTN40" s="31"/>
      <c r="BTO40" s="31"/>
      <c r="BTP40" s="31"/>
      <c r="BTQ40" s="31"/>
      <c r="BTR40" s="31"/>
      <c r="BTS40" s="31"/>
      <c r="BTT40" s="31"/>
      <c r="BTU40" s="31"/>
      <c r="BTV40" s="31"/>
      <c r="BTW40" s="31"/>
      <c r="BTX40" s="31"/>
      <c r="BTY40" s="31"/>
      <c r="BTZ40" s="31"/>
      <c r="BUA40" s="31"/>
      <c r="BUB40" s="31"/>
      <c r="BUC40" s="31"/>
      <c r="BUD40" s="31"/>
      <c r="BUE40" s="31"/>
      <c r="BUF40" s="31"/>
      <c r="BUG40" s="31"/>
      <c r="BUH40" s="31"/>
      <c r="BUI40" s="31"/>
      <c r="BUJ40" s="31"/>
      <c r="BUK40" s="31"/>
      <c r="BUL40" s="31"/>
      <c r="BUM40" s="31"/>
      <c r="BUN40" s="31"/>
      <c r="BUO40" s="31"/>
      <c r="BUP40" s="31"/>
      <c r="BUQ40" s="31"/>
      <c r="BUR40" s="31"/>
      <c r="BUS40" s="31"/>
      <c r="BUT40" s="31"/>
      <c r="BUU40" s="31"/>
      <c r="BUV40" s="31"/>
      <c r="BUW40" s="31"/>
      <c r="BUX40" s="31"/>
      <c r="BUY40" s="31"/>
      <c r="BUZ40" s="31"/>
      <c r="BVA40" s="31"/>
      <c r="BVB40" s="31"/>
      <c r="BVC40" s="31"/>
      <c r="BVD40" s="31"/>
      <c r="BVE40" s="31"/>
      <c r="BVF40" s="31"/>
      <c r="BVG40" s="31"/>
      <c r="BVH40" s="31"/>
      <c r="BVI40" s="31"/>
      <c r="BVJ40" s="31"/>
      <c r="BVK40" s="31"/>
      <c r="BVL40" s="31"/>
      <c r="BVM40" s="31"/>
      <c r="BVN40" s="31"/>
      <c r="BVO40" s="31"/>
      <c r="BVP40" s="31"/>
      <c r="BVQ40" s="31"/>
      <c r="BVR40" s="31"/>
      <c r="BVS40" s="31"/>
      <c r="BVT40" s="31"/>
      <c r="BVU40" s="31"/>
      <c r="BVV40" s="31"/>
      <c r="BVW40" s="31"/>
      <c r="BVX40" s="31"/>
      <c r="BVY40" s="31"/>
      <c r="BVZ40" s="31"/>
      <c r="BWA40" s="31"/>
      <c r="BWB40" s="31"/>
      <c r="BWC40" s="31"/>
      <c r="BWD40" s="31"/>
      <c r="BWE40" s="31"/>
      <c r="BWF40" s="31"/>
      <c r="BWG40" s="31"/>
      <c r="BWH40" s="31"/>
      <c r="BWI40" s="31"/>
      <c r="BWJ40" s="31"/>
      <c r="BWK40" s="31"/>
      <c r="BWL40" s="31"/>
      <c r="BWM40" s="31"/>
      <c r="BWN40" s="31"/>
      <c r="BWO40" s="31"/>
      <c r="BWP40" s="31"/>
      <c r="BWQ40" s="31"/>
      <c r="BWR40" s="31"/>
      <c r="BWS40" s="31"/>
      <c r="BWT40" s="31"/>
      <c r="BWU40" s="31"/>
      <c r="BWV40" s="31"/>
      <c r="BWW40" s="31"/>
      <c r="BWX40" s="31"/>
      <c r="BWY40" s="31"/>
      <c r="BWZ40" s="31"/>
      <c r="BXA40" s="31"/>
      <c r="BXB40" s="31"/>
      <c r="BXC40" s="31"/>
      <c r="BXD40" s="31"/>
      <c r="BXE40" s="31"/>
      <c r="BXF40" s="31"/>
      <c r="BXG40" s="31"/>
      <c r="BXH40" s="31"/>
      <c r="BXI40" s="31"/>
      <c r="BXJ40" s="31"/>
      <c r="BXK40" s="31"/>
      <c r="BXL40" s="31"/>
      <c r="BXM40" s="31"/>
      <c r="BXN40" s="31"/>
      <c r="BXO40" s="31"/>
      <c r="BXP40" s="31"/>
      <c r="BXQ40" s="31"/>
      <c r="BXR40" s="31"/>
      <c r="BXS40" s="31"/>
      <c r="BXT40" s="31"/>
      <c r="BXU40" s="31"/>
      <c r="BXV40" s="31"/>
      <c r="BXW40" s="31"/>
      <c r="BXX40" s="31"/>
      <c r="BXY40" s="31"/>
      <c r="BXZ40" s="31"/>
      <c r="BYA40" s="31"/>
      <c r="BYB40" s="31"/>
      <c r="BYC40" s="31"/>
      <c r="BYD40" s="31"/>
      <c r="BYE40" s="31"/>
      <c r="BYF40" s="31"/>
      <c r="BYG40" s="31"/>
      <c r="BYH40" s="31"/>
      <c r="BYI40" s="31"/>
      <c r="BYJ40" s="31"/>
      <c r="BYK40" s="31"/>
      <c r="BYL40" s="31"/>
      <c r="BYM40" s="31"/>
      <c r="BYN40" s="31"/>
      <c r="BYO40" s="31"/>
      <c r="BYP40" s="31"/>
      <c r="BYQ40" s="31"/>
      <c r="BYR40" s="31"/>
      <c r="BYS40" s="31"/>
      <c r="BYT40" s="31"/>
      <c r="BYU40" s="31"/>
      <c r="BYV40" s="31"/>
      <c r="BYW40" s="31"/>
      <c r="BYX40" s="31"/>
      <c r="BYY40" s="31"/>
      <c r="BYZ40" s="31"/>
      <c r="BZA40" s="31"/>
      <c r="BZB40" s="31"/>
      <c r="BZC40" s="31"/>
      <c r="BZD40" s="31"/>
      <c r="BZE40" s="31"/>
      <c r="BZF40" s="31"/>
      <c r="BZG40" s="31"/>
      <c r="BZH40" s="31"/>
      <c r="BZI40" s="31"/>
      <c r="BZJ40" s="31"/>
      <c r="BZK40" s="31"/>
      <c r="BZL40" s="31"/>
      <c r="BZM40" s="31"/>
      <c r="BZN40" s="31"/>
      <c r="BZO40" s="31"/>
      <c r="BZP40" s="31"/>
      <c r="BZQ40" s="31"/>
      <c r="BZR40" s="31"/>
      <c r="BZS40" s="31"/>
      <c r="BZT40" s="31"/>
      <c r="BZU40" s="31"/>
      <c r="BZV40" s="31"/>
      <c r="BZW40" s="31"/>
      <c r="BZX40" s="31"/>
      <c r="BZY40" s="31"/>
      <c r="BZZ40" s="31"/>
      <c r="CAA40" s="31"/>
      <c r="CAB40" s="31"/>
      <c r="CAC40" s="31"/>
      <c r="CAD40" s="31"/>
      <c r="CAE40" s="31"/>
      <c r="CAF40" s="31"/>
      <c r="CAG40" s="31"/>
      <c r="CAH40" s="31"/>
      <c r="CAI40" s="31"/>
      <c r="CAJ40" s="31"/>
      <c r="CAK40" s="31"/>
      <c r="CAL40" s="31"/>
      <c r="CAM40" s="31"/>
      <c r="CAN40" s="31"/>
      <c r="CAO40" s="31"/>
      <c r="CAP40" s="31"/>
      <c r="CAQ40" s="31"/>
      <c r="CAR40" s="31"/>
      <c r="CAS40" s="31"/>
      <c r="CAT40" s="31"/>
      <c r="CAU40" s="31"/>
      <c r="CAV40" s="31"/>
      <c r="CAW40" s="31"/>
      <c r="CAX40" s="31"/>
      <c r="CAY40" s="31"/>
      <c r="CAZ40" s="31"/>
      <c r="CBA40" s="31"/>
      <c r="CBB40" s="31"/>
      <c r="CBC40" s="31"/>
      <c r="CBD40" s="31"/>
      <c r="CBE40" s="31"/>
      <c r="CBF40" s="31"/>
      <c r="CBG40" s="31"/>
      <c r="CBH40" s="31"/>
      <c r="CBI40" s="31"/>
      <c r="CBJ40" s="31"/>
      <c r="CBK40" s="31"/>
      <c r="CBL40" s="31"/>
      <c r="CBM40" s="31"/>
      <c r="CBN40" s="31"/>
      <c r="CBO40" s="31"/>
      <c r="CBP40" s="31"/>
      <c r="CBQ40" s="31"/>
      <c r="CBR40" s="31"/>
      <c r="CBS40" s="31"/>
      <c r="CBT40" s="31"/>
      <c r="CBU40" s="31"/>
      <c r="CBV40" s="31"/>
      <c r="CBW40" s="31"/>
      <c r="CBX40" s="31"/>
      <c r="CBY40" s="31"/>
      <c r="CBZ40" s="31"/>
      <c r="CCA40" s="31"/>
      <c r="CCB40" s="31"/>
      <c r="CCC40" s="31"/>
      <c r="CCD40" s="31"/>
      <c r="CCE40" s="31"/>
      <c r="CCF40" s="31"/>
      <c r="CCG40" s="31"/>
      <c r="CCH40" s="31"/>
      <c r="CCI40" s="31"/>
      <c r="CCJ40" s="31"/>
      <c r="CCK40" s="31"/>
      <c r="CCL40" s="31"/>
      <c r="CCM40" s="31"/>
      <c r="CCN40" s="31"/>
      <c r="CCO40" s="31"/>
      <c r="CCP40" s="31"/>
      <c r="CCQ40" s="31"/>
      <c r="CCR40" s="31"/>
      <c r="CCS40" s="31"/>
      <c r="CCT40" s="31"/>
      <c r="CCU40" s="31"/>
      <c r="CCV40" s="31"/>
      <c r="CCW40" s="31"/>
      <c r="CCX40" s="31"/>
      <c r="CCY40" s="31"/>
      <c r="CCZ40" s="31"/>
      <c r="CDA40" s="31"/>
      <c r="CDB40" s="31"/>
      <c r="CDC40" s="31"/>
      <c r="CDD40" s="31"/>
      <c r="CDE40" s="31"/>
      <c r="CDF40" s="31"/>
      <c r="CDG40" s="31"/>
      <c r="CDH40" s="31"/>
      <c r="CDI40" s="31"/>
      <c r="CDJ40" s="31"/>
      <c r="CDK40" s="31"/>
      <c r="CDL40" s="31"/>
      <c r="CDM40" s="31"/>
      <c r="CDN40" s="31"/>
      <c r="CDO40" s="31"/>
      <c r="CDP40" s="31"/>
      <c r="CDQ40" s="31"/>
      <c r="CDR40" s="31"/>
      <c r="CDS40" s="31"/>
      <c r="CDT40" s="31"/>
      <c r="CDU40" s="31"/>
      <c r="CDV40" s="31"/>
      <c r="CDW40" s="31"/>
      <c r="CDX40" s="31"/>
      <c r="CDY40" s="31"/>
      <c r="CDZ40" s="31"/>
      <c r="CEA40" s="31"/>
      <c r="CEB40" s="31"/>
      <c r="CEC40" s="31"/>
      <c r="CED40" s="31"/>
      <c r="CEE40" s="31"/>
      <c r="CEF40" s="31"/>
      <c r="CEG40" s="31"/>
      <c r="CEH40" s="31"/>
      <c r="CEI40" s="31"/>
      <c r="CEJ40" s="31"/>
      <c r="CEK40" s="31"/>
      <c r="CEL40" s="31"/>
      <c r="CEM40" s="31"/>
      <c r="CEN40" s="31"/>
      <c r="CEO40" s="31"/>
      <c r="CEP40" s="31"/>
      <c r="CEQ40" s="31"/>
      <c r="CER40" s="31"/>
      <c r="CES40" s="31"/>
      <c r="CET40" s="31"/>
      <c r="CEU40" s="31"/>
      <c r="CEV40" s="31"/>
      <c r="CEW40" s="31"/>
      <c r="CEX40" s="31"/>
      <c r="CEY40" s="31"/>
      <c r="CEZ40" s="31"/>
      <c r="CFA40" s="31"/>
      <c r="CFB40" s="31"/>
      <c r="CFC40" s="31"/>
      <c r="CFD40" s="31"/>
      <c r="CFE40" s="31"/>
      <c r="CFF40" s="31"/>
      <c r="CFG40" s="31"/>
      <c r="CFH40" s="31"/>
      <c r="CFI40" s="31"/>
      <c r="CFJ40" s="31"/>
      <c r="CFK40" s="31"/>
      <c r="CFL40" s="31"/>
      <c r="CFM40" s="31"/>
      <c r="CFN40" s="31"/>
      <c r="CFO40" s="31"/>
      <c r="CFP40" s="31"/>
      <c r="CFQ40" s="31"/>
      <c r="CFR40" s="31"/>
      <c r="CFS40" s="31"/>
      <c r="CFT40" s="31"/>
      <c r="CFU40" s="31"/>
      <c r="CFV40" s="31"/>
      <c r="CFW40" s="31"/>
      <c r="CFX40" s="31"/>
      <c r="CFY40" s="31"/>
      <c r="CFZ40" s="31"/>
      <c r="CGA40" s="31"/>
      <c r="CGB40" s="31"/>
      <c r="CGC40" s="31"/>
      <c r="CGD40" s="31"/>
      <c r="CGE40" s="31"/>
      <c r="CGF40" s="31"/>
      <c r="CGG40" s="31"/>
      <c r="CGH40" s="31"/>
      <c r="CGI40" s="31"/>
      <c r="CGJ40" s="31"/>
      <c r="CGK40" s="31"/>
      <c r="CGL40" s="31"/>
      <c r="CGM40" s="31"/>
      <c r="CGN40" s="31"/>
      <c r="CGO40" s="31"/>
      <c r="CGP40" s="31"/>
      <c r="CGQ40" s="31"/>
      <c r="CGR40" s="31"/>
      <c r="CGS40" s="31"/>
      <c r="CGT40" s="31"/>
      <c r="CGU40" s="31"/>
      <c r="CGV40" s="31"/>
      <c r="CGW40" s="31"/>
      <c r="CGX40" s="31"/>
      <c r="CGY40" s="31"/>
      <c r="CGZ40" s="31"/>
      <c r="CHA40" s="31"/>
      <c r="CHB40" s="31"/>
      <c r="CHC40" s="31"/>
      <c r="CHD40" s="31"/>
      <c r="CHE40" s="31"/>
      <c r="CHF40" s="31"/>
      <c r="CHG40" s="31"/>
      <c r="CHH40" s="31"/>
      <c r="CHI40" s="31"/>
      <c r="CHJ40" s="31"/>
      <c r="CHK40" s="31"/>
      <c r="CHL40" s="31"/>
      <c r="CHM40" s="31"/>
      <c r="CHN40" s="31"/>
      <c r="CHO40" s="31"/>
      <c r="CHP40" s="31"/>
      <c r="CHQ40" s="31"/>
      <c r="CHR40" s="31"/>
      <c r="CHS40" s="31"/>
      <c r="CHT40" s="31"/>
      <c r="CHU40" s="31"/>
      <c r="CHV40" s="31"/>
      <c r="CHW40" s="31"/>
      <c r="CHX40" s="31"/>
      <c r="CHY40" s="31"/>
      <c r="CHZ40" s="31"/>
      <c r="CIA40" s="31"/>
      <c r="CIB40" s="31"/>
      <c r="CIC40" s="31"/>
      <c r="CID40" s="31"/>
      <c r="CIE40" s="31"/>
      <c r="CIF40" s="31"/>
      <c r="CIG40" s="31"/>
      <c r="CIH40" s="31"/>
      <c r="CII40" s="31"/>
      <c r="CIJ40" s="31"/>
      <c r="CIK40" s="31"/>
      <c r="CIL40" s="31"/>
      <c r="CIM40" s="31"/>
      <c r="CIN40" s="31"/>
      <c r="CIO40" s="31"/>
      <c r="CIP40" s="31"/>
      <c r="CIQ40" s="31"/>
      <c r="CIR40" s="31"/>
      <c r="CIS40" s="31"/>
      <c r="CIT40" s="31"/>
      <c r="CIU40" s="31"/>
      <c r="CIV40" s="31"/>
      <c r="CIW40" s="31"/>
      <c r="CIX40" s="31"/>
      <c r="CIY40" s="31"/>
      <c r="CIZ40" s="31"/>
      <c r="CJA40" s="31"/>
      <c r="CJB40" s="31"/>
      <c r="CJC40" s="31"/>
      <c r="CJD40" s="31"/>
      <c r="CJE40" s="31"/>
      <c r="CJF40" s="31"/>
      <c r="CJG40" s="31"/>
      <c r="CJH40" s="31"/>
      <c r="CJI40" s="31"/>
      <c r="CJJ40" s="31"/>
      <c r="CJK40" s="31"/>
      <c r="CJL40" s="31"/>
      <c r="CJM40" s="31"/>
      <c r="CJN40" s="31"/>
      <c r="CJO40" s="31"/>
      <c r="CJP40" s="31"/>
      <c r="CJQ40" s="31"/>
      <c r="CJR40" s="31"/>
      <c r="CJS40" s="31"/>
      <c r="CJT40" s="31"/>
      <c r="CJU40" s="31"/>
      <c r="CJV40" s="31"/>
      <c r="CJW40" s="31"/>
      <c r="CJX40" s="31"/>
      <c r="CJY40" s="31"/>
      <c r="CJZ40" s="31"/>
      <c r="CKA40" s="31"/>
      <c r="CKB40" s="31"/>
      <c r="CKC40" s="31"/>
      <c r="CKD40" s="31"/>
      <c r="CKE40" s="31"/>
      <c r="CKF40" s="31"/>
      <c r="CKG40" s="31"/>
      <c r="CKH40" s="31"/>
      <c r="CKI40" s="31"/>
      <c r="CKJ40" s="31"/>
      <c r="CKK40" s="31"/>
      <c r="CKL40" s="31"/>
      <c r="CKM40" s="31"/>
      <c r="CKN40" s="31"/>
      <c r="CKO40" s="31"/>
      <c r="CKP40" s="31"/>
      <c r="CKQ40" s="31"/>
      <c r="CKR40" s="31"/>
      <c r="CKS40" s="31"/>
      <c r="CKT40" s="31"/>
      <c r="CKU40" s="31"/>
      <c r="CKV40" s="31"/>
      <c r="CKW40" s="31"/>
      <c r="CKX40" s="31"/>
      <c r="CKY40" s="31"/>
      <c r="CKZ40" s="31"/>
      <c r="CLA40" s="31"/>
      <c r="CLB40" s="31"/>
      <c r="CLC40" s="31"/>
      <c r="CLD40" s="31"/>
      <c r="CLE40" s="31"/>
      <c r="CLF40" s="31"/>
      <c r="CLG40" s="31"/>
      <c r="CLH40" s="31"/>
      <c r="CLI40" s="31"/>
      <c r="CLJ40" s="31"/>
      <c r="CLK40" s="31"/>
      <c r="CLL40" s="31"/>
      <c r="CLM40" s="31"/>
      <c r="CLN40" s="31"/>
      <c r="CLO40" s="31"/>
      <c r="CLP40" s="31"/>
      <c r="CLQ40" s="31"/>
      <c r="CLR40" s="31"/>
      <c r="CLS40" s="31"/>
      <c r="CLT40" s="31"/>
      <c r="CLU40" s="31"/>
      <c r="CLV40" s="31"/>
      <c r="CLW40" s="31"/>
      <c r="CLX40" s="31"/>
      <c r="CLY40" s="31"/>
      <c r="CLZ40" s="31"/>
      <c r="CMA40" s="31"/>
      <c r="CMB40" s="31"/>
      <c r="CMC40" s="31"/>
      <c r="CMD40" s="31"/>
      <c r="CME40" s="31"/>
      <c r="CMF40" s="31"/>
      <c r="CMG40" s="31"/>
      <c r="CMH40" s="31"/>
      <c r="CMI40" s="31"/>
      <c r="CMJ40" s="31"/>
      <c r="CMK40" s="31"/>
      <c r="CML40" s="31"/>
      <c r="CMM40" s="31"/>
      <c r="CMN40" s="31"/>
      <c r="CMO40" s="31"/>
      <c r="CMP40" s="31"/>
      <c r="CMQ40" s="31"/>
      <c r="CMR40" s="31"/>
      <c r="CMS40" s="31"/>
      <c r="CMT40" s="31"/>
      <c r="CMU40" s="31"/>
      <c r="CMV40" s="31"/>
      <c r="CMW40" s="31"/>
      <c r="CMX40" s="31"/>
      <c r="CMY40" s="31"/>
      <c r="CMZ40" s="31"/>
      <c r="CNA40" s="31"/>
      <c r="CNB40" s="31"/>
      <c r="CNC40" s="31"/>
      <c r="CND40" s="31"/>
      <c r="CNE40" s="31"/>
      <c r="CNF40" s="31"/>
      <c r="CNG40" s="31"/>
      <c r="CNH40" s="31"/>
      <c r="CNI40" s="31"/>
      <c r="CNJ40" s="31"/>
      <c r="CNK40" s="31"/>
      <c r="CNL40" s="31"/>
      <c r="CNM40" s="31"/>
      <c r="CNN40" s="31"/>
      <c r="CNO40" s="31"/>
      <c r="CNP40" s="31"/>
      <c r="CNQ40" s="31"/>
      <c r="CNR40" s="31"/>
      <c r="CNS40" s="31"/>
      <c r="CNT40" s="31"/>
      <c r="CNU40" s="31"/>
      <c r="CNV40" s="31"/>
      <c r="CNW40" s="31"/>
      <c r="CNX40" s="31"/>
      <c r="CNY40" s="31"/>
      <c r="CNZ40" s="31"/>
      <c r="COA40" s="31"/>
      <c r="COB40" s="31"/>
      <c r="COC40" s="31"/>
      <c r="COD40" s="31"/>
      <c r="COE40" s="31"/>
      <c r="COF40" s="31"/>
      <c r="COG40" s="31"/>
      <c r="COH40" s="31"/>
      <c r="COI40" s="31"/>
      <c r="COJ40" s="31"/>
      <c r="COK40" s="31"/>
      <c r="COL40" s="31"/>
      <c r="COM40" s="31"/>
      <c r="CON40" s="31"/>
      <c r="COO40" s="31"/>
      <c r="COP40" s="31"/>
      <c r="COQ40" s="31"/>
      <c r="COR40" s="31"/>
      <c r="COS40" s="31"/>
      <c r="COT40" s="31"/>
      <c r="COU40" s="31"/>
      <c r="COV40" s="31"/>
      <c r="COW40" s="31"/>
      <c r="COX40" s="31"/>
      <c r="COY40" s="31"/>
      <c r="COZ40" s="31"/>
      <c r="CPA40" s="31"/>
      <c r="CPB40" s="31"/>
      <c r="CPC40" s="31"/>
      <c r="CPD40" s="31"/>
      <c r="CPE40" s="31"/>
      <c r="CPF40" s="31"/>
      <c r="CPG40" s="31"/>
      <c r="CPH40" s="31"/>
      <c r="CPI40" s="31"/>
      <c r="CPJ40" s="31"/>
      <c r="CPK40" s="31"/>
      <c r="CPL40" s="31"/>
      <c r="CPM40" s="31"/>
      <c r="CPN40" s="31"/>
      <c r="CPO40" s="31"/>
      <c r="CPP40" s="31"/>
      <c r="CPQ40" s="31"/>
      <c r="CPR40" s="31"/>
      <c r="CPS40" s="31"/>
      <c r="CPT40" s="31"/>
      <c r="CPU40" s="31"/>
      <c r="CPV40" s="31"/>
      <c r="CPW40" s="31"/>
      <c r="CPX40" s="31"/>
      <c r="CPY40" s="31"/>
      <c r="CPZ40" s="31"/>
      <c r="CQA40" s="31"/>
      <c r="CQB40" s="31"/>
      <c r="CQC40" s="31"/>
      <c r="CQD40" s="31"/>
      <c r="CQE40" s="31"/>
      <c r="CQF40" s="31"/>
      <c r="CQG40" s="31"/>
      <c r="CQH40" s="31"/>
      <c r="CQI40" s="31"/>
      <c r="CQJ40" s="31"/>
      <c r="CQK40" s="31"/>
      <c r="CQL40" s="31"/>
      <c r="CQM40" s="31"/>
      <c r="CQN40" s="31"/>
      <c r="CQO40" s="31"/>
      <c r="CQP40" s="31"/>
      <c r="CQQ40" s="31"/>
      <c r="CQR40" s="31"/>
      <c r="CQS40" s="31"/>
      <c r="CQT40" s="31"/>
      <c r="CQU40" s="31"/>
      <c r="CQV40" s="31"/>
      <c r="CQW40" s="31"/>
      <c r="CQX40" s="31"/>
      <c r="CQY40" s="31"/>
      <c r="CQZ40" s="31"/>
      <c r="CRA40" s="31"/>
      <c r="CRB40" s="31"/>
      <c r="CRC40" s="31"/>
      <c r="CRD40" s="31"/>
      <c r="CRE40" s="31"/>
      <c r="CRF40" s="31"/>
      <c r="CRG40" s="31"/>
      <c r="CRH40" s="31"/>
      <c r="CRI40" s="31"/>
      <c r="CRJ40" s="31"/>
      <c r="CRK40" s="31"/>
      <c r="CRL40" s="31"/>
      <c r="CRM40" s="31"/>
      <c r="CRN40" s="31"/>
      <c r="CRO40" s="31"/>
      <c r="CRP40" s="31"/>
      <c r="CRQ40" s="31"/>
      <c r="CRR40" s="31"/>
      <c r="CRS40" s="31"/>
      <c r="CRT40" s="31"/>
      <c r="CRU40" s="31"/>
      <c r="CRV40" s="31"/>
      <c r="CRW40" s="31"/>
      <c r="CRX40" s="31"/>
      <c r="CRY40" s="31"/>
      <c r="CRZ40" s="31"/>
      <c r="CSA40" s="31"/>
      <c r="CSB40" s="31"/>
      <c r="CSC40" s="31"/>
      <c r="CSD40" s="31"/>
      <c r="CSE40" s="31"/>
      <c r="CSF40" s="31"/>
      <c r="CSG40" s="31"/>
      <c r="CSH40" s="31"/>
      <c r="CSI40" s="31"/>
      <c r="CSJ40" s="31"/>
      <c r="CSK40" s="31"/>
      <c r="CSL40" s="31"/>
      <c r="CSM40" s="31"/>
      <c r="CSN40" s="31"/>
      <c r="CSO40" s="31"/>
      <c r="CSP40" s="31"/>
      <c r="CSQ40" s="31"/>
      <c r="CSR40" s="31"/>
      <c r="CSS40" s="31"/>
      <c r="CST40" s="31"/>
      <c r="CSU40" s="31"/>
      <c r="CSV40" s="31"/>
      <c r="CSW40" s="31"/>
      <c r="CSX40" s="31"/>
      <c r="CSY40" s="31"/>
      <c r="CSZ40" s="31"/>
      <c r="CTA40" s="31"/>
      <c r="CTB40" s="31"/>
      <c r="CTC40" s="31"/>
      <c r="CTD40" s="31"/>
      <c r="CTE40" s="31"/>
      <c r="CTF40" s="31"/>
      <c r="CTG40" s="31"/>
      <c r="CTH40" s="31"/>
      <c r="CTI40" s="31"/>
      <c r="CTJ40" s="31"/>
      <c r="CTK40" s="31"/>
      <c r="CTL40" s="31"/>
      <c r="CTM40" s="31"/>
      <c r="CTN40" s="31"/>
      <c r="CTO40" s="31"/>
      <c r="CTP40" s="31"/>
      <c r="CTQ40" s="31"/>
      <c r="CTR40" s="31"/>
      <c r="CTS40" s="31"/>
      <c r="CTT40" s="31"/>
      <c r="CTU40" s="31"/>
      <c r="CTV40" s="31"/>
      <c r="CTW40" s="31"/>
      <c r="CTX40" s="31"/>
      <c r="CTY40" s="31"/>
      <c r="CTZ40" s="31"/>
      <c r="CUA40" s="31"/>
      <c r="CUB40" s="31"/>
      <c r="CUC40" s="31"/>
      <c r="CUD40" s="31"/>
      <c r="CUE40" s="31"/>
      <c r="CUF40" s="31"/>
      <c r="CUG40" s="31"/>
      <c r="CUH40" s="31"/>
      <c r="CUI40" s="31"/>
      <c r="CUJ40" s="31"/>
      <c r="CUK40" s="31"/>
      <c r="CUL40" s="31"/>
      <c r="CUM40" s="31"/>
      <c r="CUN40" s="31"/>
      <c r="CUO40" s="31"/>
      <c r="CUP40" s="31"/>
      <c r="CUQ40" s="31"/>
      <c r="CUR40" s="31"/>
      <c r="CUS40" s="31"/>
      <c r="CUT40" s="31"/>
      <c r="CUU40" s="31"/>
      <c r="CUV40" s="31"/>
      <c r="CUW40" s="31"/>
      <c r="CUX40" s="31"/>
      <c r="CUY40" s="31"/>
      <c r="CUZ40" s="31"/>
      <c r="CVA40" s="31"/>
      <c r="CVB40" s="31"/>
      <c r="CVC40" s="31"/>
      <c r="CVD40" s="31"/>
      <c r="CVE40" s="31"/>
      <c r="CVF40" s="31"/>
      <c r="CVG40" s="31"/>
      <c r="CVH40" s="31"/>
      <c r="CVI40" s="31"/>
      <c r="CVJ40" s="31"/>
      <c r="CVK40" s="31"/>
      <c r="CVL40" s="31"/>
      <c r="CVM40" s="31"/>
      <c r="CVN40" s="31"/>
      <c r="CVO40" s="31"/>
      <c r="CVP40" s="31"/>
      <c r="CVQ40" s="31"/>
      <c r="CVR40" s="31"/>
      <c r="CVS40" s="31"/>
      <c r="CVT40" s="31"/>
      <c r="CVU40" s="31"/>
      <c r="CVV40" s="31"/>
      <c r="CVW40" s="31"/>
      <c r="CVX40" s="31"/>
      <c r="CVY40" s="31"/>
      <c r="CVZ40" s="31"/>
      <c r="CWA40" s="31"/>
      <c r="CWB40" s="31"/>
      <c r="CWC40" s="31"/>
      <c r="CWD40" s="31"/>
      <c r="CWE40" s="31"/>
      <c r="CWF40" s="31"/>
      <c r="CWG40" s="31"/>
      <c r="CWH40" s="31"/>
      <c r="CWI40" s="31"/>
      <c r="CWJ40" s="31"/>
      <c r="CWK40" s="31"/>
      <c r="CWL40" s="31"/>
      <c r="CWM40" s="31"/>
      <c r="CWN40" s="31"/>
      <c r="CWO40" s="31"/>
      <c r="CWP40" s="31"/>
      <c r="CWQ40" s="31"/>
      <c r="CWR40" s="31"/>
      <c r="CWS40" s="31"/>
      <c r="CWT40" s="31"/>
      <c r="CWU40" s="31"/>
      <c r="CWV40" s="31"/>
      <c r="CWW40" s="31"/>
      <c r="CWX40" s="31"/>
      <c r="CWY40" s="31"/>
      <c r="CWZ40" s="31"/>
      <c r="CXA40" s="31"/>
      <c r="CXB40" s="31"/>
      <c r="CXC40" s="31"/>
      <c r="CXD40" s="31"/>
      <c r="CXE40" s="31"/>
      <c r="CXF40" s="31"/>
      <c r="CXG40" s="31"/>
      <c r="CXH40" s="31"/>
      <c r="CXI40" s="31"/>
      <c r="CXJ40" s="31"/>
      <c r="CXK40" s="31"/>
      <c r="CXL40" s="31"/>
      <c r="CXM40" s="31"/>
      <c r="CXN40" s="31"/>
      <c r="CXO40" s="31"/>
      <c r="CXP40" s="31"/>
      <c r="CXQ40" s="31"/>
      <c r="CXR40" s="31"/>
      <c r="CXS40" s="31"/>
      <c r="CXT40" s="31"/>
      <c r="CXU40" s="31"/>
      <c r="CXV40" s="31"/>
      <c r="CXW40" s="31"/>
      <c r="CXX40" s="31"/>
      <c r="CXY40" s="31"/>
      <c r="CXZ40" s="31"/>
      <c r="CYA40" s="31"/>
      <c r="CYB40" s="31"/>
      <c r="CYC40" s="31"/>
      <c r="CYD40" s="31"/>
      <c r="CYE40" s="31"/>
      <c r="CYF40" s="31"/>
      <c r="CYG40" s="31"/>
      <c r="CYH40" s="31"/>
      <c r="CYI40" s="31"/>
      <c r="CYJ40" s="31"/>
      <c r="CYK40" s="31"/>
      <c r="CYL40" s="31"/>
      <c r="CYM40" s="31"/>
      <c r="CYN40" s="31"/>
      <c r="CYO40" s="31"/>
      <c r="CYP40" s="31"/>
      <c r="CYQ40" s="31"/>
      <c r="CYR40" s="31"/>
      <c r="CYS40" s="31"/>
      <c r="CYT40" s="31"/>
      <c r="CYU40" s="31"/>
      <c r="CYV40" s="31"/>
      <c r="CYW40" s="31"/>
      <c r="CYX40" s="31"/>
      <c r="CYY40" s="31"/>
      <c r="CYZ40" s="31"/>
      <c r="CZA40" s="31"/>
      <c r="CZB40" s="31"/>
      <c r="CZC40" s="31"/>
      <c r="CZD40" s="31"/>
      <c r="CZE40" s="31"/>
      <c r="CZF40" s="31"/>
      <c r="CZG40" s="31"/>
      <c r="CZH40" s="31"/>
      <c r="CZI40" s="31"/>
      <c r="CZJ40" s="31"/>
      <c r="CZK40" s="31"/>
      <c r="CZL40" s="31"/>
      <c r="CZM40" s="31"/>
      <c r="CZN40" s="31"/>
      <c r="CZO40" s="31"/>
      <c r="CZP40" s="31"/>
      <c r="CZQ40" s="31"/>
      <c r="CZR40" s="31"/>
      <c r="CZS40" s="31"/>
      <c r="CZT40" s="31"/>
      <c r="CZU40" s="31"/>
      <c r="CZV40" s="31"/>
      <c r="CZW40" s="31"/>
      <c r="CZX40" s="31"/>
      <c r="CZY40" s="31"/>
      <c r="CZZ40" s="31"/>
      <c r="DAA40" s="31"/>
      <c r="DAB40" s="31"/>
      <c r="DAC40" s="31"/>
      <c r="DAD40" s="31"/>
      <c r="DAE40" s="31"/>
      <c r="DAF40" s="31"/>
      <c r="DAG40" s="31"/>
      <c r="DAH40" s="31"/>
      <c r="DAI40" s="31"/>
      <c r="DAJ40" s="31"/>
      <c r="DAK40" s="31"/>
      <c r="DAL40" s="31"/>
      <c r="DAM40" s="31"/>
      <c r="DAN40" s="31"/>
      <c r="DAO40" s="31"/>
      <c r="DAP40" s="31"/>
      <c r="DAQ40" s="31"/>
      <c r="DAR40" s="31"/>
      <c r="DAS40" s="31"/>
      <c r="DAT40" s="31"/>
      <c r="DAU40" s="31"/>
      <c r="DAV40" s="31"/>
      <c r="DAW40" s="31"/>
      <c r="DAX40" s="31"/>
      <c r="DAY40" s="31"/>
      <c r="DAZ40" s="31"/>
      <c r="DBA40" s="31"/>
      <c r="DBB40" s="31"/>
      <c r="DBC40" s="31"/>
      <c r="DBD40" s="31"/>
      <c r="DBE40" s="31"/>
      <c r="DBF40" s="31"/>
      <c r="DBG40" s="31"/>
      <c r="DBH40" s="31"/>
      <c r="DBI40" s="31"/>
      <c r="DBJ40" s="31"/>
      <c r="DBK40" s="31"/>
      <c r="DBL40" s="31"/>
      <c r="DBM40" s="31"/>
      <c r="DBN40" s="31"/>
      <c r="DBO40" s="31"/>
      <c r="DBP40" s="31"/>
      <c r="DBQ40" s="31"/>
      <c r="DBR40" s="31"/>
      <c r="DBS40" s="31"/>
      <c r="DBT40" s="31"/>
      <c r="DBU40" s="31"/>
      <c r="DBV40" s="31"/>
      <c r="DBW40" s="31"/>
      <c r="DBX40" s="31"/>
      <c r="DBY40" s="31"/>
      <c r="DBZ40" s="31"/>
      <c r="DCA40" s="31"/>
      <c r="DCB40" s="31"/>
      <c r="DCC40" s="31"/>
      <c r="DCD40" s="31"/>
      <c r="DCE40" s="31"/>
      <c r="DCF40" s="31"/>
      <c r="DCG40" s="31"/>
      <c r="DCH40" s="31"/>
      <c r="DCI40" s="31"/>
      <c r="DCJ40" s="31"/>
      <c r="DCK40" s="31"/>
      <c r="DCL40" s="31"/>
      <c r="DCM40" s="31"/>
      <c r="DCN40" s="31"/>
      <c r="DCO40" s="31"/>
      <c r="DCP40" s="31"/>
      <c r="DCQ40" s="31"/>
      <c r="DCR40" s="31"/>
      <c r="DCS40" s="31"/>
      <c r="DCT40" s="31"/>
      <c r="DCU40" s="31"/>
      <c r="DCV40" s="31"/>
      <c r="DCW40" s="31"/>
      <c r="DCX40" s="31"/>
      <c r="DCY40" s="31"/>
      <c r="DCZ40" s="31"/>
      <c r="DDA40" s="31"/>
      <c r="DDB40" s="31"/>
      <c r="DDC40" s="31"/>
      <c r="DDD40" s="31"/>
      <c r="DDE40" s="31"/>
      <c r="DDF40" s="31"/>
      <c r="DDG40" s="31"/>
      <c r="DDH40" s="31"/>
      <c r="DDI40" s="31"/>
      <c r="DDJ40" s="31"/>
      <c r="DDK40" s="31"/>
      <c r="DDL40" s="31"/>
      <c r="DDM40" s="31"/>
      <c r="DDN40" s="31"/>
      <c r="DDO40" s="31"/>
      <c r="DDP40" s="31"/>
      <c r="DDQ40" s="31"/>
      <c r="DDR40" s="31"/>
      <c r="DDS40" s="31"/>
      <c r="DDT40" s="31"/>
      <c r="DDU40" s="31"/>
      <c r="DDV40" s="31"/>
      <c r="DDW40" s="31"/>
      <c r="DDX40" s="31"/>
      <c r="DDY40" s="31"/>
      <c r="DDZ40" s="31"/>
      <c r="DEA40" s="31"/>
      <c r="DEB40" s="31"/>
      <c r="DEC40" s="31"/>
      <c r="DED40" s="31"/>
      <c r="DEE40" s="31"/>
      <c r="DEF40" s="31"/>
      <c r="DEG40" s="31"/>
      <c r="DEH40" s="31"/>
      <c r="DEI40" s="31"/>
      <c r="DEJ40" s="31"/>
      <c r="DEK40" s="31"/>
      <c r="DEL40" s="31"/>
      <c r="DEM40" s="31"/>
      <c r="DEN40" s="31"/>
      <c r="DEO40" s="31"/>
      <c r="DEP40" s="31"/>
      <c r="DEQ40" s="31"/>
      <c r="DER40" s="31"/>
      <c r="DES40" s="31"/>
      <c r="DET40" s="31"/>
      <c r="DEU40" s="31"/>
      <c r="DEV40" s="31"/>
      <c r="DEW40" s="31"/>
      <c r="DEX40" s="31"/>
      <c r="DEY40" s="31"/>
      <c r="DEZ40" s="31"/>
      <c r="DFA40" s="31"/>
      <c r="DFB40" s="31"/>
      <c r="DFC40" s="31"/>
      <c r="DFD40" s="31"/>
      <c r="DFE40" s="31"/>
      <c r="DFF40" s="31"/>
      <c r="DFG40" s="31"/>
      <c r="DFH40" s="31"/>
      <c r="DFI40" s="31"/>
      <c r="DFJ40" s="31"/>
      <c r="DFK40" s="31"/>
      <c r="DFL40" s="31"/>
      <c r="DFM40" s="31"/>
      <c r="DFN40" s="31"/>
      <c r="DFO40" s="31"/>
      <c r="DFP40" s="31"/>
      <c r="DFQ40" s="31"/>
      <c r="DFR40" s="31"/>
      <c r="DFS40" s="31"/>
      <c r="DFT40" s="31"/>
      <c r="DFU40" s="31"/>
      <c r="DFV40" s="31"/>
      <c r="DFW40" s="31"/>
      <c r="DFX40" s="31"/>
      <c r="DFY40" s="31"/>
      <c r="DFZ40" s="31"/>
      <c r="DGA40" s="31"/>
      <c r="DGB40" s="31"/>
      <c r="DGC40" s="31"/>
      <c r="DGD40" s="31"/>
      <c r="DGE40" s="31"/>
      <c r="DGF40" s="31"/>
      <c r="DGG40" s="31"/>
      <c r="DGH40" s="31"/>
      <c r="DGI40" s="31"/>
      <c r="DGJ40" s="31"/>
      <c r="DGK40" s="31"/>
      <c r="DGL40" s="31"/>
      <c r="DGM40" s="31"/>
      <c r="DGN40" s="31"/>
      <c r="DGO40" s="31"/>
      <c r="DGP40" s="31"/>
      <c r="DGQ40" s="31"/>
      <c r="DGR40" s="31"/>
      <c r="DGS40" s="31"/>
      <c r="DGT40" s="31"/>
      <c r="DGU40" s="31"/>
      <c r="DGV40" s="31"/>
      <c r="DGW40" s="31"/>
      <c r="DGX40" s="31"/>
      <c r="DGY40" s="31"/>
      <c r="DGZ40" s="31"/>
      <c r="DHA40" s="31"/>
      <c r="DHB40" s="31"/>
      <c r="DHC40" s="31"/>
      <c r="DHD40" s="31"/>
      <c r="DHE40" s="31"/>
      <c r="DHF40" s="31"/>
      <c r="DHG40" s="31"/>
      <c r="DHH40" s="31"/>
      <c r="DHI40" s="31"/>
      <c r="DHJ40" s="31"/>
      <c r="DHK40" s="31"/>
      <c r="DHL40" s="31"/>
      <c r="DHM40" s="31"/>
      <c r="DHN40" s="31"/>
      <c r="DHO40" s="31"/>
      <c r="DHP40" s="31"/>
      <c r="DHQ40" s="31"/>
      <c r="DHR40" s="31"/>
      <c r="DHS40" s="31"/>
      <c r="DHT40" s="31"/>
      <c r="DHU40" s="31"/>
      <c r="DHV40" s="31"/>
      <c r="DHW40" s="31"/>
      <c r="DHX40" s="31"/>
      <c r="DHY40" s="31"/>
      <c r="DHZ40" s="31"/>
      <c r="DIA40" s="31"/>
      <c r="DIB40" s="31"/>
      <c r="DIC40" s="31"/>
      <c r="DID40" s="31"/>
      <c r="DIE40" s="31"/>
      <c r="DIF40" s="31"/>
      <c r="DIG40" s="31"/>
      <c r="DIH40" s="31"/>
      <c r="DII40" s="31"/>
      <c r="DIJ40" s="31"/>
      <c r="DIK40" s="31"/>
      <c r="DIL40" s="31"/>
      <c r="DIM40" s="31"/>
      <c r="DIN40" s="31"/>
      <c r="DIO40" s="31"/>
      <c r="DIP40" s="31"/>
      <c r="DIQ40" s="31"/>
      <c r="DIR40" s="31"/>
      <c r="DIS40" s="31"/>
      <c r="DIT40" s="31"/>
      <c r="DIU40" s="31"/>
      <c r="DIV40" s="31"/>
      <c r="DIW40" s="31"/>
      <c r="DIX40" s="31"/>
      <c r="DIY40" s="31"/>
      <c r="DIZ40" s="31"/>
      <c r="DJA40" s="31"/>
      <c r="DJB40" s="31"/>
      <c r="DJC40" s="31"/>
      <c r="DJD40" s="31"/>
      <c r="DJE40" s="31"/>
      <c r="DJF40" s="31"/>
      <c r="DJG40" s="31"/>
      <c r="DJH40" s="31"/>
      <c r="DJI40" s="31"/>
      <c r="DJJ40" s="31"/>
      <c r="DJK40" s="31"/>
      <c r="DJL40" s="31"/>
      <c r="DJM40" s="31"/>
      <c r="DJN40" s="31"/>
      <c r="DJO40" s="31"/>
      <c r="DJP40" s="31"/>
      <c r="DJQ40" s="31"/>
      <c r="DJR40" s="31"/>
      <c r="DJS40" s="31"/>
      <c r="DJT40" s="31"/>
      <c r="DJU40" s="31"/>
      <c r="DJV40" s="31"/>
      <c r="DJW40" s="31"/>
      <c r="DJX40" s="31"/>
      <c r="DJY40" s="31"/>
      <c r="DJZ40" s="31"/>
      <c r="DKA40" s="31"/>
      <c r="DKB40" s="31"/>
      <c r="DKC40" s="31"/>
      <c r="DKD40" s="31"/>
      <c r="DKE40" s="31"/>
      <c r="DKF40" s="31"/>
      <c r="DKG40" s="31"/>
      <c r="DKH40" s="31"/>
      <c r="DKI40" s="31"/>
      <c r="DKJ40" s="31"/>
      <c r="DKK40" s="31"/>
      <c r="DKL40" s="31"/>
      <c r="DKM40" s="31"/>
      <c r="DKN40" s="31"/>
      <c r="DKO40" s="31"/>
      <c r="DKP40" s="31"/>
      <c r="DKQ40" s="31"/>
      <c r="DKR40" s="31"/>
      <c r="DKS40" s="31"/>
      <c r="DKT40" s="31"/>
      <c r="DKU40" s="31"/>
      <c r="DKV40" s="31"/>
      <c r="DKW40" s="31"/>
      <c r="DKX40" s="31"/>
      <c r="DKY40" s="31"/>
      <c r="DKZ40" s="31"/>
      <c r="DLA40" s="31"/>
      <c r="DLB40" s="31"/>
      <c r="DLC40" s="31"/>
      <c r="DLD40" s="31"/>
      <c r="DLE40" s="31"/>
      <c r="DLF40" s="31"/>
      <c r="DLG40" s="31"/>
      <c r="DLH40" s="31"/>
      <c r="DLI40" s="31"/>
      <c r="DLJ40" s="31"/>
      <c r="DLK40" s="31"/>
      <c r="DLL40" s="31"/>
      <c r="DLM40" s="31"/>
      <c r="DLN40" s="31"/>
      <c r="DLO40" s="31"/>
      <c r="DLP40" s="31"/>
      <c r="DLQ40" s="31"/>
      <c r="DLR40" s="31"/>
      <c r="DLS40" s="31"/>
      <c r="DLT40" s="31"/>
      <c r="DLU40" s="31"/>
      <c r="DLV40" s="31"/>
      <c r="DLW40" s="31"/>
      <c r="DLX40" s="31"/>
      <c r="DLY40" s="31"/>
      <c r="DLZ40" s="31"/>
      <c r="DMA40" s="31"/>
      <c r="DMB40" s="31"/>
      <c r="DMC40" s="31"/>
      <c r="DMD40" s="31"/>
      <c r="DME40" s="31"/>
      <c r="DMF40" s="31"/>
      <c r="DMG40" s="31"/>
      <c r="DMH40" s="31"/>
      <c r="DMI40" s="31"/>
      <c r="DMJ40" s="31"/>
      <c r="DMK40" s="31"/>
      <c r="DML40" s="31"/>
      <c r="DMM40" s="31"/>
      <c r="DMN40" s="31"/>
      <c r="DMO40" s="31"/>
      <c r="DMP40" s="31"/>
      <c r="DMQ40" s="31"/>
      <c r="DMR40" s="31"/>
      <c r="DMS40" s="31"/>
      <c r="DMT40" s="31"/>
      <c r="DMU40" s="31"/>
      <c r="DMV40" s="31"/>
      <c r="DMW40" s="31"/>
      <c r="DMX40" s="31"/>
      <c r="DMY40" s="31"/>
      <c r="DMZ40" s="31"/>
      <c r="DNA40" s="31"/>
      <c r="DNB40" s="31"/>
      <c r="DNC40" s="31"/>
      <c r="DND40" s="31"/>
      <c r="DNE40" s="31"/>
      <c r="DNF40" s="31"/>
      <c r="DNG40" s="31"/>
      <c r="DNH40" s="31"/>
      <c r="DNI40" s="31"/>
      <c r="DNJ40" s="31"/>
      <c r="DNK40" s="31"/>
      <c r="DNL40" s="31"/>
      <c r="DNM40" s="31"/>
      <c r="DNN40" s="31"/>
      <c r="DNO40" s="31"/>
      <c r="DNP40" s="31"/>
      <c r="DNQ40" s="31"/>
      <c r="DNR40" s="31"/>
      <c r="DNS40" s="31"/>
      <c r="DNT40" s="31"/>
      <c r="DNU40" s="31"/>
      <c r="DNV40" s="31"/>
      <c r="DNW40" s="31"/>
      <c r="DNX40" s="31"/>
      <c r="DNY40" s="31"/>
      <c r="DNZ40" s="31"/>
      <c r="DOA40" s="31"/>
      <c r="DOB40" s="31"/>
      <c r="DOC40" s="31"/>
      <c r="DOD40" s="31"/>
      <c r="DOE40" s="31"/>
      <c r="DOF40" s="31"/>
      <c r="DOG40" s="31"/>
      <c r="DOH40" s="31"/>
      <c r="DOI40" s="31"/>
      <c r="DOJ40" s="31"/>
      <c r="DOK40" s="31"/>
      <c r="DOL40" s="31"/>
      <c r="DOM40" s="31"/>
      <c r="DON40" s="31"/>
      <c r="DOO40" s="31"/>
      <c r="DOP40" s="31"/>
      <c r="DOQ40" s="31"/>
      <c r="DOR40" s="31"/>
      <c r="DOS40" s="31"/>
      <c r="DOT40" s="31"/>
      <c r="DOU40" s="31"/>
      <c r="DOV40" s="31"/>
      <c r="DOW40" s="31"/>
      <c r="DOX40" s="31"/>
      <c r="DOY40" s="31"/>
      <c r="DOZ40" s="31"/>
      <c r="DPA40" s="31"/>
      <c r="DPB40" s="31"/>
      <c r="DPC40" s="31"/>
      <c r="DPD40" s="31"/>
      <c r="DPE40" s="31"/>
      <c r="DPF40" s="31"/>
      <c r="DPG40" s="31"/>
      <c r="DPH40" s="31"/>
      <c r="DPI40" s="31"/>
      <c r="DPJ40" s="31"/>
      <c r="DPK40" s="31"/>
      <c r="DPL40" s="31"/>
      <c r="DPM40" s="31"/>
      <c r="DPN40" s="31"/>
      <c r="DPO40" s="31"/>
      <c r="DPP40" s="31"/>
      <c r="DPQ40" s="31"/>
      <c r="DPR40" s="31"/>
      <c r="DPS40" s="31"/>
      <c r="DPT40" s="31"/>
      <c r="DPU40" s="31"/>
      <c r="DPV40" s="31"/>
      <c r="DPW40" s="31"/>
      <c r="DPX40" s="31"/>
      <c r="DPY40" s="31"/>
      <c r="DPZ40" s="31"/>
      <c r="DQA40" s="31"/>
      <c r="DQB40" s="31"/>
      <c r="DQC40" s="31"/>
      <c r="DQD40" s="31"/>
      <c r="DQE40" s="31"/>
      <c r="DQF40" s="31"/>
      <c r="DQG40" s="31"/>
      <c r="DQH40" s="31"/>
      <c r="DQI40" s="31"/>
      <c r="DQJ40" s="31"/>
      <c r="DQK40" s="31"/>
      <c r="DQL40" s="31"/>
      <c r="DQM40" s="31"/>
      <c r="DQN40" s="31"/>
      <c r="DQO40" s="31"/>
      <c r="DQP40" s="31"/>
      <c r="DQQ40" s="31"/>
      <c r="DQR40" s="31"/>
      <c r="DQS40" s="31"/>
      <c r="DQT40" s="31"/>
      <c r="DQU40" s="31"/>
      <c r="DQV40" s="31"/>
      <c r="DQW40" s="31"/>
      <c r="DQX40" s="31"/>
      <c r="DQY40" s="31"/>
      <c r="DQZ40" s="31"/>
      <c r="DRA40" s="31"/>
      <c r="DRB40" s="31"/>
      <c r="DRC40" s="31"/>
      <c r="DRD40" s="31"/>
      <c r="DRE40" s="31"/>
      <c r="DRF40" s="31"/>
      <c r="DRG40" s="31"/>
      <c r="DRH40" s="31"/>
      <c r="DRI40" s="31"/>
      <c r="DRJ40" s="31"/>
      <c r="DRK40" s="31"/>
      <c r="DRL40" s="31"/>
      <c r="DRM40" s="31"/>
      <c r="DRN40" s="31"/>
      <c r="DRO40" s="31"/>
      <c r="DRP40" s="31"/>
      <c r="DRQ40" s="31"/>
      <c r="DRR40" s="31"/>
      <c r="DRS40" s="31"/>
      <c r="DRT40" s="31"/>
      <c r="DRU40" s="31"/>
      <c r="DRV40" s="31"/>
      <c r="DRW40" s="31"/>
      <c r="DRX40" s="31"/>
      <c r="DRY40" s="31"/>
      <c r="DRZ40" s="31"/>
      <c r="DSA40" s="31"/>
      <c r="DSB40" s="31"/>
      <c r="DSC40" s="31"/>
      <c r="DSD40" s="31"/>
      <c r="DSE40" s="31"/>
      <c r="DSF40" s="31"/>
      <c r="DSG40" s="31"/>
      <c r="DSH40" s="31"/>
      <c r="DSI40" s="31"/>
      <c r="DSJ40" s="31"/>
      <c r="DSK40" s="31"/>
      <c r="DSL40" s="31"/>
      <c r="DSM40" s="31"/>
      <c r="DSN40" s="31"/>
      <c r="DSO40" s="31"/>
      <c r="DSP40" s="31"/>
      <c r="DSQ40" s="31"/>
      <c r="DSR40" s="31"/>
      <c r="DSS40" s="31"/>
      <c r="DST40" s="31"/>
      <c r="DSU40" s="31"/>
      <c r="DSV40" s="31"/>
      <c r="DSW40" s="31"/>
      <c r="DSX40" s="31"/>
      <c r="DSY40" s="31"/>
      <c r="DSZ40" s="31"/>
      <c r="DTA40" s="31"/>
      <c r="DTB40" s="31"/>
      <c r="DTC40" s="31"/>
      <c r="DTD40" s="31"/>
      <c r="DTE40" s="31"/>
      <c r="DTF40" s="31"/>
      <c r="DTG40" s="31"/>
      <c r="DTH40" s="31"/>
      <c r="DTI40" s="31"/>
      <c r="DTJ40" s="31"/>
      <c r="DTK40" s="31"/>
      <c r="DTL40" s="31"/>
      <c r="DTM40" s="31"/>
      <c r="DTN40" s="31"/>
      <c r="DTO40" s="31"/>
      <c r="DTP40" s="31"/>
      <c r="DTQ40" s="31"/>
      <c r="DTR40" s="31"/>
      <c r="DTS40" s="31"/>
      <c r="DTT40" s="31"/>
      <c r="DTU40" s="31"/>
      <c r="DTV40" s="31"/>
      <c r="DTW40" s="31"/>
      <c r="DTX40" s="31"/>
      <c r="DTY40" s="31"/>
      <c r="DTZ40" s="31"/>
      <c r="DUA40" s="31"/>
      <c r="DUB40" s="31"/>
      <c r="DUC40" s="31"/>
      <c r="DUD40" s="31"/>
      <c r="DUE40" s="31"/>
      <c r="DUF40" s="31"/>
      <c r="DUG40" s="31"/>
      <c r="DUH40" s="31"/>
      <c r="DUI40" s="31"/>
      <c r="DUJ40" s="31"/>
      <c r="DUK40" s="31"/>
      <c r="DUL40" s="31"/>
      <c r="DUM40" s="31"/>
      <c r="DUN40" s="31"/>
      <c r="DUO40" s="31"/>
      <c r="DUP40" s="31"/>
      <c r="DUQ40" s="31"/>
      <c r="DUR40" s="31"/>
      <c r="DUS40" s="31"/>
      <c r="DUT40" s="31"/>
      <c r="DUU40" s="31"/>
      <c r="DUV40" s="31"/>
      <c r="DUW40" s="31"/>
      <c r="DUX40" s="31"/>
      <c r="DUY40" s="31"/>
      <c r="DUZ40" s="31"/>
      <c r="DVA40" s="31"/>
      <c r="DVB40" s="31"/>
      <c r="DVC40" s="31"/>
      <c r="DVD40" s="31"/>
      <c r="DVE40" s="31"/>
      <c r="DVF40" s="31"/>
      <c r="DVG40" s="31"/>
      <c r="DVH40" s="31"/>
      <c r="DVI40" s="31"/>
      <c r="DVJ40" s="31"/>
      <c r="DVK40" s="31"/>
      <c r="DVL40" s="31"/>
      <c r="DVM40" s="31"/>
      <c r="DVN40" s="31"/>
      <c r="DVO40" s="31"/>
      <c r="DVP40" s="31"/>
      <c r="DVQ40" s="31"/>
      <c r="DVR40" s="31"/>
      <c r="DVS40" s="31"/>
      <c r="DVT40" s="31"/>
      <c r="DVU40" s="31"/>
      <c r="DVV40" s="31"/>
      <c r="DVW40" s="31"/>
      <c r="DVX40" s="31"/>
      <c r="DVY40" s="31"/>
      <c r="DVZ40" s="31"/>
      <c r="DWA40" s="31"/>
      <c r="DWB40" s="31"/>
      <c r="DWC40" s="31"/>
      <c r="DWD40" s="31"/>
      <c r="DWE40" s="31"/>
      <c r="DWF40" s="31"/>
      <c r="DWG40" s="31"/>
      <c r="DWH40" s="31"/>
      <c r="DWI40" s="31"/>
      <c r="DWJ40" s="31"/>
      <c r="DWK40" s="31"/>
      <c r="DWL40" s="31"/>
      <c r="DWM40" s="31"/>
      <c r="DWN40" s="31"/>
      <c r="DWO40" s="31"/>
      <c r="DWP40" s="31"/>
      <c r="DWQ40" s="31"/>
      <c r="DWR40" s="31"/>
      <c r="DWS40" s="31"/>
      <c r="DWT40" s="31"/>
      <c r="DWU40" s="31"/>
      <c r="DWV40" s="31"/>
      <c r="DWW40" s="31"/>
      <c r="DWX40" s="31"/>
      <c r="DWY40" s="31"/>
      <c r="DWZ40" s="31"/>
      <c r="DXA40" s="31"/>
      <c r="DXB40" s="31"/>
      <c r="DXC40" s="31"/>
      <c r="DXD40" s="31"/>
      <c r="DXE40" s="31"/>
      <c r="DXF40" s="31"/>
      <c r="DXG40" s="31"/>
      <c r="DXH40" s="31"/>
      <c r="DXI40" s="31"/>
      <c r="DXJ40" s="31"/>
      <c r="DXK40" s="31"/>
      <c r="DXL40" s="31"/>
      <c r="DXM40" s="31"/>
      <c r="DXN40" s="31"/>
      <c r="DXO40" s="31"/>
      <c r="DXP40" s="31"/>
      <c r="DXQ40" s="31"/>
      <c r="DXR40" s="31"/>
      <c r="DXS40" s="31"/>
      <c r="DXT40" s="31"/>
      <c r="DXU40" s="31"/>
      <c r="DXV40" s="31"/>
      <c r="DXW40" s="31"/>
      <c r="DXX40" s="31"/>
      <c r="DXY40" s="31"/>
      <c r="DXZ40" s="31"/>
      <c r="DYA40" s="31"/>
      <c r="DYB40" s="31"/>
      <c r="DYC40" s="31"/>
      <c r="DYD40" s="31"/>
      <c r="DYE40" s="31"/>
      <c r="DYF40" s="31"/>
      <c r="DYG40" s="31"/>
      <c r="DYH40" s="31"/>
      <c r="DYI40" s="31"/>
      <c r="DYJ40" s="31"/>
      <c r="DYK40" s="31"/>
      <c r="DYL40" s="31"/>
      <c r="DYM40" s="31"/>
      <c r="DYN40" s="31"/>
      <c r="DYO40" s="31"/>
      <c r="DYP40" s="31"/>
      <c r="DYQ40" s="31"/>
      <c r="DYR40" s="31"/>
      <c r="DYS40" s="31"/>
      <c r="DYT40" s="31"/>
      <c r="DYU40" s="31"/>
      <c r="DYV40" s="31"/>
      <c r="DYW40" s="31"/>
      <c r="DYX40" s="31"/>
      <c r="DYY40" s="31"/>
      <c r="DYZ40" s="31"/>
      <c r="DZA40" s="31"/>
      <c r="DZB40" s="31"/>
      <c r="DZC40" s="31"/>
      <c r="DZD40" s="31"/>
      <c r="DZE40" s="31"/>
      <c r="DZF40" s="31"/>
      <c r="DZG40" s="31"/>
      <c r="DZH40" s="31"/>
      <c r="DZI40" s="31"/>
      <c r="DZJ40" s="31"/>
      <c r="DZK40" s="31"/>
      <c r="DZL40" s="31"/>
      <c r="DZM40" s="31"/>
      <c r="DZN40" s="31"/>
      <c r="DZO40" s="31"/>
      <c r="DZP40" s="31"/>
      <c r="DZQ40" s="31"/>
      <c r="DZR40" s="31"/>
      <c r="DZS40" s="31"/>
      <c r="DZT40" s="31"/>
      <c r="DZU40" s="31"/>
      <c r="DZV40" s="31"/>
      <c r="DZW40" s="31"/>
      <c r="DZX40" s="31"/>
      <c r="DZY40" s="31"/>
      <c r="DZZ40" s="31"/>
      <c r="EAA40" s="31"/>
      <c r="EAB40" s="31"/>
      <c r="EAC40" s="31"/>
      <c r="EAD40" s="31"/>
      <c r="EAE40" s="31"/>
      <c r="EAF40" s="31"/>
      <c r="EAG40" s="31"/>
      <c r="EAH40" s="31"/>
      <c r="EAI40" s="31"/>
      <c r="EAJ40" s="31"/>
      <c r="EAK40" s="31"/>
      <c r="EAL40" s="31"/>
      <c r="EAM40" s="31"/>
      <c r="EAN40" s="31"/>
      <c r="EAO40" s="31"/>
      <c r="EAP40" s="31"/>
      <c r="EAQ40" s="31"/>
      <c r="EAR40" s="31"/>
      <c r="EAS40" s="31"/>
      <c r="EAT40" s="31"/>
      <c r="EAU40" s="31"/>
      <c r="EAV40" s="31"/>
      <c r="EAW40" s="31"/>
      <c r="EAX40" s="31"/>
      <c r="EAY40" s="31"/>
      <c r="EAZ40" s="31"/>
      <c r="EBA40" s="31"/>
      <c r="EBB40" s="31"/>
      <c r="EBC40" s="31"/>
      <c r="EBD40" s="31"/>
      <c r="EBE40" s="31"/>
      <c r="EBF40" s="31"/>
      <c r="EBG40" s="31"/>
      <c r="EBH40" s="31"/>
      <c r="EBI40" s="31"/>
      <c r="EBJ40" s="31"/>
      <c r="EBK40" s="31"/>
      <c r="EBL40" s="31"/>
      <c r="EBM40" s="31"/>
      <c r="EBN40" s="31"/>
      <c r="EBO40" s="31"/>
      <c r="EBP40" s="31"/>
      <c r="EBQ40" s="31"/>
      <c r="EBR40" s="31"/>
      <c r="EBS40" s="31"/>
      <c r="EBT40" s="31"/>
      <c r="EBU40" s="31"/>
      <c r="EBV40" s="31"/>
      <c r="EBW40" s="31"/>
      <c r="EBX40" s="31"/>
      <c r="EBY40" s="31"/>
      <c r="EBZ40" s="31"/>
      <c r="ECA40" s="31"/>
      <c r="ECB40" s="31"/>
      <c r="ECC40" s="31"/>
      <c r="ECD40" s="31"/>
      <c r="ECE40" s="31"/>
      <c r="ECF40" s="31"/>
      <c r="ECG40" s="31"/>
      <c r="ECH40" s="31"/>
      <c r="ECI40" s="31"/>
      <c r="ECJ40" s="31"/>
      <c r="ECK40" s="31"/>
      <c r="ECL40" s="31"/>
      <c r="ECM40" s="31"/>
      <c r="ECN40" s="31"/>
      <c r="ECO40" s="31"/>
      <c r="ECP40" s="31"/>
      <c r="ECQ40" s="31"/>
      <c r="ECR40" s="31"/>
      <c r="ECS40" s="31"/>
      <c r="ECT40" s="31"/>
      <c r="ECU40" s="31"/>
      <c r="ECV40" s="31"/>
      <c r="ECW40" s="31"/>
      <c r="ECX40" s="31"/>
      <c r="ECY40" s="31"/>
      <c r="ECZ40" s="31"/>
      <c r="EDA40" s="31"/>
      <c r="EDB40" s="31"/>
      <c r="EDC40" s="31"/>
      <c r="EDD40" s="31"/>
      <c r="EDE40" s="31"/>
      <c r="EDF40" s="31"/>
      <c r="EDG40" s="31"/>
      <c r="EDH40" s="31"/>
      <c r="EDI40" s="31"/>
      <c r="EDJ40" s="31"/>
      <c r="EDK40" s="31"/>
      <c r="EDL40" s="31"/>
      <c r="EDM40" s="31"/>
      <c r="EDN40" s="31"/>
      <c r="EDO40" s="31"/>
      <c r="EDP40" s="31"/>
      <c r="EDQ40" s="31"/>
      <c r="EDR40" s="31"/>
      <c r="EDS40" s="31"/>
      <c r="EDT40" s="31"/>
      <c r="EDU40" s="31"/>
      <c r="EDV40" s="31"/>
      <c r="EDW40" s="31"/>
      <c r="EDX40" s="31"/>
      <c r="EDY40" s="31"/>
      <c r="EDZ40" s="31"/>
      <c r="EEA40" s="31"/>
      <c r="EEB40" s="31"/>
      <c r="EEC40" s="31"/>
      <c r="EED40" s="31"/>
      <c r="EEE40" s="31"/>
      <c r="EEF40" s="31"/>
      <c r="EEG40" s="31"/>
      <c r="EEH40" s="31"/>
      <c r="EEI40" s="31"/>
      <c r="EEJ40" s="31"/>
      <c r="EEK40" s="31"/>
      <c r="EEL40" s="31"/>
      <c r="EEM40" s="31"/>
      <c r="EEN40" s="31"/>
      <c r="EEO40" s="31"/>
      <c r="EEP40" s="31"/>
      <c r="EEQ40" s="31"/>
      <c r="EER40" s="31"/>
      <c r="EES40" s="31"/>
      <c r="EET40" s="31"/>
      <c r="EEU40" s="31"/>
      <c r="EEV40" s="31"/>
      <c r="EEW40" s="31"/>
      <c r="EEX40" s="31"/>
      <c r="EEY40" s="31"/>
      <c r="EEZ40" s="31"/>
      <c r="EFA40" s="31"/>
      <c r="EFB40" s="31"/>
      <c r="EFC40" s="31"/>
      <c r="EFD40" s="31"/>
      <c r="EFE40" s="31"/>
      <c r="EFF40" s="31"/>
      <c r="EFG40" s="31"/>
      <c r="EFH40" s="31"/>
      <c r="EFI40" s="31"/>
      <c r="EFJ40" s="31"/>
      <c r="EFK40" s="31"/>
      <c r="EFL40" s="31"/>
      <c r="EFM40" s="31"/>
      <c r="EFN40" s="31"/>
      <c r="EFO40" s="31"/>
      <c r="EFP40" s="31"/>
      <c r="EFQ40" s="31"/>
      <c r="EFR40" s="31"/>
      <c r="EFS40" s="31"/>
      <c r="EFT40" s="31"/>
      <c r="EFU40" s="31"/>
      <c r="EFV40" s="31"/>
      <c r="EFW40" s="31"/>
      <c r="EFX40" s="31"/>
      <c r="EFY40" s="31"/>
      <c r="EFZ40" s="31"/>
      <c r="EGA40" s="31"/>
      <c r="EGB40" s="31"/>
      <c r="EGC40" s="31"/>
      <c r="EGD40" s="31"/>
      <c r="EGE40" s="31"/>
      <c r="EGF40" s="31"/>
      <c r="EGG40" s="31"/>
      <c r="EGH40" s="31"/>
      <c r="EGI40" s="31"/>
      <c r="EGJ40" s="31"/>
      <c r="EGK40" s="31"/>
      <c r="EGL40" s="31"/>
      <c r="EGM40" s="31"/>
      <c r="EGN40" s="31"/>
      <c r="EGO40" s="31"/>
      <c r="EGP40" s="31"/>
      <c r="EGQ40" s="31"/>
      <c r="EGR40" s="31"/>
      <c r="EGS40" s="31"/>
      <c r="EGT40" s="31"/>
      <c r="EGU40" s="31"/>
      <c r="EGV40" s="31"/>
      <c r="EGW40" s="31"/>
      <c r="EGX40" s="31"/>
      <c r="EGY40" s="31"/>
      <c r="EGZ40" s="31"/>
      <c r="EHA40" s="31"/>
      <c r="EHB40" s="31"/>
      <c r="EHC40" s="31"/>
      <c r="EHD40" s="31"/>
      <c r="EHE40" s="31"/>
      <c r="EHF40" s="31"/>
      <c r="EHG40" s="31"/>
      <c r="EHH40" s="31"/>
      <c r="EHI40" s="31"/>
      <c r="EHJ40" s="31"/>
      <c r="EHK40" s="31"/>
      <c r="EHL40" s="31"/>
      <c r="EHM40" s="31"/>
      <c r="EHN40" s="31"/>
      <c r="EHO40" s="31"/>
      <c r="EHP40" s="31"/>
      <c r="EHQ40" s="31"/>
      <c r="EHR40" s="31"/>
      <c r="EHS40" s="31"/>
      <c r="EHT40" s="31"/>
      <c r="EHU40" s="31"/>
      <c r="EHV40" s="31"/>
      <c r="EHW40" s="31"/>
      <c r="EHX40" s="31"/>
      <c r="EHY40" s="31"/>
      <c r="EHZ40" s="31"/>
      <c r="EIA40" s="31"/>
      <c r="EIB40" s="31"/>
      <c r="EIC40" s="31"/>
      <c r="EID40" s="31"/>
      <c r="EIE40" s="31"/>
      <c r="EIF40" s="31"/>
      <c r="EIG40" s="31"/>
      <c r="EIH40" s="31"/>
      <c r="EII40" s="31"/>
      <c r="EIJ40" s="31"/>
      <c r="EIK40" s="31"/>
      <c r="EIL40" s="31"/>
      <c r="EIM40" s="31"/>
      <c r="EIN40" s="31"/>
      <c r="EIO40" s="31"/>
      <c r="EIP40" s="31"/>
      <c r="EIQ40" s="31"/>
      <c r="EIR40" s="31"/>
      <c r="EIS40" s="31"/>
      <c r="EIT40" s="31"/>
      <c r="EIU40" s="31"/>
      <c r="EIV40" s="31"/>
      <c r="EIW40" s="31"/>
      <c r="EIX40" s="31"/>
      <c r="EIY40" s="31"/>
      <c r="EIZ40" s="31"/>
      <c r="EJA40" s="31"/>
      <c r="EJB40" s="31"/>
      <c r="EJC40" s="31"/>
      <c r="EJD40" s="31"/>
      <c r="EJE40" s="31"/>
      <c r="EJF40" s="31"/>
      <c r="EJG40" s="31"/>
      <c r="EJH40" s="31"/>
      <c r="EJI40" s="31"/>
      <c r="EJJ40" s="31"/>
      <c r="EJK40" s="31"/>
      <c r="EJL40" s="31"/>
      <c r="EJM40" s="31"/>
      <c r="EJN40" s="31"/>
      <c r="EJO40" s="31"/>
      <c r="EJP40" s="31"/>
      <c r="EJQ40" s="31"/>
      <c r="EJR40" s="31"/>
      <c r="EJS40" s="31"/>
      <c r="EJT40" s="31"/>
      <c r="EJU40" s="31"/>
      <c r="EJV40" s="31"/>
      <c r="EJW40" s="31"/>
      <c r="EJX40" s="31"/>
      <c r="EJY40" s="31"/>
      <c r="EJZ40" s="31"/>
      <c r="EKA40" s="31"/>
      <c r="EKB40" s="31"/>
      <c r="EKC40" s="31"/>
      <c r="EKD40" s="31"/>
      <c r="EKE40" s="31"/>
      <c r="EKF40" s="31"/>
      <c r="EKG40" s="31"/>
      <c r="EKH40" s="31"/>
      <c r="EKI40" s="31"/>
      <c r="EKJ40" s="31"/>
      <c r="EKK40" s="31"/>
      <c r="EKL40" s="31"/>
      <c r="EKM40" s="31"/>
      <c r="EKN40" s="31"/>
      <c r="EKO40" s="31"/>
      <c r="EKP40" s="31"/>
      <c r="EKQ40" s="31"/>
      <c r="EKR40" s="31"/>
      <c r="EKS40" s="31"/>
      <c r="EKT40" s="31"/>
      <c r="EKU40" s="31"/>
      <c r="EKV40" s="31"/>
      <c r="EKW40" s="31"/>
      <c r="EKX40" s="31"/>
      <c r="EKY40" s="31"/>
      <c r="EKZ40" s="31"/>
      <c r="ELA40" s="31"/>
      <c r="ELB40" s="31"/>
      <c r="ELC40" s="31"/>
      <c r="ELD40" s="31"/>
      <c r="ELE40" s="31"/>
      <c r="ELF40" s="31"/>
      <c r="ELG40" s="31"/>
      <c r="ELH40" s="31"/>
      <c r="ELI40" s="31"/>
      <c r="ELJ40" s="31"/>
      <c r="ELK40" s="31"/>
      <c r="ELL40" s="31"/>
      <c r="ELM40" s="31"/>
      <c r="ELN40" s="31"/>
      <c r="ELO40" s="31"/>
      <c r="ELP40" s="31"/>
      <c r="ELQ40" s="31"/>
      <c r="ELR40" s="31"/>
      <c r="ELS40" s="31"/>
      <c r="ELT40" s="31"/>
      <c r="ELU40" s="31"/>
      <c r="ELV40" s="31"/>
      <c r="ELW40" s="31"/>
      <c r="ELX40" s="31"/>
      <c r="ELY40" s="31"/>
      <c r="ELZ40" s="31"/>
      <c r="EMA40" s="31"/>
      <c r="EMB40" s="31"/>
      <c r="EMC40" s="31"/>
      <c r="EMD40" s="31"/>
      <c r="EME40" s="31"/>
      <c r="EMF40" s="31"/>
      <c r="EMG40" s="31"/>
      <c r="EMH40" s="31"/>
      <c r="EMI40" s="31"/>
      <c r="EMJ40" s="31"/>
      <c r="EMK40" s="31"/>
      <c r="EML40" s="31"/>
      <c r="EMM40" s="31"/>
      <c r="EMN40" s="31"/>
      <c r="EMO40" s="31"/>
      <c r="EMP40" s="31"/>
      <c r="EMQ40" s="31"/>
      <c r="EMR40" s="31"/>
      <c r="EMS40" s="31"/>
      <c r="EMT40" s="31"/>
      <c r="EMU40" s="31"/>
      <c r="EMV40" s="31"/>
      <c r="EMW40" s="31"/>
      <c r="EMX40" s="31"/>
      <c r="EMY40" s="31"/>
      <c r="EMZ40" s="31"/>
      <c r="ENA40" s="31"/>
      <c r="ENB40" s="31"/>
      <c r="ENC40" s="31"/>
      <c r="END40" s="31"/>
      <c r="ENE40" s="31"/>
      <c r="ENF40" s="31"/>
      <c r="ENG40" s="31"/>
      <c r="ENH40" s="31"/>
      <c r="ENI40" s="31"/>
      <c r="ENJ40" s="31"/>
      <c r="ENK40" s="31"/>
      <c r="ENL40" s="31"/>
      <c r="ENM40" s="31"/>
      <c r="ENN40" s="31"/>
      <c r="ENO40" s="31"/>
      <c r="ENP40" s="31"/>
      <c r="ENQ40" s="31"/>
      <c r="ENR40" s="31"/>
      <c r="ENS40" s="31"/>
      <c r="ENT40" s="31"/>
      <c r="ENU40" s="31"/>
      <c r="ENV40" s="31"/>
      <c r="ENW40" s="31"/>
      <c r="ENX40" s="31"/>
      <c r="ENY40" s="31"/>
      <c r="ENZ40" s="31"/>
      <c r="EOA40" s="31"/>
      <c r="EOB40" s="31"/>
      <c r="EOC40" s="31"/>
      <c r="EOD40" s="31"/>
      <c r="EOE40" s="31"/>
      <c r="EOF40" s="31"/>
      <c r="EOG40" s="31"/>
      <c r="EOH40" s="31"/>
      <c r="EOI40" s="31"/>
      <c r="EOJ40" s="31"/>
      <c r="EOK40" s="31"/>
      <c r="EOL40" s="31"/>
      <c r="EOM40" s="31"/>
      <c r="EON40" s="31"/>
      <c r="EOO40" s="31"/>
      <c r="EOP40" s="31"/>
      <c r="EOQ40" s="31"/>
      <c r="EOR40" s="31"/>
      <c r="EOS40" s="31"/>
      <c r="EOT40" s="31"/>
      <c r="EOU40" s="31"/>
      <c r="EOV40" s="31"/>
      <c r="EOW40" s="31"/>
      <c r="EOX40" s="31"/>
      <c r="EOY40" s="31"/>
      <c r="EOZ40" s="31"/>
      <c r="EPA40" s="31"/>
      <c r="EPB40" s="31"/>
      <c r="EPC40" s="31"/>
      <c r="EPD40" s="31"/>
      <c r="EPE40" s="31"/>
      <c r="EPF40" s="31"/>
      <c r="EPG40" s="31"/>
      <c r="EPH40" s="31"/>
      <c r="EPI40" s="31"/>
      <c r="EPJ40" s="31"/>
      <c r="EPK40" s="31"/>
      <c r="EPL40" s="31"/>
      <c r="EPM40" s="31"/>
      <c r="EPN40" s="31"/>
      <c r="EPO40" s="31"/>
      <c r="EPP40" s="31"/>
      <c r="EPQ40" s="31"/>
      <c r="EPR40" s="31"/>
      <c r="EPS40" s="31"/>
      <c r="EPT40" s="31"/>
      <c r="EPU40" s="31"/>
      <c r="EPV40" s="31"/>
      <c r="EPW40" s="31"/>
      <c r="EPX40" s="31"/>
      <c r="EPY40" s="31"/>
      <c r="EPZ40" s="31"/>
      <c r="EQA40" s="31"/>
      <c r="EQB40" s="31"/>
      <c r="EQC40" s="31"/>
      <c r="EQD40" s="31"/>
      <c r="EQE40" s="31"/>
      <c r="EQF40" s="31"/>
      <c r="EQG40" s="31"/>
      <c r="EQH40" s="31"/>
      <c r="EQI40" s="31"/>
      <c r="EQJ40" s="31"/>
      <c r="EQK40" s="31"/>
      <c r="EQL40" s="31"/>
      <c r="EQM40" s="31"/>
      <c r="EQN40" s="31"/>
      <c r="EQO40" s="31"/>
      <c r="EQP40" s="31"/>
      <c r="EQQ40" s="31"/>
      <c r="EQR40" s="31"/>
      <c r="EQS40" s="31"/>
      <c r="EQT40" s="31"/>
      <c r="EQU40" s="31"/>
      <c r="EQV40" s="31"/>
      <c r="EQW40" s="31"/>
      <c r="EQX40" s="31"/>
      <c r="EQY40" s="31"/>
      <c r="EQZ40" s="31"/>
      <c r="ERA40" s="31"/>
      <c r="ERB40" s="31"/>
      <c r="ERC40" s="31"/>
      <c r="ERD40" s="31"/>
      <c r="ERE40" s="31"/>
      <c r="ERF40" s="31"/>
      <c r="ERG40" s="31"/>
      <c r="ERH40" s="31"/>
      <c r="ERI40" s="31"/>
      <c r="ERJ40" s="31"/>
      <c r="ERK40" s="31"/>
      <c r="ERL40" s="31"/>
      <c r="ERM40" s="31"/>
      <c r="ERN40" s="31"/>
      <c r="ERO40" s="31"/>
      <c r="ERP40" s="31"/>
      <c r="ERQ40" s="31"/>
      <c r="ERR40" s="31"/>
      <c r="ERS40" s="31"/>
      <c r="ERT40" s="31"/>
      <c r="ERU40" s="31"/>
      <c r="ERV40" s="31"/>
      <c r="ERW40" s="31"/>
      <c r="ERX40" s="31"/>
      <c r="ERY40" s="31"/>
      <c r="ERZ40" s="31"/>
      <c r="ESA40" s="31"/>
      <c r="ESB40" s="31"/>
      <c r="ESC40" s="31"/>
      <c r="ESD40" s="31"/>
      <c r="ESE40" s="31"/>
      <c r="ESF40" s="31"/>
      <c r="ESG40" s="31"/>
      <c r="ESH40" s="31"/>
      <c r="ESI40" s="31"/>
      <c r="ESJ40" s="31"/>
      <c r="ESK40" s="31"/>
      <c r="ESL40" s="31"/>
      <c r="ESM40" s="31"/>
      <c r="ESN40" s="31"/>
      <c r="ESO40" s="31"/>
      <c r="ESP40" s="31"/>
      <c r="ESQ40" s="31"/>
      <c r="ESR40" s="31"/>
      <c r="ESS40" s="31"/>
      <c r="EST40" s="31"/>
      <c r="ESU40" s="31"/>
      <c r="ESV40" s="31"/>
      <c r="ESW40" s="31"/>
      <c r="ESX40" s="31"/>
      <c r="ESY40" s="31"/>
      <c r="ESZ40" s="31"/>
      <c r="ETA40" s="31"/>
      <c r="ETB40" s="31"/>
      <c r="ETC40" s="31"/>
      <c r="ETD40" s="31"/>
      <c r="ETE40" s="31"/>
      <c r="ETF40" s="31"/>
      <c r="ETG40" s="31"/>
      <c r="ETH40" s="31"/>
      <c r="ETI40" s="31"/>
      <c r="ETJ40" s="31"/>
      <c r="ETK40" s="31"/>
      <c r="ETL40" s="31"/>
      <c r="ETM40" s="31"/>
      <c r="ETN40" s="31"/>
      <c r="ETO40" s="31"/>
      <c r="ETP40" s="31"/>
      <c r="ETQ40" s="31"/>
      <c r="ETR40" s="31"/>
      <c r="ETS40" s="31"/>
      <c r="ETT40" s="31"/>
      <c r="ETU40" s="31"/>
      <c r="ETV40" s="31"/>
      <c r="ETW40" s="31"/>
      <c r="ETX40" s="31"/>
      <c r="ETY40" s="31"/>
      <c r="ETZ40" s="31"/>
      <c r="EUA40" s="31"/>
      <c r="EUB40" s="31"/>
      <c r="EUC40" s="31"/>
      <c r="EUD40" s="31"/>
      <c r="EUE40" s="31"/>
      <c r="EUF40" s="31"/>
      <c r="EUG40" s="31"/>
      <c r="EUH40" s="31"/>
      <c r="EUI40" s="31"/>
      <c r="EUJ40" s="31"/>
      <c r="EUK40" s="31"/>
      <c r="EUL40" s="31"/>
      <c r="EUM40" s="31"/>
      <c r="EUN40" s="31"/>
      <c r="EUO40" s="31"/>
      <c r="EUP40" s="31"/>
      <c r="EUQ40" s="31"/>
      <c r="EUR40" s="31"/>
      <c r="EUS40" s="31"/>
      <c r="EUT40" s="31"/>
      <c r="EUU40" s="31"/>
      <c r="EUV40" s="31"/>
      <c r="EUW40" s="31"/>
      <c r="EUX40" s="31"/>
      <c r="EUY40" s="31"/>
      <c r="EUZ40" s="31"/>
      <c r="EVA40" s="31"/>
      <c r="EVB40" s="31"/>
      <c r="EVC40" s="31"/>
      <c r="EVD40" s="31"/>
      <c r="EVE40" s="31"/>
      <c r="EVF40" s="31"/>
      <c r="EVG40" s="31"/>
      <c r="EVH40" s="31"/>
      <c r="EVI40" s="31"/>
      <c r="EVJ40" s="31"/>
      <c r="EVK40" s="31"/>
      <c r="EVL40" s="31"/>
      <c r="EVM40" s="31"/>
      <c r="EVN40" s="31"/>
      <c r="EVO40" s="31"/>
      <c r="EVP40" s="31"/>
      <c r="EVQ40" s="31"/>
      <c r="EVR40" s="31"/>
      <c r="EVS40" s="31"/>
      <c r="EVT40" s="31"/>
      <c r="EVU40" s="31"/>
      <c r="EVV40" s="31"/>
      <c r="EVW40" s="31"/>
      <c r="EVX40" s="31"/>
      <c r="EVY40" s="31"/>
      <c r="EVZ40" s="31"/>
      <c r="EWA40" s="31"/>
      <c r="EWB40" s="31"/>
      <c r="EWC40" s="31"/>
      <c r="EWD40" s="31"/>
      <c r="EWE40" s="31"/>
      <c r="EWF40" s="31"/>
      <c r="EWG40" s="31"/>
      <c r="EWH40" s="31"/>
      <c r="EWI40" s="31"/>
      <c r="EWJ40" s="31"/>
      <c r="EWK40" s="31"/>
      <c r="EWL40" s="31"/>
      <c r="EWM40" s="31"/>
      <c r="EWN40" s="31"/>
      <c r="EWO40" s="31"/>
      <c r="EWP40" s="31"/>
      <c r="EWQ40" s="31"/>
      <c r="EWR40" s="31"/>
      <c r="EWS40" s="31"/>
      <c r="EWT40" s="31"/>
      <c r="EWU40" s="31"/>
      <c r="EWV40" s="31"/>
      <c r="EWW40" s="31"/>
      <c r="EWX40" s="31"/>
      <c r="EWY40" s="31"/>
      <c r="EWZ40" s="31"/>
      <c r="EXA40" s="31"/>
      <c r="EXB40" s="31"/>
      <c r="EXC40" s="31"/>
      <c r="EXD40" s="31"/>
      <c r="EXE40" s="31"/>
      <c r="EXF40" s="31"/>
      <c r="EXG40" s="31"/>
      <c r="EXH40" s="31"/>
      <c r="EXI40" s="31"/>
      <c r="EXJ40" s="31"/>
      <c r="EXK40" s="31"/>
      <c r="EXL40" s="31"/>
      <c r="EXM40" s="31"/>
      <c r="EXN40" s="31"/>
      <c r="EXO40" s="31"/>
      <c r="EXP40" s="31"/>
      <c r="EXQ40" s="31"/>
      <c r="EXR40" s="31"/>
      <c r="EXS40" s="31"/>
      <c r="EXT40" s="31"/>
      <c r="EXU40" s="31"/>
      <c r="EXV40" s="31"/>
      <c r="EXW40" s="31"/>
      <c r="EXX40" s="31"/>
      <c r="EXY40" s="31"/>
      <c r="EXZ40" s="31"/>
      <c r="EYA40" s="31"/>
      <c r="EYB40" s="31"/>
      <c r="EYC40" s="31"/>
      <c r="EYD40" s="31"/>
      <c r="EYE40" s="31"/>
      <c r="EYF40" s="31"/>
      <c r="EYG40" s="31"/>
      <c r="EYH40" s="31"/>
      <c r="EYI40" s="31"/>
      <c r="EYJ40" s="31"/>
      <c r="EYK40" s="31"/>
      <c r="EYL40" s="31"/>
      <c r="EYM40" s="31"/>
      <c r="EYN40" s="31"/>
      <c r="EYO40" s="31"/>
      <c r="EYP40" s="31"/>
      <c r="EYQ40" s="31"/>
      <c r="EYR40" s="31"/>
      <c r="EYS40" s="31"/>
      <c r="EYT40" s="31"/>
      <c r="EYU40" s="31"/>
      <c r="EYV40" s="31"/>
      <c r="EYW40" s="31"/>
      <c r="EYX40" s="31"/>
      <c r="EYY40" s="31"/>
      <c r="EYZ40" s="31"/>
      <c r="EZA40" s="31"/>
      <c r="EZB40" s="31"/>
      <c r="EZC40" s="31"/>
      <c r="EZD40" s="31"/>
      <c r="EZE40" s="31"/>
      <c r="EZF40" s="31"/>
      <c r="EZG40" s="31"/>
      <c r="EZH40" s="31"/>
      <c r="EZI40" s="31"/>
      <c r="EZJ40" s="31"/>
      <c r="EZK40" s="31"/>
      <c r="EZL40" s="31"/>
      <c r="EZM40" s="31"/>
      <c r="EZN40" s="31"/>
      <c r="EZO40" s="31"/>
      <c r="EZP40" s="31"/>
      <c r="EZQ40" s="31"/>
      <c r="EZR40" s="31"/>
      <c r="EZS40" s="31"/>
      <c r="EZT40" s="31"/>
      <c r="EZU40" s="31"/>
      <c r="EZV40" s="31"/>
      <c r="EZW40" s="31"/>
      <c r="EZX40" s="31"/>
      <c r="EZY40" s="31"/>
      <c r="EZZ40" s="31"/>
      <c r="FAA40" s="31"/>
      <c r="FAB40" s="31"/>
      <c r="FAC40" s="31"/>
      <c r="FAD40" s="31"/>
      <c r="FAE40" s="31"/>
      <c r="FAF40" s="31"/>
      <c r="FAG40" s="31"/>
      <c r="FAH40" s="31"/>
      <c r="FAI40" s="31"/>
      <c r="FAJ40" s="31"/>
      <c r="FAK40" s="31"/>
      <c r="FAL40" s="31"/>
      <c r="FAM40" s="31"/>
      <c r="FAN40" s="31"/>
      <c r="FAO40" s="31"/>
      <c r="FAP40" s="31"/>
      <c r="FAQ40" s="31"/>
      <c r="FAR40" s="31"/>
      <c r="FAS40" s="31"/>
      <c r="FAT40" s="31"/>
      <c r="FAU40" s="31"/>
      <c r="FAV40" s="31"/>
      <c r="FAW40" s="31"/>
      <c r="FAX40" s="31"/>
      <c r="FAY40" s="31"/>
      <c r="FAZ40" s="31"/>
      <c r="FBA40" s="31"/>
      <c r="FBB40" s="31"/>
      <c r="FBC40" s="31"/>
      <c r="FBD40" s="31"/>
      <c r="FBE40" s="31"/>
      <c r="FBF40" s="31"/>
      <c r="FBG40" s="31"/>
      <c r="FBH40" s="31"/>
      <c r="FBI40" s="31"/>
      <c r="FBJ40" s="31"/>
      <c r="FBK40" s="31"/>
      <c r="FBL40" s="31"/>
      <c r="FBM40" s="31"/>
      <c r="FBN40" s="31"/>
      <c r="FBO40" s="31"/>
      <c r="FBP40" s="31"/>
      <c r="FBQ40" s="31"/>
      <c r="FBR40" s="31"/>
      <c r="FBS40" s="31"/>
      <c r="FBT40" s="31"/>
      <c r="FBU40" s="31"/>
      <c r="FBV40" s="31"/>
      <c r="FBW40" s="31"/>
      <c r="FBX40" s="31"/>
      <c r="FBY40" s="31"/>
      <c r="FBZ40" s="31"/>
      <c r="FCA40" s="31"/>
      <c r="FCB40" s="31"/>
      <c r="FCC40" s="31"/>
      <c r="FCD40" s="31"/>
      <c r="FCE40" s="31"/>
      <c r="FCF40" s="31"/>
      <c r="FCG40" s="31"/>
      <c r="FCH40" s="31"/>
      <c r="FCI40" s="31"/>
      <c r="FCJ40" s="31"/>
      <c r="FCK40" s="31"/>
      <c r="FCL40" s="31"/>
      <c r="FCM40" s="31"/>
      <c r="FCN40" s="31"/>
      <c r="FCO40" s="31"/>
      <c r="FCP40" s="31"/>
      <c r="FCQ40" s="31"/>
      <c r="FCR40" s="31"/>
      <c r="FCS40" s="31"/>
      <c r="FCT40" s="31"/>
      <c r="FCU40" s="31"/>
      <c r="FCV40" s="31"/>
      <c r="FCW40" s="31"/>
      <c r="FCX40" s="31"/>
      <c r="FCY40" s="31"/>
      <c r="FCZ40" s="31"/>
      <c r="FDA40" s="31"/>
      <c r="FDB40" s="31"/>
      <c r="FDC40" s="31"/>
      <c r="FDD40" s="31"/>
      <c r="FDE40" s="31"/>
      <c r="FDF40" s="31"/>
      <c r="FDG40" s="31"/>
      <c r="FDH40" s="31"/>
      <c r="FDI40" s="31"/>
      <c r="FDJ40" s="31"/>
      <c r="FDK40" s="31"/>
      <c r="FDL40" s="31"/>
      <c r="FDM40" s="31"/>
      <c r="FDN40" s="31"/>
      <c r="FDO40" s="31"/>
      <c r="FDP40" s="31"/>
      <c r="FDQ40" s="31"/>
      <c r="FDR40" s="31"/>
      <c r="FDS40" s="31"/>
      <c r="FDT40" s="31"/>
      <c r="FDU40" s="31"/>
      <c r="FDV40" s="31"/>
      <c r="FDW40" s="31"/>
      <c r="FDX40" s="31"/>
      <c r="FDY40" s="31"/>
      <c r="FDZ40" s="31"/>
      <c r="FEA40" s="31"/>
      <c r="FEB40" s="31"/>
      <c r="FEC40" s="31"/>
      <c r="FED40" s="31"/>
      <c r="FEE40" s="31"/>
      <c r="FEF40" s="31"/>
      <c r="FEG40" s="31"/>
      <c r="FEH40" s="31"/>
      <c r="FEI40" s="31"/>
      <c r="FEJ40" s="31"/>
      <c r="FEK40" s="31"/>
      <c r="FEL40" s="31"/>
      <c r="FEM40" s="31"/>
      <c r="FEN40" s="31"/>
      <c r="FEO40" s="31"/>
      <c r="FEP40" s="31"/>
      <c r="FEQ40" s="31"/>
      <c r="FER40" s="31"/>
      <c r="FES40" s="31"/>
      <c r="FET40" s="31"/>
      <c r="FEU40" s="31"/>
      <c r="FEV40" s="31"/>
      <c r="FEW40" s="31"/>
      <c r="FEX40" s="31"/>
      <c r="FEY40" s="31"/>
      <c r="FEZ40" s="31"/>
      <c r="FFA40" s="31"/>
      <c r="FFB40" s="31"/>
      <c r="FFC40" s="31"/>
      <c r="FFD40" s="31"/>
      <c r="FFE40" s="31"/>
      <c r="FFF40" s="31"/>
      <c r="FFG40" s="31"/>
      <c r="FFH40" s="31"/>
      <c r="FFI40" s="31"/>
      <c r="FFJ40" s="31"/>
      <c r="FFK40" s="31"/>
      <c r="FFL40" s="31"/>
      <c r="FFM40" s="31"/>
      <c r="FFN40" s="31"/>
      <c r="FFO40" s="31"/>
      <c r="FFP40" s="31"/>
      <c r="FFQ40" s="31"/>
      <c r="FFR40" s="31"/>
      <c r="FFS40" s="31"/>
      <c r="FFT40" s="31"/>
      <c r="FFU40" s="31"/>
      <c r="FFV40" s="31"/>
      <c r="FFW40" s="31"/>
      <c r="FFX40" s="31"/>
      <c r="FFY40" s="31"/>
      <c r="FFZ40" s="31"/>
      <c r="FGA40" s="31"/>
      <c r="FGB40" s="31"/>
      <c r="FGC40" s="31"/>
      <c r="FGD40" s="31"/>
      <c r="FGE40" s="31"/>
      <c r="FGF40" s="31"/>
      <c r="FGG40" s="31"/>
      <c r="FGH40" s="31"/>
      <c r="FGI40" s="31"/>
      <c r="FGJ40" s="31"/>
      <c r="FGK40" s="31"/>
      <c r="FGL40" s="31"/>
      <c r="FGM40" s="31"/>
      <c r="FGN40" s="31"/>
      <c r="FGO40" s="31"/>
      <c r="FGP40" s="31"/>
      <c r="FGQ40" s="31"/>
      <c r="FGR40" s="31"/>
      <c r="FGS40" s="31"/>
      <c r="FGT40" s="31"/>
      <c r="FGU40" s="31"/>
      <c r="FGV40" s="31"/>
      <c r="FGW40" s="31"/>
      <c r="FGX40" s="31"/>
      <c r="FGY40" s="31"/>
      <c r="FGZ40" s="31"/>
      <c r="FHA40" s="31"/>
      <c r="FHB40" s="31"/>
      <c r="FHC40" s="31"/>
      <c r="FHD40" s="31"/>
      <c r="FHE40" s="31"/>
      <c r="FHF40" s="31"/>
      <c r="FHG40" s="31"/>
      <c r="FHH40" s="31"/>
      <c r="FHI40" s="31"/>
      <c r="FHJ40" s="31"/>
      <c r="FHK40" s="31"/>
      <c r="FHL40" s="31"/>
      <c r="FHM40" s="31"/>
      <c r="FHN40" s="31"/>
      <c r="FHO40" s="31"/>
      <c r="FHP40" s="31"/>
      <c r="FHQ40" s="31"/>
      <c r="FHR40" s="31"/>
      <c r="FHS40" s="31"/>
      <c r="FHT40" s="31"/>
      <c r="FHU40" s="31"/>
      <c r="FHV40" s="31"/>
      <c r="FHW40" s="31"/>
      <c r="FHX40" s="31"/>
      <c r="FHY40" s="31"/>
      <c r="FHZ40" s="31"/>
      <c r="FIA40" s="31"/>
      <c r="FIB40" s="31"/>
      <c r="FIC40" s="31"/>
      <c r="FID40" s="31"/>
      <c r="FIE40" s="31"/>
      <c r="FIF40" s="31"/>
      <c r="FIG40" s="31"/>
      <c r="FIH40" s="31"/>
      <c r="FII40" s="31"/>
      <c r="FIJ40" s="31"/>
      <c r="FIK40" s="31"/>
      <c r="FIL40" s="31"/>
      <c r="FIM40" s="31"/>
      <c r="FIN40" s="31"/>
      <c r="FIO40" s="31"/>
      <c r="FIP40" s="31"/>
      <c r="FIQ40" s="31"/>
      <c r="FIR40" s="31"/>
      <c r="FIS40" s="31"/>
      <c r="FIT40" s="31"/>
      <c r="FIU40" s="31"/>
      <c r="FIV40" s="31"/>
      <c r="FIW40" s="31"/>
      <c r="FIX40" s="31"/>
      <c r="FIY40" s="31"/>
      <c r="FIZ40" s="31"/>
      <c r="FJA40" s="31"/>
      <c r="FJB40" s="31"/>
      <c r="FJC40" s="31"/>
      <c r="FJD40" s="31"/>
      <c r="FJE40" s="31"/>
      <c r="FJF40" s="31"/>
      <c r="FJG40" s="31"/>
      <c r="FJH40" s="31"/>
      <c r="FJI40" s="31"/>
      <c r="FJJ40" s="31"/>
      <c r="FJK40" s="31"/>
      <c r="FJL40" s="31"/>
      <c r="FJM40" s="31"/>
      <c r="FJN40" s="31"/>
      <c r="FJO40" s="31"/>
      <c r="FJP40" s="31"/>
      <c r="FJQ40" s="31"/>
      <c r="FJR40" s="31"/>
      <c r="FJS40" s="31"/>
      <c r="FJT40" s="31"/>
      <c r="FJU40" s="31"/>
      <c r="FJV40" s="31"/>
      <c r="FJW40" s="31"/>
      <c r="FJX40" s="31"/>
      <c r="FJY40" s="31"/>
      <c r="FJZ40" s="31"/>
      <c r="FKA40" s="31"/>
      <c r="FKB40" s="31"/>
      <c r="FKC40" s="31"/>
      <c r="FKD40" s="31"/>
      <c r="FKE40" s="31"/>
      <c r="FKF40" s="31"/>
      <c r="FKG40" s="31"/>
      <c r="FKH40" s="31"/>
      <c r="FKI40" s="31"/>
      <c r="FKJ40" s="31"/>
      <c r="FKK40" s="31"/>
      <c r="FKL40" s="31"/>
      <c r="FKM40" s="31"/>
      <c r="FKN40" s="31"/>
      <c r="FKO40" s="31"/>
      <c r="FKP40" s="31"/>
      <c r="FKQ40" s="31"/>
      <c r="FKR40" s="31"/>
      <c r="FKS40" s="31"/>
      <c r="FKT40" s="31"/>
      <c r="FKU40" s="31"/>
      <c r="FKV40" s="31"/>
      <c r="FKW40" s="31"/>
      <c r="FKX40" s="31"/>
      <c r="FKY40" s="31"/>
      <c r="FKZ40" s="31"/>
      <c r="FLA40" s="31"/>
      <c r="FLB40" s="31"/>
      <c r="FLC40" s="31"/>
      <c r="FLD40" s="31"/>
      <c r="FLE40" s="31"/>
      <c r="FLF40" s="31"/>
      <c r="FLG40" s="31"/>
      <c r="FLH40" s="31"/>
      <c r="FLI40" s="31"/>
      <c r="FLJ40" s="31"/>
      <c r="FLK40" s="31"/>
      <c r="FLL40" s="31"/>
      <c r="FLM40" s="31"/>
      <c r="FLN40" s="31"/>
      <c r="FLO40" s="31"/>
      <c r="FLP40" s="31"/>
      <c r="FLQ40" s="31"/>
      <c r="FLR40" s="31"/>
      <c r="FLS40" s="31"/>
      <c r="FLT40" s="31"/>
      <c r="FLU40" s="31"/>
      <c r="FLV40" s="31"/>
      <c r="FLW40" s="31"/>
      <c r="FLX40" s="31"/>
      <c r="FLY40" s="31"/>
      <c r="FLZ40" s="31"/>
      <c r="FMA40" s="31"/>
      <c r="FMB40" s="31"/>
      <c r="FMC40" s="31"/>
      <c r="FMD40" s="31"/>
      <c r="FME40" s="31"/>
      <c r="FMF40" s="31"/>
      <c r="FMG40" s="31"/>
      <c r="FMH40" s="31"/>
      <c r="FMI40" s="31"/>
      <c r="FMJ40" s="31"/>
      <c r="FMK40" s="31"/>
      <c r="FML40" s="31"/>
      <c r="FMM40" s="31"/>
      <c r="FMN40" s="31"/>
      <c r="FMO40" s="31"/>
      <c r="FMP40" s="31"/>
      <c r="FMQ40" s="31"/>
      <c r="FMR40" s="31"/>
      <c r="FMS40" s="31"/>
      <c r="FMT40" s="31"/>
      <c r="FMU40" s="31"/>
      <c r="FMV40" s="31"/>
      <c r="FMW40" s="31"/>
      <c r="FMX40" s="31"/>
      <c r="FMY40" s="31"/>
      <c r="FMZ40" s="31"/>
      <c r="FNA40" s="31"/>
      <c r="FNB40" s="31"/>
      <c r="FNC40" s="31"/>
      <c r="FND40" s="31"/>
      <c r="FNE40" s="31"/>
      <c r="FNF40" s="31"/>
      <c r="FNG40" s="31"/>
      <c r="FNH40" s="31"/>
      <c r="FNI40" s="31"/>
      <c r="FNJ40" s="31"/>
      <c r="FNK40" s="31"/>
      <c r="FNL40" s="31"/>
      <c r="FNM40" s="31"/>
      <c r="FNN40" s="31"/>
      <c r="FNO40" s="31"/>
      <c r="FNP40" s="31"/>
      <c r="FNQ40" s="31"/>
      <c r="FNR40" s="31"/>
      <c r="FNS40" s="31"/>
      <c r="FNT40" s="31"/>
      <c r="FNU40" s="31"/>
      <c r="FNV40" s="31"/>
      <c r="FNW40" s="31"/>
      <c r="FNX40" s="31"/>
      <c r="FNY40" s="31"/>
      <c r="FNZ40" s="31"/>
      <c r="FOA40" s="31"/>
      <c r="FOB40" s="31"/>
      <c r="FOC40" s="31"/>
      <c r="FOD40" s="31"/>
      <c r="FOE40" s="31"/>
      <c r="FOF40" s="31"/>
      <c r="FOG40" s="31"/>
      <c r="FOH40" s="31"/>
      <c r="FOI40" s="31"/>
      <c r="FOJ40" s="31"/>
      <c r="FOK40" s="31"/>
      <c r="FOL40" s="31"/>
      <c r="FOM40" s="31"/>
      <c r="FON40" s="31"/>
      <c r="FOO40" s="31"/>
      <c r="FOP40" s="31"/>
      <c r="FOQ40" s="31"/>
      <c r="FOR40" s="31"/>
      <c r="FOS40" s="31"/>
      <c r="FOT40" s="31"/>
      <c r="FOU40" s="31"/>
      <c r="FOV40" s="31"/>
      <c r="FOW40" s="31"/>
      <c r="FOX40" s="31"/>
      <c r="FOY40" s="31"/>
      <c r="FOZ40" s="31"/>
      <c r="FPA40" s="31"/>
      <c r="FPB40" s="31"/>
      <c r="FPC40" s="31"/>
      <c r="FPD40" s="31"/>
      <c r="FPE40" s="31"/>
      <c r="FPF40" s="31"/>
      <c r="FPG40" s="31"/>
      <c r="FPH40" s="31"/>
      <c r="FPI40" s="31"/>
      <c r="FPJ40" s="31"/>
      <c r="FPK40" s="31"/>
      <c r="FPL40" s="31"/>
      <c r="FPM40" s="31"/>
      <c r="FPN40" s="31"/>
      <c r="FPO40" s="31"/>
      <c r="FPP40" s="31"/>
      <c r="FPQ40" s="31"/>
      <c r="FPR40" s="31"/>
      <c r="FPS40" s="31"/>
      <c r="FPT40" s="31"/>
      <c r="FPU40" s="31"/>
      <c r="FPV40" s="31"/>
      <c r="FPW40" s="31"/>
      <c r="FPX40" s="31"/>
      <c r="FPY40" s="31"/>
      <c r="FPZ40" s="31"/>
      <c r="FQA40" s="31"/>
      <c r="FQB40" s="31"/>
      <c r="FQC40" s="31"/>
      <c r="FQD40" s="31"/>
      <c r="FQE40" s="31"/>
      <c r="FQF40" s="31"/>
      <c r="FQG40" s="31"/>
      <c r="FQH40" s="31"/>
      <c r="FQI40" s="31"/>
      <c r="FQJ40" s="31"/>
      <c r="FQK40" s="31"/>
      <c r="FQL40" s="31"/>
      <c r="FQM40" s="31"/>
      <c r="FQN40" s="31"/>
      <c r="FQO40" s="31"/>
      <c r="FQP40" s="31"/>
      <c r="FQQ40" s="31"/>
      <c r="FQR40" s="31"/>
      <c r="FQS40" s="31"/>
      <c r="FQT40" s="31"/>
      <c r="FQU40" s="31"/>
      <c r="FQV40" s="31"/>
      <c r="FQW40" s="31"/>
      <c r="FQX40" s="31"/>
      <c r="FQY40" s="31"/>
      <c r="FQZ40" s="31"/>
      <c r="FRA40" s="31"/>
      <c r="FRB40" s="31"/>
      <c r="FRC40" s="31"/>
      <c r="FRD40" s="31"/>
      <c r="FRE40" s="31"/>
      <c r="FRF40" s="31"/>
      <c r="FRG40" s="31"/>
      <c r="FRH40" s="31"/>
      <c r="FRI40" s="31"/>
      <c r="FRJ40" s="31"/>
      <c r="FRK40" s="31"/>
      <c r="FRL40" s="31"/>
      <c r="FRM40" s="31"/>
      <c r="FRN40" s="31"/>
      <c r="FRO40" s="31"/>
      <c r="FRP40" s="31"/>
      <c r="FRQ40" s="31"/>
      <c r="FRR40" s="31"/>
      <c r="FRS40" s="31"/>
      <c r="FRT40" s="31"/>
      <c r="FRU40" s="31"/>
      <c r="FRV40" s="31"/>
      <c r="FRW40" s="31"/>
      <c r="FRX40" s="31"/>
      <c r="FRY40" s="31"/>
      <c r="FRZ40" s="31"/>
      <c r="FSA40" s="31"/>
      <c r="FSB40" s="31"/>
      <c r="FSC40" s="31"/>
      <c r="FSD40" s="31"/>
      <c r="FSE40" s="31"/>
      <c r="FSF40" s="31"/>
      <c r="FSG40" s="31"/>
      <c r="FSH40" s="31"/>
      <c r="FSI40" s="31"/>
      <c r="FSJ40" s="31"/>
      <c r="FSK40" s="31"/>
      <c r="FSL40" s="31"/>
      <c r="FSM40" s="31"/>
      <c r="FSN40" s="31"/>
      <c r="FSO40" s="31"/>
      <c r="FSP40" s="31"/>
      <c r="FSQ40" s="31"/>
      <c r="FSR40" s="31"/>
      <c r="FSS40" s="31"/>
      <c r="FST40" s="31"/>
      <c r="FSU40" s="31"/>
      <c r="FSV40" s="31"/>
      <c r="FSW40" s="31"/>
      <c r="FSX40" s="31"/>
      <c r="FSY40" s="31"/>
      <c r="FSZ40" s="31"/>
      <c r="FTA40" s="31"/>
      <c r="FTB40" s="31"/>
      <c r="FTC40" s="31"/>
      <c r="FTD40" s="31"/>
      <c r="FTE40" s="31"/>
      <c r="FTF40" s="31"/>
      <c r="FTG40" s="31"/>
      <c r="FTH40" s="31"/>
      <c r="FTI40" s="31"/>
      <c r="FTJ40" s="31"/>
      <c r="FTK40" s="31"/>
      <c r="FTL40" s="31"/>
      <c r="FTM40" s="31"/>
      <c r="FTN40" s="31"/>
      <c r="FTO40" s="31"/>
      <c r="FTP40" s="31"/>
      <c r="FTQ40" s="31"/>
      <c r="FTR40" s="31"/>
      <c r="FTS40" s="31"/>
      <c r="FTT40" s="31"/>
      <c r="FTU40" s="31"/>
      <c r="FTV40" s="31"/>
      <c r="FTW40" s="31"/>
      <c r="FTX40" s="31"/>
      <c r="FTY40" s="31"/>
      <c r="FTZ40" s="31"/>
      <c r="FUA40" s="31"/>
      <c r="FUB40" s="31"/>
      <c r="FUC40" s="31"/>
      <c r="FUD40" s="31"/>
      <c r="FUE40" s="31"/>
      <c r="FUF40" s="31"/>
      <c r="FUG40" s="31"/>
      <c r="FUH40" s="31"/>
      <c r="FUI40" s="31"/>
      <c r="FUJ40" s="31"/>
      <c r="FUK40" s="31"/>
      <c r="FUL40" s="31"/>
      <c r="FUM40" s="31"/>
      <c r="FUN40" s="31"/>
      <c r="FUO40" s="31"/>
      <c r="FUP40" s="31"/>
      <c r="FUQ40" s="31"/>
      <c r="FUR40" s="31"/>
      <c r="FUS40" s="31"/>
      <c r="FUT40" s="31"/>
      <c r="FUU40" s="31"/>
      <c r="FUV40" s="31"/>
      <c r="FUW40" s="31"/>
      <c r="FUX40" s="31"/>
      <c r="FUY40" s="31"/>
      <c r="FUZ40" s="31"/>
      <c r="FVA40" s="31"/>
      <c r="FVB40" s="31"/>
      <c r="FVC40" s="31"/>
      <c r="FVD40" s="31"/>
      <c r="FVE40" s="31"/>
      <c r="FVF40" s="31"/>
      <c r="FVG40" s="31"/>
      <c r="FVH40" s="31"/>
      <c r="FVI40" s="31"/>
      <c r="FVJ40" s="31"/>
      <c r="FVK40" s="31"/>
      <c r="FVL40" s="31"/>
      <c r="FVM40" s="31"/>
      <c r="FVN40" s="31"/>
      <c r="FVO40" s="31"/>
      <c r="FVP40" s="31"/>
      <c r="FVQ40" s="31"/>
      <c r="FVR40" s="31"/>
      <c r="FVS40" s="31"/>
      <c r="FVT40" s="31"/>
      <c r="FVU40" s="31"/>
      <c r="FVV40" s="31"/>
      <c r="FVW40" s="31"/>
      <c r="FVX40" s="31"/>
      <c r="FVY40" s="31"/>
      <c r="FVZ40" s="31"/>
      <c r="FWA40" s="31"/>
      <c r="FWB40" s="31"/>
      <c r="FWC40" s="31"/>
      <c r="FWD40" s="31"/>
      <c r="FWE40" s="31"/>
      <c r="FWF40" s="31"/>
      <c r="FWG40" s="31"/>
      <c r="FWH40" s="31"/>
      <c r="FWI40" s="31"/>
      <c r="FWJ40" s="31"/>
      <c r="FWK40" s="31"/>
      <c r="FWL40" s="31"/>
      <c r="FWM40" s="31"/>
      <c r="FWN40" s="31"/>
      <c r="FWO40" s="31"/>
      <c r="FWP40" s="31"/>
      <c r="FWQ40" s="31"/>
      <c r="FWR40" s="31"/>
      <c r="FWS40" s="31"/>
      <c r="FWT40" s="31"/>
      <c r="FWU40" s="31"/>
      <c r="FWV40" s="31"/>
      <c r="FWW40" s="31"/>
      <c r="FWX40" s="31"/>
      <c r="FWY40" s="31"/>
      <c r="FWZ40" s="31"/>
      <c r="FXA40" s="31"/>
      <c r="FXB40" s="31"/>
      <c r="FXC40" s="31"/>
      <c r="FXD40" s="31"/>
      <c r="FXE40" s="31"/>
      <c r="FXF40" s="31"/>
      <c r="FXG40" s="31"/>
      <c r="FXH40" s="31"/>
      <c r="FXI40" s="31"/>
      <c r="FXJ40" s="31"/>
      <c r="FXK40" s="31"/>
      <c r="FXL40" s="31"/>
      <c r="FXM40" s="31"/>
      <c r="FXN40" s="31"/>
      <c r="FXO40" s="31"/>
      <c r="FXP40" s="31"/>
      <c r="FXQ40" s="31"/>
      <c r="FXR40" s="31"/>
      <c r="FXS40" s="31"/>
      <c r="FXT40" s="31"/>
      <c r="FXU40" s="31"/>
      <c r="FXV40" s="31"/>
      <c r="FXW40" s="31"/>
      <c r="FXX40" s="31"/>
      <c r="FXY40" s="31"/>
      <c r="FXZ40" s="31"/>
      <c r="FYA40" s="31"/>
      <c r="FYB40" s="31"/>
      <c r="FYC40" s="31"/>
      <c r="FYD40" s="31"/>
      <c r="FYE40" s="31"/>
      <c r="FYF40" s="31"/>
      <c r="FYG40" s="31"/>
      <c r="FYH40" s="31"/>
      <c r="FYI40" s="31"/>
      <c r="FYJ40" s="31"/>
      <c r="FYK40" s="31"/>
      <c r="FYL40" s="31"/>
      <c r="FYM40" s="31"/>
      <c r="FYN40" s="31"/>
      <c r="FYO40" s="31"/>
      <c r="FYP40" s="31"/>
      <c r="FYQ40" s="31"/>
      <c r="FYR40" s="31"/>
      <c r="FYS40" s="31"/>
      <c r="FYT40" s="31"/>
      <c r="FYU40" s="31"/>
      <c r="FYV40" s="31"/>
      <c r="FYW40" s="31"/>
      <c r="FYX40" s="31"/>
      <c r="FYY40" s="31"/>
      <c r="FYZ40" s="31"/>
      <c r="FZA40" s="31"/>
      <c r="FZB40" s="31"/>
      <c r="FZC40" s="31"/>
      <c r="FZD40" s="31"/>
      <c r="FZE40" s="31"/>
      <c r="FZF40" s="31"/>
      <c r="FZG40" s="31"/>
      <c r="FZH40" s="31"/>
      <c r="FZI40" s="31"/>
      <c r="FZJ40" s="31"/>
      <c r="FZK40" s="31"/>
      <c r="FZL40" s="31"/>
      <c r="FZM40" s="31"/>
      <c r="FZN40" s="31"/>
      <c r="FZO40" s="31"/>
      <c r="FZP40" s="31"/>
      <c r="FZQ40" s="31"/>
      <c r="FZR40" s="31"/>
      <c r="FZS40" s="31"/>
      <c r="FZT40" s="31"/>
      <c r="FZU40" s="31"/>
      <c r="FZV40" s="31"/>
      <c r="FZW40" s="31"/>
      <c r="FZX40" s="31"/>
      <c r="FZY40" s="31"/>
      <c r="FZZ40" s="31"/>
      <c r="GAA40" s="31"/>
      <c r="GAB40" s="31"/>
      <c r="GAC40" s="31"/>
      <c r="GAD40" s="31"/>
      <c r="GAE40" s="31"/>
      <c r="GAF40" s="31"/>
      <c r="GAG40" s="31"/>
      <c r="GAH40" s="31"/>
      <c r="GAI40" s="31"/>
      <c r="GAJ40" s="31"/>
      <c r="GAK40" s="31"/>
      <c r="GAL40" s="31"/>
      <c r="GAM40" s="31"/>
      <c r="GAN40" s="31"/>
      <c r="GAO40" s="31"/>
      <c r="GAP40" s="31"/>
      <c r="GAQ40" s="31"/>
      <c r="GAR40" s="31"/>
      <c r="GAS40" s="31"/>
      <c r="GAT40" s="31"/>
      <c r="GAU40" s="31"/>
      <c r="GAV40" s="31"/>
      <c r="GAW40" s="31"/>
      <c r="GAX40" s="31"/>
      <c r="GAY40" s="31"/>
      <c r="GAZ40" s="31"/>
      <c r="GBA40" s="31"/>
      <c r="GBB40" s="31"/>
      <c r="GBC40" s="31"/>
      <c r="GBD40" s="31"/>
      <c r="GBE40" s="31"/>
      <c r="GBF40" s="31"/>
      <c r="GBG40" s="31"/>
      <c r="GBH40" s="31"/>
      <c r="GBI40" s="31"/>
      <c r="GBJ40" s="31"/>
      <c r="GBK40" s="31"/>
      <c r="GBL40" s="31"/>
      <c r="GBM40" s="31"/>
      <c r="GBN40" s="31"/>
      <c r="GBO40" s="31"/>
      <c r="GBP40" s="31"/>
      <c r="GBQ40" s="31"/>
      <c r="GBR40" s="31"/>
      <c r="GBS40" s="31"/>
      <c r="GBT40" s="31"/>
      <c r="GBU40" s="31"/>
      <c r="GBV40" s="31"/>
      <c r="GBW40" s="31"/>
      <c r="GBX40" s="31"/>
      <c r="GBY40" s="31"/>
      <c r="GBZ40" s="31"/>
      <c r="GCA40" s="31"/>
      <c r="GCB40" s="31"/>
      <c r="GCC40" s="31"/>
      <c r="GCD40" s="31"/>
      <c r="GCE40" s="31"/>
      <c r="GCF40" s="31"/>
      <c r="GCG40" s="31"/>
      <c r="GCH40" s="31"/>
      <c r="GCI40" s="31"/>
      <c r="GCJ40" s="31"/>
      <c r="GCK40" s="31"/>
      <c r="GCL40" s="31"/>
      <c r="GCM40" s="31"/>
      <c r="GCN40" s="31"/>
      <c r="GCO40" s="31"/>
      <c r="GCP40" s="31"/>
      <c r="GCQ40" s="31"/>
      <c r="GCR40" s="31"/>
      <c r="GCS40" s="31"/>
      <c r="GCT40" s="31"/>
      <c r="GCU40" s="31"/>
      <c r="GCV40" s="31"/>
      <c r="GCW40" s="31"/>
      <c r="GCX40" s="31"/>
      <c r="GCY40" s="31"/>
      <c r="GCZ40" s="31"/>
      <c r="GDA40" s="31"/>
      <c r="GDB40" s="31"/>
      <c r="GDC40" s="31"/>
      <c r="GDD40" s="31"/>
      <c r="GDE40" s="31"/>
      <c r="GDF40" s="31"/>
      <c r="GDG40" s="31"/>
      <c r="GDH40" s="31"/>
      <c r="GDI40" s="31"/>
      <c r="GDJ40" s="31"/>
      <c r="GDK40" s="31"/>
      <c r="GDL40" s="31"/>
      <c r="GDM40" s="31"/>
      <c r="GDN40" s="31"/>
      <c r="GDO40" s="31"/>
      <c r="GDP40" s="31"/>
      <c r="GDQ40" s="31"/>
      <c r="GDR40" s="31"/>
      <c r="GDS40" s="31"/>
      <c r="GDT40" s="31"/>
      <c r="GDU40" s="31"/>
      <c r="GDV40" s="31"/>
      <c r="GDW40" s="31"/>
      <c r="GDX40" s="31"/>
      <c r="GDY40" s="31"/>
      <c r="GDZ40" s="31"/>
      <c r="GEA40" s="31"/>
      <c r="GEB40" s="31"/>
      <c r="GEC40" s="31"/>
      <c r="GED40" s="31"/>
      <c r="GEE40" s="31"/>
      <c r="GEF40" s="31"/>
      <c r="GEG40" s="31"/>
      <c r="GEH40" s="31"/>
      <c r="GEI40" s="31"/>
      <c r="GEJ40" s="31"/>
      <c r="GEK40" s="31"/>
      <c r="GEL40" s="31"/>
      <c r="GEM40" s="31"/>
      <c r="GEN40" s="31"/>
      <c r="GEO40" s="31"/>
      <c r="GEP40" s="31"/>
      <c r="GEQ40" s="31"/>
      <c r="GER40" s="31"/>
      <c r="GES40" s="31"/>
      <c r="GET40" s="31"/>
      <c r="GEU40" s="31"/>
      <c r="GEV40" s="31"/>
      <c r="GEW40" s="31"/>
      <c r="GEX40" s="31"/>
      <c r="GEY40" s="31"/>
      <c r="GEZ40" s="31"/>
      <c r="GFA40" s="31"/>
      <c r="GFB40" s="31"/>
      <c r="GFC40" s="31"/>
      <c r="GFD40" s="31"/>
      <c r="GFE40" s="31"/>
      <c r="GFF40" s="31"/>
      <c r="GFG40" s="31"/>
      <c r="GFH40" s="31"/>
      <c r="GFI40" s="31"/>
      <c r="GFJ40" s="31"/>
      <c r="GFK40" s="31"/>
      <c r="GFL40" s="31"/>
      <c r="GFM40" s="31"/>
      <c r="GFN40" s="31"/>
      <c r="GFO40" s="31"/>
      <c r="GFP40" s="31"/>
      <c r="GFQ40" s="31"/>
      <c r="GFR40" s="31"/>
      <c r="GFS40" s="31"/>
      <c r="GFT40" s="31"/>
      <c r="GFU40" s="31"/>
      <c r="GFV40" s="31"/>
      <c r="GFW40" s="31"/>
      <c r="GFX40" s="31"/>
      <c r="GFY40" s="31"/>
      <c r="GFZ40" s="31"/>
      <c r="GGA40" s="31"/>
      <c r="GGB40" s="31"/>
      <c r="GGC40" s="31"/>
      <c r="GGD40" s="31"/>
      <c r="GGE40" s="31"/>
      <c r="GGF40" s="31"/>
      <c r="GGG40" s="31"/>
      <c r="GGH40" s="31"/>
      <c r="GGI40" s="31"/>
      <c r="GGJ40" s="31"/>
      <c r="GGK40" s="31"/>
      <c r="GGL40" s="31"/>
      <c r="GGM40" s="31"/>
      <c r="GGN40" s="31"/>
      <c r="GGO40" s="31"/>
      <c r="GGP40" s="31"/>
      <c r="GGQ40" s="31"/>
      <c r="GGR40" s="31"/>
      <c r="GGS40" s="31"/>
      <c r="GGT40" s="31"/>
      <c r="GGU40" s="31"/>
      <c r="GGV40" s="31"/>
      <c r="GGW40" s="31"/>
      <c r="GGX40" s="31"/>
      <c r="GGY40" s="31"/>
      <c r="GGZ40" s="31"/>
      <c r="GHA40" s="31"/>
      <c r="GHB40" s="31"/>
      <c r="GHC40" s="31"/>
      <c r="GHD40" s="31"/>
      <c r="GHE40" s="31"/>
      <c r="GHF40" s="31"/>
      <c r="GHG40" s="31"/>
      <c r="GHH40" s="31"/>
      <c r="GHI40" s="31"/>
      <c r="GHJ40" s="31"/>
      <c r="GHK40" s="31"/>
      <c r="GHL40" s="31"/>
      <c r="GHM40" s="31"/>
      <c r="GHN40" s="31"/>
      <c r="GHO40" s="31"/>
      <c r="GHP40" s="31"/>
      <c r="GHQ40" s="31"/>
      <c r="GHR40" s="31"/>
      <c r="GHS40" s="31"/>
      <c r="GHT40" s="31"/>
      <c r="GHU40" s="31"/>
      <c r="GHV40" s="31"/>
      <c r="GHW40" s="31"/>
      <c r="GHX40" s="31"/>
      <c r="GHY40" s="31"/>
      <c r="GHZ40" s="31"/>
      <c r="GIA40" s="31"/>
      <c r="GIB40" s="31"/>
      <c r="GIC40" s="31"/>
      <c r="GID40" s="31"/>
      <c r="GIE40" s="31"/>
      <c r="GIF40" s="31"/>
      <c r="GIG40" s="31"/>
      <c r="GIH40" s="31"/>
      <c r="GII40" s="31"/>
      <c r="GIJ40" s="31"/>
      <c r="GIK40" s="31"/>
      <c r="GIL40" s="31"/>
      <c r="GIM40" s="31"/>
      <c r="GIN40" s="31"/>
      <c r="GIO40" s="31"/>
      <c r="GIP40" s="31"/>
      <c r="GIQ40" s="31"/>
      <c r="GIR40" s="31"/>
      <c r="GIS40" s="31"/>
      <c r="GIT40" s="31"/>
      <c r="GIU40" s="31"/>
      <c r="GIV40" s="31"/>
      <c r="GIW40" s="31"/>
      <c r="GIX40" s="31"/>
      <c r="GIY40" s="31"/>
      <c r="GIZ40" s="31"/>
      <c r="GJA40" s="31"/>
      <c r="GJB40" s="31"/>
      <c r="GJC40" s="31"/>
      <c r="GJD40" s="31"/>
      <c r="GJE40" s="31"/>
      <c r="GJF40" s="31"/>
      <c r="GJG40" s="31"/>
      <c r="GJH40" s="31"/>
      <c r="GJI40" s="31"/>
      <c r="GJJ40" s="31"/>
      <c r="GJK40" s="31"/>
      <c r="GJL40" s="31"/>
      <c r="GJM40" s="31"/>
      <c r="GJN40" s="31"/>
      <c r="GJO40" s="31"/>
      <c r="GJP40" s="31"/>
      <c r="GJQ40" s="31"/>
      <c r="GJR40" s="31"/>
      <c r="GJS40" s="31"/>
      <c r="GJT40" s="31"/>
      <c r="GJU40" s="31"/>
      <c r="GJV40" s="31"/>
      <c r="GJW40" s="31"/>
      <c r="GJX40" s="31"/>
      <c r="GJY40" s="31"/>
      <c r="GJZ40" s="31"/>
      <c r="GKA40" s="31"/>
      <c r="GKB40" s="31"/>
      <c r="GKC40" s="31"/>
      <c r="GKD40" s="31"/>
      <c r="GKE40" s="31"/>
      <c r="GKF40" s="31"/>
      <c r="GKG40" s="31"/>
      <c r="GKH40" s="31"/>
      <c r="GKI40" s="31"/>
      <c r="GKJ40" s="31"/>
      <c r="GKK40" s="31"/>
      <c r="GKL40" s="31"/>
      <c r="GKM40" s="31"/>
      <c r="GKN40" s="31"/>
      <c r="GKO40" s="31"/>
      <c r="GKP40" s="31"/>
      <c r="GKQ40" s="31"/>
      <c r="GKR40" s="31"/>
      <c r="GKS40" s="31"/>
      <c r="GKT40" s="31"/>
      <c r="GKU40" s="31"/>
      <c r="GKV40" s="31"/>
      <c r="GKW40" s="31"/>
      <c r="GKX40" s="31"/>
      <c r="GKY40" s="31"/>
      <c r="GKZ40" s="31"/>
      <c r="GLA40" s="31"/>
      <c r="GLB40" s="31"/>
      <c r="GLC40" s="31"/>
      <c r="GLD40" s="31"/>
      <c r="GLE40" s="31"/>
      <c r="GLF40" s="31"/>
      <c r="GLG40" s="31"/>
      <c r="GLH40" s="31"/>
      <c r="GLI40" s="31"/>
      <c r="GLJ40" s="31"/>
      <c r="GLK40" s="31"/>
      <c r="GLL40" s="31"/>
      <c r="GLM40" s="31"/>
      <c r="GLN40" s="31"/>
      <c r="GLO40" s="31"/>
      <c r="GLP40" s="31"/>
      <c r="GLQ40" s="31"/>
      <c r="GLR40" s="31"/>
      <c r="GLS40" s="31"/>
      <c r="GLT40" s="31"/>
      <c r="GLU40" s="31"/>
      <c r="GLV40" s="31"/>
      <c r="GLW40" s="31"/>
      <c r="GLX40" s="31"/>
      <c r="GLY40" s="31"/>
      <c r="GLZ40" s="31"/>
      <c r="GMA40" s="31"/>
      <c r="GMB40" s="31"/>
      <c r="GMC40" s="31"/>
      <c r="GMD40" s="31"/>
      <c r="GME40" s="31"/>
      <c r="GMF40" s="31"/>
      <c r="GMG40" s="31"/>
      <c r="GMH40" s="31"/>
      <c r="GMI40" s="31"/>
      <c r="GMJ40" s="31"/>
      <c r="GMK40" s="31"/>
      <c r="GML40" s="31"/>
      <c r="GMM40" s="31"/>
      <c r="GMN40" s="31"/>
      <c r="GMO40" s="31"/>
      <c r="GMP40" s="31"/>
      <c r="GMQ40" s="31"/>
      <c r="GMR40" s="31"/>
      <c r="GMS40" s="31"/>
      <c r="GMT40" s="31"/>
      <c r="GMU40" s="31"/>
      <c r="GMV40" s="31"/>
      <c r="GMW40" s="31"/>
      <c r="GMX40" s="31"/>
      <c r="GMY40" s="31"/>
      <c r="GMZ40" s="31"/>
      <c r="GNA40" s="31"/>
      <c r="GNB40" s="31"/>
      <c r="GNC40" s="31"/>
      <c r="GND40" s="31"/>
      <c r="GNE40" s="31"/>
      <c r="GNF40" s="31"/>
      <c r="GNG40" s="31"/>
      <c r="GNH40" s="31"/>
      <c r="GNI40" s="31"/>
      <c r="GNJ40" s="31"/>
      <c r="GNK40" s="31"/>
      <c r="GNL40" s="31"/>
      <c r="GNM40" s="31"/>
      <c r="GNN40" s="31"/>
      <c r="GNO40" s="31"/>
      <c r="GNP40" s="31"/>
      <c r="GNQ40" s="31"/>
      <c r="GNR40" s="31"/>
      <c r="GNS40" s="31"/>
      <c r="GNT40" s="31"/>
      <c r="GNU40" s="31"/>
      <c r="GNV40" s="31"/>
      <c r="GNW40" s="31"/>
      <c r="GNX40" s="31"/>
      <c r="GNY40" s="31"/>
      <c r="GNZ40" s="31"/>
      <c r="GOA40" s="31"/>
      <c r="GOB40" s="31"/>
      <c r="GOC40" s="31"/>
      <c r="GOD40" s="31"/>
      <c r="GOE40" s="31"/>
      <c r="GOF40" s="31"/>
      <c r="GOG40" s="31"/>
      <c r="GOH40" s="31"/>
      <c r="GOI40" s="31"/>
      <c r="GOJ40" s="31"/>
      <c r="GOK40" s="31"/>
      <c r="GOL40" s="31"/>
      <c r="GOM40" s="31"/>
      <c r="GON40" s="31"/>
      <c r="GOO40" s="31"/>
      <c r="GOP40" s="31"/>
      <c r="GOQ40" s="31"/>
      <c r="GOR40" s="31"/>
      <c r="GOS40" s="31"/>
      <c r="GOT40" s="31"/>
      <c r="GOU40" s="31"/>
      <c r="GOV40" s="31"/>
      <c r="GOW40" s="31"/>
      <c r="GOX40" s="31"/>
      <c r="GOY40" s="31"/>
      <c r="GOZ40" s="31"/>
      <c r="GPA40" s="31"/>
      <c r="GPB40" s="31"/>
      <c r="GPC40" s="31"/>
      <c r="GPD40" s="31"/>
      <c r="GPE40" s="31"/>
      <c r="GPF40" s="31"/>
      <c r="GPG40" s="31"/>
      <c r="GPH40" s="31"/>
      <c r="GPI40" s="31"/>
      <c r="GPJ40" s="31"/>
      <c r="GPK40" s="31"/>
      <c r="GPL40" s="31"/>
      <c r="GPM40" s="31"/>
      <c r="GPN40" s="31"/>
      <c r="GPO40" s="31"/>
      <c r="GPP40" s="31"/>
      <c r="GPQ40" s="31"/>
      <c r="GPR40" s="31"/>
      <c r="GPS40" s="31"/>
      <c r="GPT40" s="31"/>
      <c r="GPU40" s="31"/>
      <c r="GPV40" s="31"/>
      <c r="GPW40" s="31"/>
      <c r="GPX40" s="31"/>
      <c r="GPY40" s="31"/>
      <c r="GPZ40" s="31"/>
      <c r="GQA40" s="31"/>
      <c r="GQB40" s="31"/>
      <c r="GQC40" s="31"/>
      <c r="GQD40" s="31"/>
      <c r="GQE40" s="31"/>
      <c r="GQF40" s="31"/>
      <c r="GQG40" s="31"/>
      <c r="GQH40" s="31"/>
      <c r="GQI40" s="31"/>
      <c r="GQJ40" s="31"/>
      <c r="GQK40" s="31"/>
      <c r="GQL40" s="31"/>
      <c r="GQM40" s="31"/>
      <c r="GQN40" s="31"/>
      <c r="GQO40" s="31"/>
      <c r="GQP40" s="31"/>
      <c r="GQQ40" s="31"/>
      <c r="GQR40" s="31"/>
      <c r="GQS40" s="31"/>
      <c r="GQT40" s="31"/>
      <c r="GQU40" s="31"/>
      <c r="GQV40" s="31"/>
      <c r="GQW40" s="31"/>
      <c r="GQX40" s="31"/>
      <c r="GQY40" s="31"/>
      <c r="GQZ40" s="31"/>
      <c r="GRA40" s="31"/>
      <c r="GRB40" s="31"/>
      <c r="GRC40" s="31"/>
      <c r="GRD40" s="31"/>
      <c r="GRE40" s="31"/>
      <c r="GRF40" s="31"/>
      <c r="GRG40" s="31"/>
      <c r="GRH40" s="31"/>
      <c r="GRI40" s="31"/>
      <c r="GRJ40" s="31"/>
      <c r="GRK40" s="31"/>
      <c r="GRL40" s="31"/>
      <c r="GRM40" s="31"/>
      <c r="GRN40" s="31"/>
      <c r="GRO40" s="31"/>
      <c r="GRP40" s="31"/>
      <c r="GRQ40" s="31"/>
      <c r="GRR40" s="31"/>
      <c r="GRS40" s="31"/>
      <c r="GRT40" s="31"/>
      <c r="GRU40" s="31"/>
      <c r="GRV40" s="31"/>
      <c r="GRW40" s="31"/>
      <c r="GRX40" s="31"/>
      <c r="GRY40" s="31"/>
      <c r="GRZ40" s="31"/>
      <c r="GSA40" s="31"/>
      <c r="GSB40" s="31"/>
      <c r="GSC40" s="31"/>
      <c r="GSD40" s="31"/>
      <c r="GSE40" s="31"/>
      <c r="GSF40" s="31"/>
      <c r="GSG40" s="31"/>
      <c r="GSH40" s="31"/>
      <c r="GSI40" s="31"/>
      <c r="GSJ40" s="31"/>
      <c r="GSK40" s="31"/>
      <c r="GSL40" s="31"/>
      <c r="GSM40" s="31"/>
      <c r="GSN40" s="31"/>
      <c r="GSO40" s="31"/>
      <c r="GSP40" s="31"/>
      <c r="GSQ40" s="31"/>
      <c r="GSR40" s="31"/>
      <c r="GSS40" s="31"/>
      <c r="GST40" s="31"/>
      <c r="GSU40" s="31"/>
      <c r="GSV40" s="31"/>
      <c r="GSW40" s="31"/>
      <c r="GSX40" s="31"/>
      <c r="GSY40" s="31"/>
      <c r="GSZ40" s="31"/>
      <c r="GTA40" s="31"/>
      <c r="GTB40" s="31"/>
      <c r="GTC40" s="31"/>
      <c r="GTD40" s="31"/>
      <c r="GTE40" s="31"/>
      <c r="GTF40" s="31"/>
      <c r="GTG40" s="31"/>
      <c r="GTH40" s="31"/>
      <c r="GTI40" s="31"/>
      <c r="GTJ40" s="31"/>
      <c r="GTK40" s="31"/>
      <c r="GTL40" s="31"/>
      <c r="GTM40" s="31"/>
      <c r="GTN40" s="31"/>
      <c r="GTO40" s="31"/>
      <c r="GTP40" s="31"/>
      <c r="GTQ40" s="31"/>
      <c r="GTR40" s="31"/>
      <c r="GTS40" s="31"/>
      <c r="GTT40" s="31"/>
      <c r="GTU40" s="31"/>
      <c r="GTV40" s="31"/>
      <c r="GTW40" s="31"/>
      <c r="GTX40" s="31"/>
      <c r="GTY40" s="31"/>
      <c r="GTZ40" s="31"/>
      <c r="GUA40" s="31"/>
      <c r="GUB40" s="31"/>
      <c r="GUC40" s="31"/>
      <c r="GUD40" s="31"/>
      <c r="GUE40" s="31"/>
      <c r="GUF40" s="31"/>
      <c r="GUG40" s="31"/>
      <c r="GUH40" s="31"/>
      <c r="GUI40" s="31"/>
      <c r="GUJ40" s="31"/>
      <c r="GUK40" s="31"/>
      <c r="GUL40" s="31"/>
      <c r="GUM40" s="31"/>
      <c r="GUN40" s="31"/>
      <c r="GUO40" s="31"/>
      <c r="GUP40" s="31"/>
      <c r="GUQ40" s="31"/>
      <c r="GUR40" s="31"/>
      <c r="GUS40" s="31"/>
      <c r="GUT40" s="31"/>
      <c r="GUU40" s="31"/>
      <c r="GUV40" s="31"/>
      <c r="GUW40" s="31"/>
      <c r="GUX40" s="31"/>
      <c r="GUY40" s="31"/>
      <c r="GUZ40" s="31"/>
      <c r="GVA40" s="31"/>
      <c r="GVB40" s="31"/>
      <c r="GVC40" s="31"/>
      <c r="GVD40" s="31"/>
      <c r="GVE40" s="31"/>
      <c r="GVF40" s="31"/>
      <c r="GVG40" s="31"/>
      <c r="GVH40" s="31"/>
      <c r="GVI40" s="31"/>
      <c r="GVJ40" s="31"/>
      <c r="GVK40" s="31"/>
      <c r="GVL40" s="31"/>
      <c r="GVM40" s="31"/>
      <c r="GVN40" s="31"/>
      <c r="GVO40" s="31"/>
      <c r="GVP40" s="31"/>
      <c r="GVQ40" s="31"/>
      <c r="GVR40" s="31"/>
      <c r="GVS40" s="31"/>
      <c r="GVT40" s="31"/>
      <c r="GVU40" s="31"/>
      <c r="GVV40" s="31"/>
      <c r="GVW40" s="31"/>
      <c r="GVX40" s="31"/>
      <c r="GVY40" s="31"/>
      <c r="GVZ40" s="31"/>
      <c r="GWA40" s="31"/>
      <c r="GWB40" s="31"/>
      <c r="GWC40" s="31"/>
      <c r="GWD40" s="31"/>
      <c r="GWE40" s="31"/>
      <c r="GWF40" s="31"/>
      <c r="GWG40" s="31"/>
      <c r="GWH40" s="31"/>
      <c r="GWI40" s="31"/>
      <c r="GWJ40" s="31"/>
      <c r="GWK40" s="31"/>
      <c r="GWL40" s="31"/>
      <c r="GWM40" s="31"/>
      <c r="GWN40" s="31"/>
      <c r="GWO40" s="31"/>
      <c r="GWP40" s="31"/>
      <c r="GWQ40" s="31"/>
      <c r="GWR40" s="31"/>
      <c r="GWS40" s="31"/>
      <c r="GWT40" s="31"/>
      <c r="GWU40" s="31"/>
      <c r="GWV40" s="31"/>
      <c r="GWW40" s="31"/>
      <c r="GWX40" s="31"/>
      <c r="GWY40" s="31"/>
      <c r="GWZ40" s="31"/>
      <c r="GXA40" s="31"/>
      <c r="GXB40" s="31"/>
      <c r="GXC40" s="31"/>
      <c r="GXD40" s="31"/>
      <c r="GXE40" s="31"/>
      <c r="GXF40" s="31"/>
      <c r="GXG40" s="31"/>
      <c r="GXH40" s="31"/>
      <c r="GXI40" s="31"/>
      <c r="GXJ40" s="31"/>
      <c r="GXK40" s="31"/>
      <c r="GXL40" s="31"/>
      <c r="GXM40" s="31"/>
      <c r="GXN40" s="31"/>
      <c r="GXO40" s="31"/>
      <c r="GXP40" s="31"/>
      <c r="GXQ40" s="31"/>
      <c r="GXR40" s="31"/>
      <c r="GXS40" s="31"/>
      <c r="GXT40" s="31"/>
      <c r="GXU40" s="31"/>
      <c r="GXV40" s="31"/>
      <c r="GXW40" s="31"/>
      <c r="GXX40" s="31"/>
      <c r="GXY40" s="31"/>
      <c r="GXZ40" s="31"/>
      <c r="GYA40" s="31"/>
      <c r="GYB40" s="31"/>
      <c r="GYC40" s="31"/>
      <c r="GYD40" s="31"/>
      <c r="GYE40" s="31"/>
      <c r="GYF40" s="31"/>
      <c r="GYG40" s="31"/>
      <c r="GYH40" s="31"/>
      <c r="GYI40" s="31"/>
      <c r="GYJ40" s="31"/>
      <c r="GYK40" s="31"/>
      <c r="GYL40" s="31"/>
      <c r="GYM40" s="31"/>
      <c r="GYN40" s="31"/>
      <c r="GYO40" s="31"/>
      <c r="GYP40" s="31"/>
      <c r="GYQ40" s="31"/>
      <c r="GYR40" s="31"/>
      <c r="GYS40" s="31"/>
      <c r="GYT40" s="31"/>
      <c r="GYU40" s="31"/>
      <c r="GYV40" s="31"/>
      <c r="GYW40" s="31"/>
      <c r="GYX40" s="31"/>
      <c r="GYY40" s="31"/>
      <c r="GYZ40" s="31"/>
      <c r="GZA40" s="31"/>
      <c r="GZB40" s="31"/>
      <c r="GZC40" s="31"/>
      <c r="GZD40" s="31"/>
      <c r="GZE40" s="31"/>
      <c r="GZF40" s="31"/>
      <c r="GZG40" s="31"/>
      <c r="GZH40" s="31"/>
      <c r="GZI40" s="31"/>
      <c r="GZJ40" s="31"/>
      <c r="GZK40" s="31"/>
      <c r="GZL40" s="31"/>
      <c r="GZM40" s="31"/>
      <c r="GZN40" s="31"/>
      <c r="GZO40" s="31"/>
      <c r="GZP40" s="31"/>
      <c r="GZQ40" s="31"/>
      <c r="GZR40" s="31"/>
      <c r="GZS40" s="31"/>
      <c r="GZT40" s="31"/>
      <c r="GZU40" s="31"/>
      <c r="GZV40" s="31"/>
      <c r="GZW40" s="31"/>
      <c r="GZX40" s="31"/>
      <c r="GZY40" s="31"/>
      <c r="GZZ40" s="31"/>
      <c r="HAA40" s="31"/>
      <c r="HAB40" s="31"/>
      <c r="HAC40" s="31"/>
      <c r="HAD40" s="31"/>
      <c r="HAE40" s="31"/>
      <c r="HAF40" s="31"/>
      <c r="HAG40" s="31"/>
      <c r="HAH40" s="31"/>
      <c r="HAI40" s="31"/>
      <c r="HAJ40" s="31"/>
      <c r="HAK40" s="31"/>
      <c r="HAL40" s="31"/>
      <c r="HAM40" s="31"/>
      <c r="HAN40" s="31"/>
      <c r="HAO40" s="31"/>
      <c r="HAP40" s="31"/>
      <c r="HAQ40" s="31"/>
      <c r="HAR40" s="31"/>
      <c r="HAS40" s="31"/>
      <c r="HAT40" s="31"/>
      <c r="HAU40" s="31"/>
      <c r="HAV40" s="31"/>
      <c r="HAW40" s="31"/>
      <c r="HAX40" s="31"/>
      <c r="HAY40" s="31"/>
      <c r="HAZ40" s="31"/>
      <c r="HBA40" s="31"/>
      <c r="HBB40" s="31"/>
      <c r="HBC40" s="31"/>
      <c r="HBD40" s="31"/>
      <c r="HBE40" s="31"/>
      <c r="HBF40" s="31"/>
      <c r="HBG40" s="31"/>
      <c r="HBH40" s="31"/>
      <c r="HBI40" s="31"/>
      <c r="HBJ40" s="31"/>
      <c r="HBK40" s="31"/>
      <c r="HBL40" s="31"/>
      <c r="HBM40" s="31"/>
      <c r="HBN40" s="31"/>
      <c r="HBO40" s="31"/>
      <c r="HBP40" s="31"/>
      <c r="HBQ40" s="31"/>
      <c r="HBR40" s="31"/>
      <c r="HBS40" s="31"/>
      <c r="HBT40" s="31"/>
      <c r="HBU40" s="31"/>
      <c r="HBV40" s="31"/>
      <c r="HBW40" s="31"/>
      <c r="HBX40" s="31"/>
      <c r="HBY40" s="31"/>
      <c r="HBZ40" s="31"/>
      <c r="HCA40" s="31"/>
      <c r="HCB40" s="31"/>
      <c r="HCC40" s="31"/>
      <c r="HCD40" s="31"/>
      <c r="HCE40" s="31"/>
      <c r="HCF40" s="31"/>
      <c r="HCG40" s="31"/>
      <c r="HCH40" s="31"/>
      <c r="HCI40" s="31"/>
      <c r="HCJ40" s="31"/>
      <c r="HCK40" s="31"/>
      <c r="HCL40" s="31"/>
      <c r="HCM40" s="31"/>
      <c r="HCN40" s="31"/>
      <c r="HCO40" s="31"/>
      <c r="HCP40" s="31"/>
      <c r="HCQ40" s="31"/>
      <c r="HCR40" s="31"/>
      <c r="HCS40" s="31"/>
      <c r="HCT40" s="31"/>
      <c r="HCU40" s="31"/>
      <c r="HCV40" s="31"/>
      <c r="HCW40" s="31"/>
      <c r="HCX40" s="31"/>
      <c r="HCY40" s="31"/>
      <c r="HCZ40" s="31"/>
      <c r="HDA40" s="31"/>
      <c r="HDB40" s="31"/>
      <c r="HDC40" s="31"/>
      <c r="HDD40" s="31"/>
      <c r="HDE40" s="31"/>
      <c r="HDF40" s="31"/>
      <c r="HDG40" s="31"/>
      <c r="HDH40" s="31"/>
      <c r="HDI40" s="31"/>
      <c r="HDJ40" s="31"/>
      <c r="HDK40" s="31"/>
      <c r="HDL40" s="31"/>
      <c r="HDM40" s="31"/>
      <c r="HDN40" s="31"/>
      <c r="HDO40" s="31"/>
      <c r="HDP40" s="31"/>
      <c r="HDQ40" s="31"/>
      <c r="HDR40" s="31"/>
      <c r="HDS40" s="31"/>
      <c r="HDT40" s="31"/>
      <c r="HDU40" s="31"/>
      <c r="HDV40" s="31"/>
      <c r="HDW40" s="31"/>
      <c r="HDX40" s="31"/>
      <c r="HDY40" s="31"/>
      <c r="HDZ40" s="31"/>
      <c r="HEA40" s="31"/>
      <c r="HEB40" s="31"/>
      <c r="HEC40" s="31"/>
      <c r="HED40" s="31"/>
      <c r="HEE40" s="31"/>
      <c r="HEF40" s="31"/>
      <c r="HEG40" s="31"/>
      <c r="HEH40" s="31"/>
      <c r="HEI40" s="31"/>
      <c r="HEJ40" s="31"/>
      <c r="HEK40" s="31"/>
      <c r="HEL40" s="31"/>
      <c r="HEM40" s="31"/>
      <c r="HEN40" s="31"/>
      <c r="HEO40" s="31"/>
      <c r="HEP40" s="31"/>
      <c r="HEQ40" s="31"/>
      <c r="HER40" s="31"/>
      <c r="HES40" s="31"/>
      <c r="HET40" s="31"/>
      <c r="HEU40" s="31"/>
      <c r="HEV40" s="31"/>
      <c r="HEW40" s="31"/>
      <c r="HEX40" s="31"/>
      <c r="HEY40" s="31"/>
      <c r="HEZ40" s="31"/>
      <c r="HFA40" s="31"/>
      <c r="HFB40" s="31"/>
      <c r="HFC40" s="31"/>
      <c r="HFD40" s="31"/>
      <c r="HFE40" s="31"/>
      <c r="HFF40" s="31"/>
      <c r="HFG40" s="31"/>
      <c r="HFH40" s="31"/>
      <c r="HFI40" s="31"/>
      <c r="HFJ40" s="31"/>
      <c r="HFK40" s="31"/>
      <c r="HFL40" s="31"/>
      <c r="HFM40" s="31"/>
      <c r="HFN40" s="31"/>
      <c r="HFO40" s="31"/>
      <c r="HFP40" s="31"/>
      <c r="HFQ40" s="31"/>
      <c r="HFR40" s="31"/>
      <c r="HFS40" s="31"/>
      <c r="HFT40" s="31"/>
      <c r="HFU40" s="31"/>
      <c r="HFV40" s="31"/>
      <c r="HFW40" s="31"/>
      <c r="HFX40" s="31"/>
      <c r="HFY40" s="31"/>
      <c r="HFZ40" s="31"/>
      <c r="HGA40" s="31"/>
      <c r="HGB40" s="31"/>
      <c r="HGC40" s="31"/>
      <c r="HGD40" s="31"/>
      <c r="HGE40" s="31"/>
      <c r="HGF40" s="31"/>
      <c r="HGG40" s="31"/>
      <c r="HGH40" s="31"/>
      <c r="HGI40" s="31"/>
      <c r="HGJ40" s="31"/>
      <c r="HGK40" s="31"/>
      <c r="HGL40" s="31"/>
      <c r="HGM40" s="31"/>
      <c r="HGN40" s="31"/>
      <c r="HGO40" s="31"/>
      <c r="HGP40" s="31"/>
      <c r="HGQ40" s="31"/>
      <c r="HGR40" s="31"/>
      <c r="HGS40" s="31"/>
      <c r="HGT40" s="31"/>
      <c r="HGU40" s="31"/>
      <c r="HGV40" s="31"/>
      <c r="HGW40" s="31"/>
      <c r="HGX40" s="31"/>
      <c r="HGY40" s="31"/>
      <c r="HGZ40" s="31"/>
      <c r="HHA40" s="31"/>
      <c r="HHB40" s="31"/>
      <c r="HHC40" s="31"/>
      <c r="HHD40" s="31"/>
      <c r="HHE40" s="31"/>
      <c r="HHF40" s="31"/>
      <c r="HHG40" s="31"/>
      <c r="HHH40" s="31"/>
      <c r="HHI40" s="31"/>
      <c r="HHJ40" s="31"/>
      <c r="HHK40" s="31"/>
      <c r="HHL40" s="31"/>
      <c r="HHM40" s="31"/>
      <c r="HHN40" s="31"/>
      <c r="HHO40" s="31"/>
      <c r="HHP40" s="31"/>
      <c r="HHQ40" s="31"/>
      <c r="HHR40" s="31"/>
      <c r="HHS40" s="31"/>
      <c r="HHT40" s="31"/>
      <c r="HHU40" s="31"/>
      <c r="HHV40" s="31"/>
      <c r="HHW40" s="31"/>
      <c r="HHX40" s="31"/>
      <c r="HHY40" s="31"/>
      <c r="HHZ40" s="31"/>
      <c r="HIA40" s="31"/>
      <c r="HIB40" s="31"/>
      <c r="HIC40" s="31"/>
      <c r="HID40" s="31"/>
      <c r="HIE40" s="31"/>
      <c r="HIF40" s="31"/>
      <c r="HIG40" s="31"/>
      <c r="HIH40" s="31"/>
      <c r="HII40" s="31"/>
      <c r="HIJ40" s="31"/>
      <c r="HIK40" s="31"/>
      <c r="HIL40" s="31"/>
      <c r="HIM40" s="31"/>
      <c r="HIN40" s="31"/>
      <c r="HIO40" s="31"/>
      <c r="HIP40" s="31"/>
      <c r="HIQ40" s="31"/>
      <c r="HIR40" s="31"/>
      <c r="HIS40" s="31"/>
      <c r="HIT40" s="31"/>
      <c r="HIU40" s="31"/>
      <c r="HIV40" s="31"/>
      <c r="HIW40" s="31"/>
      <c r="HIX40" s="31"/>
      <c r="HIY40" s="31"/>
      <c r="HIZ40" s="31"/>
      <c r="HJA40" s="31"/>
      <c r="HJB40" s="31"/>
      <c r="HJC40" s="31"/>
      <c r="HJD40" s="31"/>
      <c r="HJE40" s="31"/>
      <c r="HJF40" s="31"/>
      <c r="HJG40" s="31"/>
      <c r="HJH40" s="31"/>
      <c r="HJI40" s="31"/>
      <c r="HJJ40" s="31"/>
      <c r="HJK40" s="31"/>
      <c r="HJL40" s="31"/>
      <c r="HJM40" s="31"/>
      <c r="HJN40" s="31"/>
      <c r="HJO40" s="31"/>
      <c r="HJP40" s="31"/>
      <c r="HJQ40" s="31"/>
      <c r="HJR40" s="31"/>
      <c r="HJS40" s="31"/>
      <c r="HJT40" s="31"/>
      <c r="HJU40" s="31"/>
      <c r="HJV40" s="31"/>
      <c r="HJW40" s="31"/>
      <c r="HJX40" s="31"/>
      <c r="HJY40" s="31"/>
      <c r="HJZ40" s="31"/>
      <c r="HKA40" s="31"/>
      <c r="HKB40" s="31"/>
      <c r="HKC40" s="31"/>
      <c r="HKD40" s="31"/>
      <c r="HKE40" s="31"/>
      <c r="HKF40" s="31"/>
      <c r="HKG40" s="31"/>
      <c r="HKH40" s="31"/>
      <c r="HKI40" s="31"/>
      <c r="HKJ40" s="31"/>
      <c r="HKK40" s="31"/>
      <c r="HKL40" s="31"/>
      <c r="HKM40" s="31"/>
      <c r="HKN40" s="31"/>
      <c r="HKO40" s="31"/>
      <c r="HKP40" s="31"/>
      <c r="HKQ40" s="31"/>
      <c r="HKR40" s="31"/>
      <c r="HKS40" s="31"/>
      <c r="HKT40" s="31"/>
      <c r="HKU40" s="31"/>
      <c r="HKV40" s="31"/>
      <c r="HKW40" s="31"/>
      <c r="HKX40" s="31"/>
      <c r="HKY40" s="31"/>
      <c r="HKZ40" s="31"/>
      <c r="HLA40" s="31"/>
      <c r="HLB40" s="31"/>
      <c r="HLC40" s="31"/>
      <c r="HLD40" s="31"/>
      <c r="HLE40" s="31"/>
      <c r="HLF40" s="31"/>
      <c r="HLG40" s="31"/>
      <c r="HLH40" s="31"/>
      <c r="HLI40" s="31"/>
      <c r="HLJ40" s="31"/>
      <c r="HLK40" s="31"/>
      <c r="HLL40" s="31"/>
      <c r="HLM40" s="31"/>
      <c r="HLN40" s="31"/>
      <c r="HLO40" s="31"/>
      <c r="HLP40" s="31"/>
      <c r="HLQ40" s="31"/>
      <c r="HLR40" s="31"/>
      <c r="HLS40" s="31"/>
      <c r="HLT40" s="31"/>
      <c r="HLU40" s="31"/>
      <c r="HLV40" s="31"/>
      <c r="HLW40" s="31"/>
      <c r="HLX40" s="31"/>
      <c r="HLY40" s="31"/>
      <c r="HLZ40" s="31"/>
      <c r="HMA40" s="31"/>
      <c r="HMB40" s="31"/>
      <c r="HMC40" s="31"/>
      <c r="HMD40" s="31"/>
      <c r="HME40" s="31"/>
      <c r="HMF40" s="31"/>
      <c r="HMG40" s="31"/>
      <c r="HMH40" s="31"/>
      <c r="HMI40" s="31"/>
      <c r="HMJ40" s="31"/>
      <c r="HMK40" s="31"/>
      <c r="HML40" s="31"/>
      <c r="HMM40" s="31"/>
      <c r="HMN40" s="31"/>
      <c r="HMO40" s="31"/>
      <c r="HMP40" s="31"/>
      <c r="HMQ40" s="31"/>
      <c r="HMR40" s="31"/>
      <c r="HMS40" s="31"/>
      <c r="HMT40" s="31"/>
      <c r="HMU40" s="31"/>
      <c r="HMV40" s="31"/>
      <c r="HMW40" s="31"/>
      <c r="HMX40" s="31"/>
      <c r="HMY40" s="31"/>
      <c r="HMZ40" s="31"/>
      <c r="HNA40" s="31"/>
      <c r="HNB40" s="31"/>
      <c r="HNC40" s="31"/>
      <c r="HND40" s="31"/>
      <c r="HNE40" s="31"/>
      <c r="HNF40" s="31"/>
      <c r="HNG40" s="31"/>
      <c r="HNH40" s="31"/>
      <c r="HNI40" s="31"/>
      <c r="HNJ40" s="31"/>
      <c r="HNK40" s="31"/>
      <c r="HNL40" s="31"/>
      <c r="HNM40" s="31"/>
      <c r="HNN40" s="31"/>
      <c r="HNO40" s="31"/>
      <c r="HNP40" s="31"/>
      <c r="HNQ40" s="31"/>
      <c r="HNR40" s="31"/>
      <c r="HNS40" s="31"/>
      <c r="HNT40" s="31"/>
      <c r="HNU40" s="31"/>
      <c r="HNV40" s="31"/>
      <c r="HNW40" s="31"/>
      <c r="HNX40" s="31"/>
      <c r="HNY40" s="31"/>
      <c r="HNZ40" s="31"/>
      <c r="HOA40" s="31"/>
      <c r="HOB40" s="31"/>
      <c r="HOC40" s="31"/>
      <c r="HOD40" s="31"/>
      <c r="HOE40" s="31"/>
      <c r="HOF40" s="31"/>
      <c r="HOG40" s="31"/>
      <c r="HOH40" s="31"/>
      <c r="HOI40" s="31"/>
      <c r="HOJ40" s="31"/>
      <c r="HOK40" s="31"/>
      <c r="HOL40" s="31"/>
      <c r="HOM40" s="31"/>
      <c r="HON40" s="31"/>
      <c r="HOO40" s="31"/>
      <c r="HOP40" s="31"/>
      <c r="HOQ40" s="31"/>
      <c r="HOR40" s="31"/>
      <c r="HOS40" s="31"/>
      <c r="HOT40" s="31"/>
      <c r="HOU40" s="31"/>
      <c r="HOV40" s="31"/>
      <c r="HOW40" s="31"/>
      <c r="HOX40" s="31"/>
      <c r="HOY40" s="31"/>
      <c r="HOZ40" s="31"/>
      <c r="HPA40" s="31"/>
      <c r="HPB40" s="31"/>
      <c r="HPC40" s="31"/>
      <c r="HPD40" s="31"/>
      <c r="HPE40" s="31"/>
      <c r="HPF40" s="31"/>
      <c r="HPG40" s="31"/>
      <c r="HPH40" s="31"/>
      <c r="HPI40" s="31"/>
      <c r="HPJ40" s="31"/>
      <c r="HPK40" s="31"/>
      <c r="HPL40" s="31"/>
      <c r="HPM40" s="31"/>
      <c r="HPN40" s="31"/>
      <c r="HPO40" s="31"/>
      <c r="HPP40" s="31"/>
      <c r="HPQ40" s="31"/>
      <c r="HPR40" s="31"/>
      <c r="HPS40" s="31"/>
      <c r="HPT40" s="31"/>
      <c r="HPU40" s="31"/>
      <c r="HPV40" s="31"/>
      <c r="HPW40" s="31"/>
      <c r="HPX40" s="31"/>
      <c r="HPY40" s="31"/>
      <c r="HPZ40" s="31"/>
      <c r="HQA40" s="31"/>
      <c r="HQB40" s="31"/>
      <c r="HQC40" s="31"/>
      <c r="HQD40" s="31"/>
      <c r="HQE40" s="31"/>
      <c r="HQF40" s="31"/>
      <c r="HQG40" s="31"/>
      <c r="HQH40" s="31"/>
      <c r="HQI40" s="31"/>
      <c r="HQJ40" s="31"/>
      <c r="HQK40" s="31"/>
      <c r="HQL40" s="31"/>
      <c r="HQM40" s="31"/>
      <c r="HQN40" s="31"/>
      <c r="HQO40" s="31"/>
      <c r="HQP40" s="31"/>
      <c r="HQQ40" s="31"/>
      <c r="HQR40" s="31"/>
      <c r="HQS40" s="31"/>
      <c r="HQT40" s="31"/>
      <c r="HQU40" s="31"/>
      <c r="HQV40" s="31"/>
      <c r="HQW40" s="31"/>
      <c r="HQX40" s="31"/>
      <c r="HQY40" s="31"/>
      <c r="HQZ40" s="31"/>
      <c r="HRA40" s="31"/>
      <c r="HRB40" s="31"/>
      <c r="HRC40" s="31"/>
      <c r="HRD40" s="31"/>
      <c r="HRE40" s="31"/>
      <c r="HRF40" s="31"/>
      <c r="HRG40" s="31"/>
      <c r="HRH40" s="31"/>
      <c r="HRI40" s="31"/>
      <c r="HRJ40" s="31"/>
      <c r="HRK40" s="31"/>
      <c r="HRL40" s="31"/>
      <c r="HRM40" s="31"/>
      <c r="HRN40" s="31"/>
      <c r="HRO40" s="31"/>
      <c r="HRP40" s="31"/>
      <c r="HRQ40" s="31"/>
      <c r="HRR40" s="31"/>
      <c r="HRS40" s="31"/>
      <c r="HRT40" s="31"/>
      <c r="HRU40" s="31"/>
      <c r="HRV40" s="31"/>
      <c r="HRW40" s="31"/>
      <c r="HRX40" s="31"/>
      <c r="HRY40" s="31"/>
      <c r="HRZ40" s="31"/>
      <c r="HSA40" s="31"/>
      <c r="HSB40" s="31"/>
      <c r="HSC40" s="31"/>
      <c r="HSD40" s="31"/>
      <c r="HSE40" s="31"/>
      <c r="HSF40" s="31"/>
      <c r="HSG40" s="31"/>
      <c r="HSH40" s="31"/>
      <c r="HSI40" s="31"/>
      <c r="HSJ40" s="31"/>
      <c r="HSK40" s="31"/>
      <c r="HSL40" s="31"/>
      <c r="HSM40" s="31"/>
      <c r="HSN40" s="31"/>
      <c r="HSO40" s="31"/>
      <c r="HSP40" s="31"/>
      <c r="HSQ40" s="31"/>
      <c r="HSR40" s="31"/>
      <c r="HSS40" s="31"/>
      <c r="HST40" s="31"/>
      <c r="HSU40" s="31"/>
      <c r="HSV40" s="31"/>
      <c r="HSW40" s="31"/>
      <c r="HSX40" s="31"/>
      <c r="HSY40" s="31"/>
      <c r="HSZ40" s="31"/>
      <c r="HTA40" s="31"/>
      <c r="HTB40" s="31"/>
      <c r="HTC40" s="31"/>
      <c r="HTD40" s="31"/>
      <c r="HTE40" s="31"/>
      <c r="HTF40" s="31"/>
      <c r="HTG40" s="31"/>
      <c r="HTH40" s="31"/>
      <c r="HTI40" s="31"/>
      <c r="HTJ40" s="31"/>
      <c r="HTK40" s="31"/>
      <c r="HTL40" s="31"/>
      <c r="HTM40" s="31"/>
      <c r="HTN40" s="31"/>
      <c r="HTO40" s="31"/>
      <c r="HTP40" s="31"/>
      <c r="HTQ40" s="31"/>
      <c r="HTR40" s="31"/>
      <c r="HTS40" s="31"/>
      <c r="HTT40" s="31"/>
      <c r="HTU40" s="31"/>
      <c r="HTV40" s="31"/>
      <c r="HTW40" s="31"/>
      <c r="HTX40" s="31"/>
      <c r="HTY40" s="31"/>
      <c r="HTZ40" s="31"/>
      <c r="HUA40" s="31"/>
      <c r="HUB40" s="31"/>
      <c r="HUC40" s="31"/>
      <c r="HUD40" s="31"/>
      <c r="HUE40" s="31"/>
      <c r="HUF40" s="31"/>
      <c r="HUG40" s="31"/>
      <c r="HUH40" s="31"/>
      <c r="HUI40" s="31"/>
      <c r="HUJ40" s="31"/>
      <c r="HUK40" s="31"/>
      <c r="HUL40" s="31"/>
      <c r="HUM40" s="31"/>
      <c r="HUN40" s="31"/>
      <c r="HUO40" s="31"/>
      <c r="HUP40" s="31"/>
      <c r="HUQ40" s="31"/>
      <c r="HUR40" s="31"/>
      <c r="HUS40" s="31"/>
      <c r="HUT40" s="31"/>
      <c r="HUU40" s="31"/>
      <c r="HUV40" s="31"/>
      <c r="HUW40" s="31"/>
      <c r="HUX40" s="31"/>
      <c r="HUY40" s="31"/>
      <c r="HUZ40" s="31"/>
      <c r="HVA40" s="31"/>
      <c r="HVB40" s="31"/>
      <c r="HVC40" s="31"/>
      <c r="HVD40" s="31"/>
      <c r="HVE40" s="31"/>
      <c r="HVF40" s="31"/>
      <c r="HVG40" s="31"/>
      <c r="HVH40" s="31"/>
      <c r="HVI40" s="31"/>
      <c r="HVJ40" s="31"/>
      <c r="HVK40" s="31"/>
      <c r="HVL40" s="31"/>
      <c r="HVM40" s="31"/>
      <c r="HVN40" s="31"/>
      <c r="HVO40" s="31"/>
      <c r="HVP40" s="31"/>
      <c r="HVQ40" s="31"/>
      <c r="HVR40" s="31"/>
      <c r="HVS40" s="31"/>
      <c r="HVT40" s="31"/>
      <c r="HVU40" s="31"/>
      <c r="HVV40" s="31"/>
      <c r="HVW40" s="31"/>
      <c r="HVX40" s="31"/>
      <c r="HVY40" s="31"/>
      <c r="HVZ40" s="31"/>
      <c r="HWA40" s="31"/>
      <c r="HWB40" s="31"/>
      <c r="HWC40" s="31"/>
      <c r="HWD40" s="31"/>
      <c r="HWE40" s="31"/>
      <c r="HWF40" s="31"/>
      <c r="HWG40" s="31"/>
      <c r="HWH40" s="31"/>
      <c r="HWI40" s="31"/>
      <c r="HWJ40" s="31"/>
      <c r="HWK40" s="31"/>
      <c r="HWL40" s="31"/>
      <c r="HWM40" s="31"/>
      <c r="HWN40" s="31"/>
      <c r="HWO40" s="31"/>
      <c r="HWP40" s="31"/>
      <c r="HWQ40" s="31"/>
      <c r="HWR40" s="31"/>
      <c r="HWS40" s="31"/>
      <c r="HWT40" s="31"/>
      <c r="HWU40" s="31"/>
      <c r="HWV40" s="31"/>
      <c r="HWW40" s="31"/>
      <c r="HWX40" s="31"/>
      <c r="HWY40" s="31"/>
      <c r="HWZ40" s="31"/>
      <c r="HXA40" s="31"/>
      <c r="HXB40" s="31"/>
      <c r="HXC40" s="31"/>
      <c r="HXD40" s="31"/>
      <c r="HXE40" s="31"/>
      <c r="HXF40" s="31"/>
      <c r="HXG40" s="31"/>
      <c r="HXH40" s="31"/>
      <c r="HXI40" s="31"/>
      <c r="HXJ40" s="31"/>
      <c r="HXK40" s="31"/>
      <c r="HXL40" s="31"/>
      <c r="HXM40" s="31"/>
      <c r="HXN40" s="31"/>
      <c r="HXO40" s="31"/>
      <c r="HXP40" s="31"/>
      <c r="HXQ40" s="31"/>
      <c r="HXR40" s="31"/>
      <c r="HXS40" s="31"/>
      <c r="HXT40" s="31"/>
      <c r="HXU40" s="31"/>
      <c r="HXV40" s="31"/>
      <c r="HXW40" s="31"/>
      <c r="HXX40" s="31"/>
      <c r="HXY40" s="31"/>
      <c r="HXZ40" s="31"/>
      <c r="HYA40" s="31"/>
      <c r="HYB40" s="31"/>
      <c r="HYC40" s="31"/>
      <c r="HYD40" s="31"/>
      <c r="HYE40" s="31"/>
      <c r="HYF40" s="31"/>
      <c r="HYG40" s="31"/>
      <c r="HYH40" s="31"/>
      <c r="HYI40" s="31"/>
      <c r="HYJ40" s="31"/>
      <c r="HYK40" s="31"/>
      <c r="HYL40" s="31"/>
      <c r="HYM40" s="31"/>
      <c r="HYN40" s="31"/>
      <c r="HYO40" s="31"/>
      <c r="HYP40" s="31"/>
      <c r="HYQ40" s="31"/>
      <c r="HYR40" s="31"/>
      <c r="HYS40" s="31"/>
      <c r="HYT40" s="31"/>
      <c r="HYU40" s="31"/>
      <c r="HYV40" s="31"/>
      <c r="HYW40" s="31"/>
      <c r="HYX40" s="31"/>
      <c r="HYY40" s="31"/>
      <c r="HYZ40" s="31"/>
      <c r="HZA40" s="31"/>
      <c r="HZB40" s="31"/>
      <c r="HZC40" s="31"/>
      <c r="HZD40" s="31"/>
      <c r="HZE40" s="31"/>
      <c r="HZF40" s="31"/>
      <c r="HZG40" s="31"/>
      <c r="HZH40" s="31"/>
      <c r="HZI40" s="31"/>
      <c r="HZJ40" s="31"/>
      <c r="HZK40" s="31"/>
      <c r="HZL40" s="31"/>
      <c r="HZM40" s="31"/>
      <c r="HZN40" s="31"/>
      <c r="HZO40" s="31"/>
      <c r="HZP40" s="31"/>
      <c r="HZQ40" s="31"/>
      <c r="HZR40" s="31"/>
      <c r="HZS40" s="31"/>
      <c r="HZT40" s="31"/>
      <c r="HZU40" s="31"/>
      <c r="HZV40" s="31"/>
      <c r="HZW40" s="31"/>
      <c r="HZX40" s="31"/>
      <c r="HZY40" s="31"/>
      <c r="HZZ40" s="31"/>
      <c r="IAA40" s="31"/>
      <c r="IAB40" s="31"/>
      <c r="IAC40" s="31"/>
      <c r="IAD40" s="31"/>
      <c r="IAE40" s="31"/>
      <c r="IAF40" s="31"/>
      <c r="IAG40" s="31"/>
      <c r="IAH40" s="31"/>
      <c r="IAI40" s="31"/>
      <c r="IAJ40" s="31"/>
      <c r="IAK40" s="31"/>
      <c r="IAL40" s="31"/>
      <c r="IAM40" s="31"/>
      <c r="IAN40" s="31"/>
      <c r="IAO40" s="31"/>
      <c r="IAP40" s="31"/>
      <c r="IAQ40" s="31"/>
      <c r="IAR40" s="31"/>
      <c r="IAS40" s="31"/>
      <c r="IAT40" s="31"/>
      <c r="IAU40" s="31"/>
      <c r="IAV40" s="31"/>
      <c r="IAW40" s="31"/>
      <c r="IAX40" s="31"/>
      <c r="IAY40" s="31"/>
      <c r="IAZ40" s="31"/>
      <c r="IBA40" s="31"/>
      <c r="IBB40" s="31"/>
      <c r="IBC40" s="31"/>
      <c r="IBD40" s="31"/>
      <c r="IBE40" s="31"/>
      <c r="IBF40" s="31"/>
      <c r="IBG40" s="31"/>
      <c r="IBH40" s="31"/>
      <c r="IBI40" s="31"/>
      <c r="IBJ40" s="31"/>
      <c r="IBK40" s="31"/>
      <c r="IBL40" s="31"/>
      <c r="IBM40" s="31"/>
      <c r="IBN40" s="31"/>
      <c r="IBO40" s="31"/>
      <c r="IBP40" s="31"/>
      <c r="IBQ40" s="31"/>
      <c r="IBR40" s="31"/>
      <c r="IBS40" s="31"/>
      <c r="IBT40" s="31"/>
      <c r="IBU40" s="31"/>
      <c r="IBV40" s="31"/>
      <c r="IBW40" s="31"/>
      <c r="IBX40" s="31"/>
      <c r="IBY40" s="31"/>
      <c r="IBZ40" s="31"/>
      <c r="ICA40" s="31"/>
      <c r="ICB40" s="31"/>
      <c r="ICC40" s="31"/>
      <c r="ICD40" s="31"/>
      <c r="ICE40" s="31"/>
      <c r="ICF40" s="31"/>
      <c r="ICG40" s="31"/>
      <c r="ICH40" s="31"/>
      <c r="ICI40" s="31"/>
      <c r="ICJ40" s="31"/>
      <c r="ICK40" s="31"/>
      <c r="ICL40" s="31"/>
      <c r="ICM40" s="31"/>
      <c r="ICN40" s="31"/>
      <c r="ICO40" s="31"/>
      <c r="ICP40" s="31"/>
      <c r="ICQ40" s="31"/>
      <c r="ICR40" s="31"/>
      <c r="ICS40" s="31"/>
      <c r="ICT40" s="31"/>
      <c r="ICU40" s="31"/>
      <c r="ICV40" s="31"/>
      <c r="ICW40" s="31"/>
      <c r="ICX40" s="31"/>
      <c r="ICY40" s="31"/>
      <c r="ICZ40" s="31"/>
      <c r="IDA40" s="31"/>
      <c r="IDB40" s="31"/>
      <c r="IDC40" s="31"/>
      <c r="IDD40" s="31"/>
      <c r="IDE40" s="31"/>
      <c r="IDF40" s="31"/>
      <c r="IDG40" s="31"/>
      <c r="IDH40" s="31"/>
      <c r="IDI40" s="31"/>
      <c r="IDJ40" s="31"/>
      <c r="IDK40" s="31"/>
      <c r="IDL40" s="31"/>
      <c r="IDM40" s="31"/>
      <c r="IDN40" s="31"/>
      <c r="IDO40" s="31"/>
      <c r="IDP40" s="31"/>
      <c r="IDQ40" s="31"/>
      <c r="IDR40" s="31"/>
      <c r="IDS40" s="31"/>
      <c r="IDT40" s="31"/>
      <c r="IDU40" s="31"/>
      <c r="IDV40" s="31"/>
      <c r="IDW40" s="31"/>
      <c r="IDX40" s="31"/>
      <c r="IDY40" s="31"/>
      <c r="IDZ40" s="31"/>
      <c r="IEA40" s="31"/>
      <c r="IEB40" s="31"/>
      <c r="IEC40" s="31"/>
      <c r="IED40" s="31"/>
      <c r="IEE40" s="31"/>
      <c r="IEF40" s="31"/>
      <c r="IEG40" s="31"/>
      <c r="IEH40" s="31"/>
      <c r="IEI40" s="31"/>
      <c r="IEJ40" s="31"/>
      <c r="IEK40" s="31"/>
      <c r="IEL40" s="31"/>
      <c r="IEM40" s="31"/>
      <c r="IEN40" s="31"/>
      <c r="IEO40" s="31"/>
      <c r="IEP40" s="31"/>
      <c r="IEQ40" s="31"/>
      <c r="IER40" s="31"/>
      <c r="IES40" s="31"/>
      <c r="IET40" s="31"/>
      <c r="IEU40" s="31"/>
      <c r="IEV40" s="31"/>
      <c r="IEW40" s="31"/>
      <c r="IEX40" s="31"/>
      <c r="IEY40" s="31"/>
      <c r="IEZ40" s="31"/>
      <c r="IFA40" s="31"/>
      <c r="IFB40" s="31"/>
      <c r="IFC40" s="31"/>
      <c r="IFD40" s="31"/>
      <c r="IFE40" s="31"/>
      <c r="IFF40" s="31"/>
      <c r="IFG40" s="31"/>
      <c r="IFH40" s="31"/>
      <c r="IFI40" s="31"/>
      <c r="IFJ40" s="31"/>
      <c r="IFK40" s="31"/>
      <c r="IFL40" s="31"/>
      <c r="IFM40" s="31"/>
      <c r="IFN40" s="31"/>
      <c r="IFO40" s="31"/>
      <c r="IFP40" s="31"/>
      <c r="IFQ40" s="31"/>
      <c r="IFR40" s="31"/>
      <c r="IFS40" s="31"/>
      <c r="IFT40" s="31"/>
      <c r="IFU40" s="31"/>
      <c r="IFV40" s="31"/>
      <c r="IFW40" s="31"/>
      <c r="IFX40" s="31"/>
      <c r="IFY40" s="31"/>
      <c r="IFZ40" s="31"/>
      <c r="IGA40" s="31"/>
      <c r="IGB40" s="31"/>
      <c r="IGC40" s="31"/>
      <c r="IGD40" s="31"/>
      <c r="IGE40" s="31"/>
      <c r="IGF40" s="31"/>
      <c r="IGG40" s="31"/>
      <c r="IGH40" s="31"/>
      <c r="IGI40" s="31"/>
      <c r="IGJ40" s="31"/>
      <c r="IGK40" s="31"/>
      <c r="IGL40" s="31"/>
      <c r="IGM40" s="31"/>
      <c r="IGN40" s="31"/>
      <c r="IGO40" s="31"/>
      <c r="IGP40" s="31"/>
      <c r="IGQ40" s="31"/>
      <c r="IGR40" s="31"/>
      <c r="IGS40" s="31"/>
      <c r="IGT40" s="31"/>
      <c r="IGU40" s="31"/>
      <c r="IGV40" s="31"/>
      <c r="IGW40" s="31"/>
      <c r="IGX40" s="31"/>
      <c r="IGY40" s="31"/>
      <c r="IGZ40" s="31"/>
      <c r="IHA40" s="31"/>
      <c r="IHB40" s="31"/>
      <c r="IHC40" s="31"/>
      <c r="IHD40" s="31"/>
      <c r="IHE40" s="31"/>
      <c r="IHF40" s="31"/>
      <c r="IHG40" s="31"/>
      <c r="IHH40" s="31"/>
      <c r="IHI40" s="31"/>
      <c r="IHJ40" s="31"/>
      <c r="IHK40" s="31"/>
      <c r="IHL40" s="31"/>
      <c r="IHM40" s="31"/>
      <c r="IHN40" s="31"/>
      <c r="IHO40" s="31"/>
      <c r="IHP40" s="31"/>
      <c r="IHQ40" s="31"/>
      <c r="IHR40" s="31"/>
      <c r="IHS40" s="31"/>
      <c r="IHT40" s="31"/>
      <c r="IHU40" s="31"/>
      <c r="IHV40" s="31"/>
      <c r="IHW40" s="31"/>
      <c r="IHX40" s="31"/>
      <c r="IHY40" s="31"/>
      <c r="IHZ40" s="31"/>
      <c r="IIA40" s="31"/>
      <c r="IIB40" s="31"/>
      <c r="IIC40" s="31"/>
      <c r="IID40" s="31"/>
      <c r="IIE40" s="31"/>
      <c r="IIF40" s="31"/>
      <c r="IIG40" s="31"/>
      <c r="IIH40" s="31"/>
      <c r="III40" s="31"/>
      <c r="IIJ40" s="31"/>
      <c r="IIK40" s="31"/>
      <c r="IIL40" s="31"/>
      <c r="IIM40" s="31"/>
      <c r="IIN40" s="31"/>
      <c r="IIO40" s="31"/>
      <c r="IIP40" s="31"/>
      <c r="IIQ40" s="31"/>
      <c r="IIR40" s="31"/>
      <c r="IIS40" s="31"/>
      <c r="IIT40" s="31"/>
      <c r="IIU40" s="31"/>
      <c r="IIV40" s="31"/>
      <c r="IIW40" s="31"/>
      <c r="IIX40" s="31"/>
      <c r="IIY40" s="31"/>
      <c r="IIZ40" s="31"/>
      <c r="IJA40" s="31"/>
      <c r="IJB40" s="31"/>
      <c r="IJC40" s="31"/>
      <c r="IJD40" s="31"/>
      <c r="IJE40" s="31"/>
      <c r="IJF40" s="31"/>
      <c r="IJG40" s="31"/>
      <c r="IJH40" s="31"/>
      <c r="IJI40" s="31"/>
      <c r="IJJ40" s="31"/>
      <c r="IJK40" s="31"/>
      <c r="IJL40" s="31"/>
      <c r="IJM40" s="31"/>
      <c r="IJN40" s="31"/>
      <c r="IJO40" s="31"/>
      <c r="IJP40" s="31"/>
      <c r="IJQ40" s="31"/>
      <c r="IJR40" s="31"/>
      <c r="IJS40" s="31"/>
      <c r="IJT40" s="31"/>
      <c r="IJU40" s="31"/>
      <c r="IJV40" s="31"/>
      <c r="IJW40" s="31"/>
      <c r="IJX40" s="31"/>
      <c r="IJY40" s="31"/>
      <c r="IJZ40" s="31"/>
      <c r="IKA40" s="31"/>
      <c r="IKB40" s="31"/>
      <c r="IKC40" s="31"/>
      <c r="IKD40" s="31"/>
      <c r="IKE40" s="31"/>
      <c r="IKF40" s="31"/>
      <c r="IKG40" s="31"/>
      <c r="IKH40" s="31"/>
      <c r="IKI40" s="31"/>
      <c r="IKJ40" s="31"/>
      <c r="IKK40" s="31"/>
      <c r="IKL40" s="31"/>
      <c r="IKM40" s="31"/>
      <c r="IKN40" s="31"/>
      <c r="IKO40" s="31"/>
      <c r="IKP40" s="31"/>
      <c r="IKQ40" s="31"/>
      <c r="IKR40" s="31"/>
      <c r="IKS40" s="31"/>
      <c r="IKT40" s="31"/>
      <c r="IKU40" s="31"/>
      <c r="IKV40" s="31"/>
      <c r="IKW40" s="31"/>
      <c r="IKX40" s="31"/>
      <c r="IKY40" s="31"/>
      <c r="IKZ40" s="31"/>
      <c r="ILA40" s="31"/>
      <c r="ILB40" s="31"/>
      <c r="ILC40" s="31"/>
      <c r="ILD40" s="31"/>
      <c r="ILE40" s="31"/>
      <c r="ILF40" s="31"/>
      <c r="ILG40" s="31"/>
      <c r="ILH40" s="31"/>
      <c r="ILI40" s="31"/>
      <c r="ILJ40" s="31"/>
      <c r="ILK40" s="31"/>
      <c r="ILL40" s="31"/>
      <c r="ILM40" s="31"/>
      <c r="ILN40" s="31"/>
      <c r="ILO40" s="31"/>
      <c r="ILP40" s="31"/>
      <c r="ILQ40" s="31"/>
      <c r="ILR40" s="31"/>
      <c r="ILS40" s="31"/>
      <c r="ILT40" s="31"/>
      <c r="ILU40" s="31"/>
      <c r="ILV40" s="31"/>
      <c r="ILW40" s="31"/>
      <c r="ILX40" s="31"/>
      <c r="ILY40" s="31"/>
      <c r="ILZ40" s="31"/>
      <c r="IMA40" s="31"/>
      <c r="IMB40" s="31"/>
      <c r="IMC40" s="31"/>
      <c r="IMD40" s="31"/>
      <c r="IME40" s="31"/>
      <c r="IMF40" s="31"/>
      <c r="IMG40" s="31"/>
      <c r="IMH40" s="31"/>
      <c r="IMI40" s="31"/>
      <c r="IMJ40" s="31"/>
      <c r="IMK40" s="31"/>
      <c r="IML40" s="31"/>
      <c r="IMM40" s="31"/>
      <c r="IMN40" s="31"/>
      <c r="IMO40" s="31"/>
      <c r="IMP40" s="31"/>
      <c r="IMQ40" s="31"/>
      <c r="IMR40" s="31"/>
      <c r="IMS40" s="31"/>
      <c r="IMT40" s="31"/>
      <c r="IMU40" s="31"/>
      <c r="IMV40" s="31"/>
      <c r="IMW40" s="31"/>
      <c r="IMX40" s="31"/>
      <c r="IMY40" s="31"/>
      <c r="IMZ40" s="31"/>
      <c r="INA40" s="31"/>
      <c r="INB40" s="31"/>
      <c r="INC40" s="31"/>
      <c r="IND40" s="31"/>
      <c r="INE40" s="31"/>
      <c r="INF40" s="31"/>
      <c r="ING40" s="31"/>
      <c r="INH40" s="31"/>
      <c r="INI40" s="31"/>
      <c r="INJ40" s="31"/>
      <c r="INK40" s="31"/>
      <c r="INL40" s="31"/>
      <c r="INM40" s="31"/>
      <c r="INN40" s="31"/>
      <c r="INO40" s="31"/>
      <c r="INP40" s="31"/>
      <c r="INQ40" s="31"/>
      <c r="INR40" s="31"/>
      <c r="INS40" s="31"/>
      <c r="INT40" s="31"/>
      <c r="INU40" s="31"/>
      <c r="INV40" s="31"/>
      <c r="INW40" s="31"/>
      <c r="INX40" s="31"/>
      <c r="INY40" s="31"/>
      <c r="INZ40" s="31"/>
      <c r="IOA40" s="31"/>
      <c r="IOB40" s="31"/>
      <c r="IOC40" s="31"/>
      <c r="IOD40" s="31"/>
      <c r="IOE40" s="31"/>
      <c r="IOF40" s="31"/>
      <c r="IOG40" s="31"/>
      <c r="IOH40" s="31"/>
      <c r="IOI40" s="31"/>
      <c r="IOJ40" s="31"/>
      <c r="IOK40" s="31"/>
      <c r="IOL40" s="31"/>
      <c r="IOM40" s="31"/>
      <c r="ION40" s="31"/>
      <c r="IOO40" s="31"/>
      <c r="IOP40" s="31"/>
      <c r="IOQ40" s="31"/>
      <c r="IOR40" s="31"/>
      <c r="IOS40" s="31"/>
      <c r="IOT40" s="31"/>
      <c r="IOU40" s="31"/>
      <c r="IOV40" s="31"/>
      <c r="IOW40" s="31"/>
      <c r="IOX40" s="31"/>
      <c r="IOY40" s="31"/>
      <c r="IOZ40" s="31"/>
      <c r="IPA40" s="31"/>
      <c r="IPB40" s="31"/>
      <c r="IPC40" s="31"/>
      <c r="IPD40" s="31"/>
      <c r="IPE40" s="31"/>
      <c r="IPF40" s="31"/>
      <c r="IPG40" s="31"/>
      <c r="IPH40" s="31"/>
      <c r="IPI40" s="31"/>
      <c r="IPJ40" s="31"/>
      <c r="IPK40" s="31"/>
      <c r="IPL40" s="31"/>
      <c r="IPM40" s="31"/>
      <c r="IPN40" s="31"/>
      <c r="IPO40" s="31"/>
      <c r="IPP40" s="31"/>
      <c r="IPQ40" s="31"/>
      <c r="IPR40" s="31"/>
      <c r="IPS40" s="31"/>
      <c r="IPT40" s="31"/>
      <c r="IPU40" s="31"/>
      <c r="IPV40" s="31"/>
      <c r="IPW40" s="31"/>
      <c r="IPX40" s="31"/>
      <c r="IPY40" s="31"/>
      <c r="IPZ40" s="31"/>
      <c r="IQA40" s="31"/>
      <c r="IQB40" s="31"/>
      <c r="IQC40" s="31"/>
      <c r="IQD40" s="31"/>
      <c r="IQE40" s="31"/>
      <c r="IQF40" s="31"/>
      <c r="IQG40" s="31"/>
      <c r="IQH40" s="31"/>
      <c r="IQI40" s="31"/>
      <c r="IQJ40" s="31"/>
      <c r="IQK40" s="31"/>
      <c r="IQL40" s="31"/>
      <c r="IQM40" s="31"/>
      <c r="IQN40" s="31"/>
      <c r="IQO40" s="31"/>
      <c r="IQP40" s="31"/>
      <c r="IQQ40" s="31"/>
      <c r="IQR40" s="31"/>
      <c r="IQS40" s="31"/>
      <c r="IQT40" s="31"/>
      <c r="IQU40" s="31"/>
      <c r="IQV40" s="31"/>
      <c r="IQW40" s="31"/>
      <c r="IQX40" s="31"/>
      <c r="IQY40" s="31"/>
      <c r="IQZ40" s="31"/>
      <c r="IRA40" s="31"/>
      <c r="IRB40" s="31"/>
      <c r="IRC40" s="31"/>
      <c r="IRD40" s="31"/>
      <c r="IRE40" s="31"/>
      <c r="IRF40" s="31"/>
      <c r="IRG40" s="31"/>
      <c r="IRH40" s="31"/>
      <c r="IRI40" s="31"/>
      <c r="IRJ40" s="31"/>
      <c r="IRK40" s="31"/>
      <c r="IRL40" s="31"/>
      <c r="IRM40" s="31"/>
      <c r="IRN40" s="31"/>
      <c r="IRO40" s="31"/>
      <c r="IRP40" s="31"/>
      <c r="IRQ40" s="31"/>
      <c r="IRR40" s="31"/>
      <c r="IRS40" s="31"/>
      <c r="IRT40" s="31"/>
      <c r="IRU40" s="31"/>
      <c r="IRV40" s="31"/>
      <c r="IRW40" s="31"/>
      <c r="IRX40" s="31"/>
      <c r="IRY40" s="31"/>
      <c r="IRZ40" s="31"/>
      <c r="ISA40" s="31"/>
      <c r="ISB40" s="31"/>
      <c r="ISC40" s="31"/>
      <c r="ISD40" s="31"/>
      <c r="ISE40" s="31"/>
      <c r="ISF40" s="31"/>
      <c r="ISG40" s="31"/>
      <c r="ISH40" s="31"/>
      <c r="ISI40" s="31"/>
      <c r="ISJ40" s="31"/>
      <c r="ISK40" s="31"/>
      <c r="ISL40" s="31"/>
      <c r="ISM40" s="31"/>
      <c r="ISN40" s="31"/>
      <c r="ISO40" s="31"/>
      <c r="ISP40" s="31"/>
      <c r="ISQ40" s="31"/>
      <c r="ISR40" s="31"/>
      <c r="ISS40" s="31"/>
      <c r="IST40" s="31"/>
      <c r="ISU40" s="31"/>
      <c r="ISV40" s="31"/>
      <c r="ISW40" s="31"/>
      <c r="ISX40" s="31"/>
      <c r="ISY40" s="31"/>
      <c r="ISZ40" s="31"/>
      <c r="ITA40" s="31"/>
      <c r="ITB40" s="31"/>
      <c r="ITC40" s="31"/>
      <c r="ITD40" s="31"/>
      <c r="ITE40" s="31"/>
      <c r="ITF40" s="31"/>
      <c r="ITG40" s="31"/>
      <c r="ITH40" s="31"/>
      <c r="ITI40" s="31"/>
      <c r="ITJ40" s="31"/>
      <c r="ITK40" s="31"/>
      <c r="ITL40" s="31"/>
      <c r="ITM40" s="31"/>
      <c r="ITN40" s="31"/>
      <c r="ITO40" s="31"/>
      <c r="ITP40" s="31"/>
      <c r="ITQ40" s="31"/>
      <c r="ITR40" s="31"/>
      <c r="ITS40" s="31"/>
      <c r="ITT40" s="31"/>
      <c r="ITU40" s="31"/>
      <c r="ITV40" s="31"/>
      <c r="ITW40" s="31"/>
      <c r="ITX40" s="31"/>
      <c r="ITY40" s="31"/>
      <c r="ITZ40" s="31"/>
      <c r="IUA40" s="31"/>
      <c r="IUB40" s="31"/>
      <c r="IUC40" s="31"/>
      <c r="IUD40" s="31"/>
      <c r="IUE40" s="31"/>
      <c r="IUF40" s="31"/>
      <c r="IUG40" s="31"/>
      <c r="IUH40" s="31"/>
      <c r="IUI40" s="31"/>
      <c r="IUJ40" s="31"/>
      <c r="IUK40" s="31"/>
      <c r="IUL40" s="31"/>
      <c r="IUM40" s="31"/>
      <c r="IUN40" s="31"/>
      <c r="IUO40" s="31"/>
      <c r="IUP40" s="31"/>
      <c r="IUQ40" s="31"/>
      <c r="IUR40" s="31"/>
      <c r="IUS40" s="31"/>
      <c r="IUT40" s="31"/>
      <c r="IUU40" s="31"/>
      <c r="IUV40" s="31"/>
      <c r="IUW40" s="31"/>
      <c r="IUX40" s="31"/>
      <c r="IUY40" s="31"/>
      <c r="IUZ40" s="31"/>
      <c r="IVA40" s="31"/>
      <c r="IVB40" s="31"/>
      <c r="IVC40" s="31"/>
      <c r="IVD40" s="31"/>
      <c r="IVE40" s="31"/>
      <c r="IVF40" s="31"/>
      <c r="IVG40" s="31"/>
      <c r="IVH40" s="31"/>
      <c r="IVI40" s="31"/>
      <c r="IVJ40" s="31"/>
      <c r="IVK40" s="31"/>
      <c r="IVL40" s="31"/>
      <c r="IVM40" s="31"/>
      <c r="IVN40" s="31"/>
      <c r="IVO40" s="31"/>
      <c r="IVP40" s="31"/>
      <c r="IVQ40" s="31"/>
      <c r="IVR40" s="31"/>
      <c r="IVS40" s="31"/>
      <c r="IVT40" s="31"/>
      <c r="IVU40" s="31"/>
      <c r="IVV40" s="31"/>
      <c r="IVW40" s="31"/>
      <c r="IVX40" s="31"/>
      <c r="IVY40" s="31"/>
      <c r="IVZ40" s="31"/>
      <c r="IWA40" s="31"/>
      <c r="IWB40" s="31"/>
      <c r="IWC40" s="31"/>
      <c r="IWD40" s="31"/>
      <c r="IWE40" s="31"/>
      <c r="IWF40" s="31"/>
      <c r="IWG40" s="31"/>
      <c r="IWH40" s="31"/>
      <c r="IWI40" s="31"/>
      <c r="IWJ40" s="31"/>
      <c r="IWK40" s="31"/>
      <c r="IWL40" s="31"/>
      <c r="IWM40" s="31"/>
      <c r="IWN40" s="31"/>
      <c r="IWO40" s="31"/>
      <c r="IWP40" s="31"/>
      <c r="IWQ40" s="31"/>
      <c r="IWR40" s="31"/>
      <c r="IWS40" s="31"/>
      <c r="IWT40" s="31"/>
      <c r="IWU40" s="31"/>
      <c r="IWV40" s="31"/>
      <c r="IWW40" s="31"/>
      <c r="IWX40" s="31"/>
      <c r="IWY40" s="31"/>
      <c r="IWZ40" s="31"/>
      <c r="IXA40" s="31"/>
      <c r="IXB40" s="31"/>
      <c r="IXC40" s="31"/>
      <c r="IXD40" s="31"/>
      <c r="IXE40" s="31"/>
      <c r="IXF40" s="31"/>
      <c r="IXG40" s="31"/>
      <c r="IXH40" s="31"/>
      <c r="IXI40" s="31"/>
      <c r="IXJ40" s="31"/>
      <c r="IXK40" s="31"/>
      <c r="IXL40" s="31"/>
      <c r="IXM40" s="31"/>
      <c r="IXN40" s="31"/>
      <c r="IXO40" s="31"/>
      <c r="IXP40" s="31"/>
      <c r="IXQ40" s="31"/>
      <c r="IXR40" s="31"/>
      <c r="IXS40" s="31"/>
      <c r="IXT40" s="31"/>
      <c r="IXU40" s="31"/>
      <c r="IXV40" s="31"/>
      <c r="IXW40" s="31"/>
      <c r="IXX40" s="31"/>
      <c r="IXY40" s="31"/>
      <c r="IXZ40" s="31"/>
      <c r="IYA40" s="31"/>
      <c r="IYB40" s="31"/>
      <c r="IYC40" s="31"/>
      <c r="IYD40" s="31"/>
      <c r="IYE40" s="31"/>
      <c r="IYF40" s="31"/>
      <c r="IYG40" s="31"/>
      <c r="IYH40" s="31"/>
      <c r="IYI40" s="31"/>
      <c r="IYJ40" s="31"/>
      <c r="IYK40" s="31"/>
      <c r="IYL40" s="31"/>
      <c r="IYM40" s="31"/>
      <c r="IYN40" s="31"/>
      <c r="IYO40" s="31"/>
      <c r="IYP40" s="31"/>
      <c r="IYQ40" s="31"/>
      <c r="IYR40" s="31"/>
      <c r="IYS40" s="31"/>
      <c r="IYT40" s="31"/>
      <c r="IYU40" s="31"/>
      <c r="IYV40" s="31"/>
      <c r="IYW40" s="31"/>
      <c r="IYX40" s="31"/>
      <c r="IYY40" s="31"/>
      <c r="IYZ40" s="31"/>
      <c r="IZA40" s="31"/>
      <c r="IZB40" s="31"/>
      <c r="IZC40" s="31"/>
      <c r="IZD40" s="31"/>
      <c r="IZE40" s="31"/>
      <c r="IZF40" s="31"/>
      <c r="IZG40" s="31"/>
      <c r="IZH40" s="31"/>
      <c r="IZI40" s="31"/>
      <c r="IZJ40" s="31"/>
      <c r="IZK40" s="31"/>
      <c r="IZL40" s="31"/>
      <c r="IZM40" s="31"/>
      <c r="IZN40" s="31"/>
      <c r="IZO40" s="31"/>
      <c r="IZP40" s="31"/>
      <c r="IZQ40" s="31"/>
      <c r="IZR40" s="31"/>
      <c r="IZS40" s="31"/>
      <c r="IZT40" s="31"/>
      <c r="IZU40" s="31"/>
      <c r="IZV40" s="31"/>
      <c r="IZW40" s="31"/>
      <c r="IZX40" s="31"/>
      <c r="IZY40" s="31"/>
      <c r="IZZ40" s="31"/>
      <c r="JAA40" s="31"/>
      <c r="JAB40" s="31"/>
      <c r="JAC40" s="31"/>
      <c r="JAD40" s="31"/>
      <c r="JAE40" s="31"/>
      <c r="JAF40" s="31"/>
      <c r="JAG40" s="31"/>
      <c r="JAH40" s="31"/>
      <c r="JAI40" s="31"/>
      <c r="JAJ40" s="31"/>
      <c r="JAK40" s="31"/>
      <c r="JAL40" s="31"/>
      <c r="JAM40" s="31"/>
      <c r="JAN40" s="31"/>
      <c r="JAO40" s="31"/>
      <c r="JAP40" s="31"/>
      <c r="JAQ40" s="31"/>
      <c r="JAR40" s="31"/>
      <c r="JAS40" s="31"/>
      <c r="JAT40" s="31"/>
      <c r="JAU40" s="31"/>
      <c r="JAV40" s="31"/>
      <c r="JAW40" s="31"/>
      <c r="JAX40" s="31"/>
      <c r="JAY40" s="31"/>
      <c r="JAZ40" s="31"/>
      <c r="JBA40" s="31"/>
      <c r="JBB40" s="31"/>
      <c r="JBC40" s="31"/>
      <c r="JBD40" s="31"/>
      <c r="JBE40" s="31"/>
      <c r="JBF40" s="31"/>
      <c r="JBG40" s="31"/>
      <c r="JBH40" s="31"/>
      <c r="JBI40" s="31"/>
      <c r="JBJ40" s="31"/>
      <c r="JBK40" s="31"/>
      <c r="JBL40" s="31"/>
      <c r="JBM40" s="31"/>
      <c r="JBN40" s="31"/>
      <c r="JBO40" s="31"/>
      <c r="JBP40" s="31"/>
      <c r="JBQ40" s="31"/>
      <c r="JBR40" s="31"/>
      <c r="JBS40" s="31"/>
      <c r="JBT40" s="31"/>
      <c r="JBU40" s="31"/>
      <c r="JBV40" s="31"/>
      <c r="JBW40" s="31"/>
      <c r="JBX40" s="31"/>
      <c r="JBY40" s="31"/>
      <c r="JBZ40" s="31"/>
      <c r="JCA40" s="31"/>
      <c r="JCB40" s="31"/>
      <c r="JCC40" s="31"/>
      <c r="JCD40" s="31"/>
      <c r="JCE40" s="31"/>
      <c r="JCF40" s="31"/>
      <c r="JCG40" s="31"/>
      <c r="JCH40" s="31"/>
      <c r="JCI40" s="31"/>
      <c r="JCJ40" s="31"/>
      <c r="JCK40" s="31"/>
      <c r="JCL40" s="31"/>
      <c r="JCM40" s="31"/>
      <c r="JCN40" s="31"/>
      <c r="JCO40" s="31"/>
      <c r="JCP40" s="31"/>
      <c r="JCQ40" s="31"/>
      <c r="JCR40" s="31"/>
      <c r="JCS40" s="31"/>
      <c r="JCT40" s="31"/>
      <c r="JCU40" s="31"/>
      <c r="JCV40" s="31"/>
      <c r="JCW40" s="31"/>
      <c r="JCX40" s="31"/>
      <c r="JCY40" s="31"/>
      <c r="JCZ40" s="31"/>
      <c r="JDA40" s="31"/>
      <c r="JDB40" s="31"/>
      <c r="JDC40" s="31"/>
      <c r="JDD40" s="31"/>
      <c r="JDE40" s="31"/>
      <c r="JDF40" s="31"/>
      <c r="JDG40" s="31"/>
      <c r="JDH40" s="31"/>
      <c r="JDI40" s="31"/>
      <c r="JDJ40" s="31"/>
      <c r="JDK40" s="31"/>
      <c r="JDL40" s="31"/>
      <c r="JDM40" s="31"/>
      <c r="JDN40" s="31"/>
      <c r="JDO40" s="31"/>
      <c r="JDP40" s="31"/>
      <c r="JDQ40" s="31"/>
      <c r="JDR40" s="31"/>
      <c r="JDS40" s="31"/>
      <c r="JDT40" s="31"/>
      <c r="JDU40" s="31"/>
      <c r="JDV40" s="31"/>
      <c r="JDW40" s="31"/>
      <c r="JDX40" s="31"/>
      <c r="JDY40" s="31"/>
      <c r="JDZ40" s="31"/>
      <c r="JEA40" s="31"/>
      <c r="JEB40" s="31"/>
      <c r="JEC40" s="31"/>
      <c r="JED40" s="31"/>
      <c r="JEE40" s="31"/>
      <c r="JEF40" s="31"/>
      <c r="JEG40" s="31"/>
      <c r="JEH40" s="31"/>
      <c r="JEI40" s="31"/>
      <c r="JEJ40" s="31"/>
      <c r="JEK40" s="31"/>
      <c r="JEL40" s="31"/>
      <c r="JEM40" s="31"/>
      <c r="JEN40" s="31"/>
      <c r="JEO40" s="31"/>
      <c r="JEP40" s="31"/>
      <c r="JEQ40" s="31"/>
      <c r="JER40" s="31"/>
      <c r="JES40" s="31"/>
      <c r="JET40" s="31"/>
      <c r="JEU40" s="31"/>
      <c r="JEV40" s="31"/>
      <c r="JEW40" s="31"/>
      <c r="JEX40" s="31"/>
      <c r="JEY40" s="31"/>
      <c r="JEZ40" s="31"/>
      <c r="JFA40" s="31"/>
      <c r="JFB40" s="31"/>
      <c r="JFC40" s="31"/>
      <c r="JFD40" s="31"/>
      <c r="JFE40" s="31"/>
      <c r="JFF40" s="31"/>
      <c r="JFG40" s="31"/>
      <c r="JFH40" s="31"/>
      <c r="JFI40" s="31"/>
      <c r="JFJ40" s="31"/>
      <c r="JFK40" s="31"/>
      <c r="JFL40" s="31"/>
      <c r="JFM40" s="31"/>
      <c r="JFN40" s="31"/>
      <c r="JFO40" s="31"/>
      <c r="JFP40" s="31"/>
      <c r="JFQ40" s="31"/>
      <c r="JFR40" s="31"/>
      <c r="JFS40" s="31"/>
      <c r="JFT40" s="31"/>
      <c r="JFU40" s="31"/>
      <c r="JFV40" s="31"/>
      <c r="JFW40" s="31"/>
      <c r="JFX40" s="31"/>
      <c r="JFY40" s="31"/>
      <c r="JFZ40" s="31"/>
      <c r="JGA40" s="31"/>
      <c r="JGB40" s="31"/>
      <c r="JGC40" s="31"/>
      <c r="JGD40" s="31"/>
      <c r="JGE40" s="31"/>
      <c r="JGF40" s="31"/>
      <c r="JGG40" s="31"/>
      <c r="JGH40" s="31"/>
      <c r="JGI40" s="31"/>
      <c r="JGJ40" s="31"/>
      <c r="JGK40" s="31"/>
      <c r="JGL40" s="31"/>
      <c r="JGM40" s="31"/>
      <c r="JGN40" s="31"/>
      <c r="JGO40" s="31"/>
      <c r="JGP40" s="31"/>
      <c r="JGQ40" s="31"/>
      <c r="JGR40" s="31"/>
      <c r="JGS40" s="31"/>
      <c r="JGT40" s="31"/>
      <c r="JGU40" s="31"/>
      <c r="JGV40" s="31"/>
      <c r="JGW40" s="31"/>
      <c r="JGX40" s="31"/>
      <c r="JGY40" s="31"/>
      <c r="JGZ40" s="31"/>
      <c r="JHA40" s="31"/>
      <c r="JHB40" s="31"/>
      <c r="JHC40" s="31"/>
      <c r="JHD40" s="31"/>
      <c r="JHE40" s="31"/>
      <c r="JHF40" s="31"/>
      <c r="JHG40" s="31"/>
      <c r="JHH40" s="31"/>
      <c r="JHI40" s="31"/>
      <c r="JHJ40" s="31"/>
      <c r="JHK40" s="31"/>
      <c r="JHL40" s="31"/>
      <c r="JHM40" s="31"/>
      <c r="JHN40" s="31"/>
      <c r="JHO40" s="31"/>
      <c r="JHP40" s="31"/>
      <c r="JHQ40" s="31"/>
      <c r="JHR40" s="31"/>
      <c r="JHS40" s="31"/>
      <c r="JHT40" s="31"/>
      <c r="JHU40" s="31"/>
      <c r="JHV40" s="31"/>
      <c r="JHW40" s="31"/>
      <c r="JHX40" s="31"/>
      <c r="JHY40" s="31"/>
      <c r="JHZ40" s="31"/>
      <c r="JIA40" s="31"/>
      <c r="JIB40" s="31"/>
      <c r="JIC40" s="31"/>
      <c r="JID40" s="31"/>
      <c r="JIE40" s="31"/>
      <c r="JIF40" s="31"/>
      <c r="JIG40" s="31"/>
      <c r="JIH40" s="31"/>
      <c r="JII40" s="31"/>
      <c r="JIJ40" s="31"/>
      <c r="JIK40" s="31"/>
      <c r="JIL40" s="31"/>
      <c r="JIM40" s="31"/>
      <c r="JIN40" s="31"/>
      <c r="JIO40" s="31"/>
      <c r="JIP40" s="31"/>
      <c r="JIQ40" s="31"/>
      <c r="JIR40" s="31"/>
      <c r="JIS40" s="31"/>
      <c r="JIT40" s="31"/>
      <c r="JIU40" s="31"/>
      <c r="JIV40" s="31"/>
      <c r="JIW40" s="31"/>
      <c r="JIX40" s="31"/>
      <c r="JIY40" s="31"/>
      <c r="JIZ40" s="31"/>
      <c r="JJA40" s="31"/>
      <c r="JJB40" s="31"/>
      <c r="JJC40" s="31"/>
      <c r="JJD40" s="31"/>
      <c r="JJE40" s="31"/>
      <c r="JJF40" s="31"/>
      <c r="JJG40" s="31"/>
      <c r="JJH40" s="31"/>
      <c r="JJI40" s="31"/>
      <c r="JJJ40" s="31"/>
      <c r="JJK40" s="31"/>
      <c r="JJL40" s="31"/>
      <c r="JJM40" s="31"/>
      <c r="JJN40" s="31"/>
      <c r="JJO40" s="31"/>
      <c r="JJP40" s="31"/>
      <c r="JJQ40" s="31"/>
      <c r="JJR40" s="31"/>
      <c r="JJS40" s="31"/>
      <c r="JJT40" s="31"/>
      <c r="JJU40" s="31"/>
      <c r="JJV40" s="31"/>
      <c r="JJW40" s="31"/>
      <c r="JJX40" s="31"/>
      <c r="JJY40" s="31"/>
      <c r="JJZ40" s="31"/>
      <c r="JKA40" s="31"/>
      <c r="JKB40" s="31"/>
      <c r="JKC40" s="31"/>
      <c r="JKD40" s="31"/>
      <c r="JKE40" s="31"/>
      <c r="JKF40" s="31"/>
      <c r="JKG40" s="31"/>
      <c r="JKH40" s="31"/>
      <c r="JKI40" s="31"/>
      <c r="JKJ40" s="31"/>
      <c r="JKK40" s="31"/>
      <c r="JKL40" s="31"/>
      <c r="JKM40" s="31"/>
      <c r="JKN40" s="31"/>
      <c r="JKO40" s="31"/>
      <c r="JKP40" s="31"/>
      <c r="JKQ40" s="31"/>
      <c r="JKR40" s="31"/>
      <c r="JKS40" s="31"/>
      <c r="JKT40" s="31"/>
      <c r="JKU40" s="31"/>
      <c r="JKV40" s="31"/>
      <c r="JKW40" s="31"/>
      <c r="JKX40" s="31"/>
      <c r="JKY40" s="31"/>
      <c r="JKZ40" s="31"/>
      <c r="JLA40" s="31"/>
      <c r="JLB40" s="31"/>
      <c r="JLC40" s="31"/>
      <c r="JLD40" s="31"/>
      <c r="JLE40" s="31"/>
      <c r="JLF40" s="31"/>
      <c r="JLG40" s="31"/>
      <c r="JLH40" s="31"/>
      <c r="JLI40" s="31"/>
      <c r="JLJ40" s="31"/>
      <c r="JLK40" s="31"/>
      <c r="JLL40" s="31"/>
      <c r="JLM40" s="31"/>
      <c r="JLN40" s="31"/>
      <c r="JLO40" s="31"/>
      <c r="JLP40" s="31"/>
      <c r="JLQ40" s="31"/>
      <c r="JLR40" s="31"/>
      <c r="JLS40" s="31"/>
      <c r="JLT40" s="31"/>
      <c r="JLU40" s="31"/>
      <c r="JLV40" s="31"/>
      <c r="JLW40" s="31"/>
      <c r="JLX40" s="31"/>
      <c r="JLY40" s="31"/>
      <c r="JLZ40" s="31"/>
      <c r="JMA40" s="31"/>
      <c r="JMB40" s="31"/>
      <c r="JMC40" s="31"/>
      <c r="JMD40" s="31"/>
      <c r="JME40" s="31"/>
      <c r="JMF40" s="31"/>
      <c r="JMG40" s="31"/>
      <c r="JMH40" s="31"/>
      <c r="JMI40" s="31"/>
      <c r="JMJ40" s="31"/>
      <c r="JMK40" s="31"/>
      <c r="JML40" s="31"/>
      <c r="JMM40" s="31"/>
      <c r="JMN40" s="31"/>
      <c r="JMO40" s="31"/>
      <c r="JMP40" s="31"/>
      <c r="JMQ40" s="31"/>
      <c r="JMR40" s="31"/>
      <c r="JMS40" s="31"/>
      <c r="JMT40" s="31"/>
      <c r="JMU40" s="31"/>
      <c r="JMV40" s="31"/>
      <c r="JMW40" s="31"/>
      <c r="JMX40" s="31"/>
      <c r="JMY40" s="31"/>
      <c r="JMZ40" s="31"/>
      <c r="JNA40" s="31"/>
      <c r="JNB40" s="31"/>
      <c r="JNC40" s="31"/>
      <c r="JND40" s="31"/>
      <c r="JNE40" s="31"/>
      <c r="JNF40" s="31"/>
      <c r="JNG40" s="31"/>
      <c r="JNH40" s="31"/>
      <c r="JNI40" s="31"/>
      <c r="JNJ40" s="31"/>
      <c r="JNK40" s="31"/>
      <c r="JNL40" s="31"/>
      <c r="JNM40" s="31"/>
      <c r="JNN40" s="31"/>
      <c r="JNO40" s="31"/>
      <c r="JNP40" s="31"/>
      <c r="JNQ40" s="31"/>
      <c r="JNR40" s="31"/>
      <c r="JNS40" s="31"/>
      <c r="JNT40" s="31"/>
      <c r="JNU40" s="31"/>
      <c r="JNV40" s="31"/>
      <c r="JNW40" s="31"/>
      <c r="JNX40" s="31"/>
      <c r="JNY40" s="31"/>
      <c r="JNZ40" s="31"/>
      <c r="JOA40" s="31"/>
      <c r="JOB40" s="31"/>
      <c r="JOC40" s="31"/>
      <c r="JOD40" s="31"/>
      <c r="JOE40" s="31"/>
      <c r="JOF40" s="31"/>
      <c r="JOG40" s="31"/>
      <c r="JOH40" s="31"/>
      <c r="JOI40" s="31"/>
      <c r="JOJ40" s="31"/>
      <c r="JOK40" s="31"/>
      <c r="JOL40" s="31"/>
      <c r="JOM40" s="31"/>
      <c r="JON40" s="31"/>
      <c r="JOO40" s="31"/>
      <c r="JOP40" s="31"/>
      <c r="JOQ40" s="31"/>
      <c r="JOR40" s="31"/>
      <c r="JOS40" s="31"/>
      <c r="JOT40" s="31"/>
      <c r="JOU40" s="31"/>
      <c r="JOV40" s="31"/>
      <c r="JOW40" s="31"/>
      <c r="JOX40" s="31"/>
      <c r="JOY40" s="31"/>
      <c r="JOZ40" s="31"/>
      <c r="JPA40" s="31"/>
      <c r="JPB40" s="31"/>
      <c r="JPC40" s="31"/>
      <c r="JPD40" s="31"/>
      <c r="JPE40" s="31"/>
      <c r="JPF40" s="31"/>
      <c r="JPG40" s="31"/>
      <c r="JPH40" s="31"/>
      <c r="JPI40" s="31"/>
      <c r="JPJ40" s="31"/>
      <c r="JPK40" s="31"/>
      <c r="JPL40" s="31"/>
      <c r="JPM40" s="31"/>
      <c r="JPN40" s="31"/>
      <c r="JPO40" s="31"/>
      <c r="JPP40" s="31"/>
      <c r="JPQ40" s="31"/>
      <c r="JPR40" s="31"/>
      <c r="JPS40" s="31"/>
      <c r="JPT40" s="31"/>
      <c r="JPU40" s="31"/>
      <c r="JPV40" s="31"/>
      <c r="JPW40" s="31"/>
      <c r="JPX40" s="31"/>
      <c r="JPY40" s="31"/>
      <c r="JPZ40" s="31"/>
      <c r="JQA40" s="31"/>
      <c r="JQB40" s="31"/>
      <c r="JQC40" s="31"/>
      <c r="JQD40" s="31"/>
      <c r="JQE40" s="31"/>
      <c r="JQF40" s="31"/>
      <c r="JQG40" s="31"/>
      <c r="JQH40" s="31"/>
      <c r="JQI40" s="31"/>
      <c r="JQJ40" s="31"/>
      <c r="JQK40" s="31"/>
      <c r="JQL40" s="31"/>
      <c r="JQM40" s="31"/>
      <c r="JQN40" s="31"/>
      <c r="JQO40" s="31"/>
      <c r="JQP40" s="31"/>
      <c r="JQQ40" s="31"/>
      <c r="JQR40" s="31"/>
      <c r="JQS40" s="31"/>
      <c r="JQT40" s="31"/>
      <c r="JQU40" s="31"/>
      <c r="JQV40" s="31"/>
      <c r="JQW40" s="31"/>
      <c r="JQX40" s="31"/>
      <c r="JQY40" s="31"/>
      <c r="JQZ40" s="31"/>
      <c r="JRA40" s="31"/>
      <c r="JRB40" s="31"/>
      <c r="JRC40" s="31"/>
      <c r="JRD40" s="31"/>
      <c r="JRE40" s="31"/>
      <c r="JRF40" s="31"/>
      <c r="JRG40" s="31"/>
      <c r="JRH40" s="31"/>
      <c r="JRI40" s="31"/>
      <c r="JRJ40" s="31"/>
      <c r="JRK40" s="31"/>
      <c r="JRL40" s="31"/>
      <c r="JRM40" s="31"/>
      <c r="JRN40" s="31"/>
      <c r="JRO40" s="31"/>
      <c r="JRP40" s="31"/>
      <c r="JRQ40" s="31"/>
      <c r="JRR40" s="31"/>
      <c r="JRS40" s="31"/>
      <c r="JRT40" s="31"/>
      <c r="JRU40" s="31"/>
      <c r="JRV40" s="31"/>
      <c r="JRW40" s="31"/>
      <c r="JRX40" s="31"/>
      <c r="JRY40" s="31"/>
      <c r="JRZ40" s="31"/>
      <c r="JSA40" s="31"/>
      <c r="JSB40" s="31"/>
      <c r="JSC40" s="31"/>
      <c r="JSD40" s="31"/>
      <c r="JSE40" s="31"/>
      <c r="JSF40" s="31"/>
      <c r="JSG40" s="31"/>
      <c r="JSH40" s="31"/>
      <c r="JSI40" s="31"/>
      <c r="JSJ40" s="31"/>
      <c r="JSK40" s="31"/>
      <c r="JSL40" s="31"/>
      <c r="JSM40" s="31"/>
      <c r="JSN40" s="31"/>
      <c r="JSO40" s="31"/>
      <c r="JSP40" s="31"/>
      <c r="JSQ40" s="31"/>
      <c r="JSR40" s="31"/>
      <c r="JSS40" s="31"/>
      <c r="JST40" s="31"/>
      <c r="JSU40" s="31"/>
      <c r="JSV40" s="31"/>
      <c r="JSW40" s="31"/>
      <c r="JSX40" s="31"/>
      <c r="JSY40" s="31"/>
      <c r="JSZ40" s="31"/>
      <c r="JTA40" s="31"/>
      <c r="JTB40" s="31"/>
      <c r="JTC40" s="31"/>
      <c r="JTD40" s="31"/>
      <c r="JTE40" s="31"/>
      <c r="JTF40" s="31"/>
      <c r="JTG40" s="31"/>
      <c r="JTH40" s="31"/>
      <c r="JTI40" s="31"/>
      <c r="JTJ40" s="31"/>
      <c r="JTK40" s="31"/>
      <c r="JTL40" s="31"/>
      <c r="JTM40" s="31"/>
      <c r="JTN40" s="31"/>
      <c r="JTO40" s="31"/>
      <c r="JTP40" s="31"/>
      <c r="JTQ40" s="31"/>
      <c r="JTR40" s="31"/>
      <c r="JTS40" s="31"/>
      <c r="JTT40" s="31"/>
      <c r="JTU40" s="31"/>
      <c r="JTV40" s="31"/>
      <c r="JTW40" s="31"/>
      <c r="JTX40" s="31"/>
      <c r="JTY40" s="31"/>
      <c r="JTZ40" s="31"/>
      <c r="JUA40" s="31"/>
      <c r="JUB40" s="31"/>
      <c r="JUC40" s="31"/>
      <c r="JUD40" s="31"/>
      <c r="JUE40" s="31"/>
      <c r="JUF40" s="31"/>
      <c r="JUG40" s="31"/>
      <c r="JUH40" s="31"/>
      <c r="JUI40" s="31"/>
      <c r="JUJ40" s="31"/>
      <c r="JUK40" s="31"/>
      <c r="JUL40" s="31"/>
      <c r="JUM40" s="31"/>
      <c r="JUN40" s="31"/>
      <c r="JUO40" s="31"/>
      <c r="JUP40" s="31"/>
      <c r="JUQ40" s="31"/>
      <c r="JUR40" s="31"/>
      <c r="JUS40" s="31"/>
      <c r="JUT40" s="31"/>
      <c r="JUU40" s="31"/>
      <c r="JUV40" s="31"/>
      <c r="JUW40" s="31"/>
      <c r="JUX40" s="31"/>
      <c r="JUY40" s="31"/>
      <c r="JUZ40" s="31"/>
      <c r="JVA40" s="31"/>
      <c r="JVB40" s="31"/>
      <c r="JVC40" s="31"/>
      <c r="JVD40" s="31"/>
      <c r="JVE40" s="31"/>
      <c r="JVF40" s="31"/>
      <c r="JVG40" s="31"/>
      <c r="JVH40" s="31"/>
      <c r="JVI40" s="31"/>
      <c r="JVJ40" s="31"/>
      <c r="JVK40" s="31"/>
      <c r="JVL40" s="31"/>
      <c r="JVM40" s="31"/>
      <c r="JVN40" s="31"/>
      <c r="JVO40" s="31"/>
      <c r="JVP40" s="31"/>
      <c r="JVQ40" s="31"/>
      <c r="JVR40" s="31"/>
      <c r="JVS40" s="31"/>
      <c r="JVT40" s="31"/>
      <c r="JVU40" s="31"/>
      <c r="JVV40" s="31"/>
      <c r="JVW40" s="31"/>
      <c r="JVX40" s="31"/>
      <c r="JVY40" s="31"/>
      <c r="JVZ40" s="31"/>
      <c r="JWA40" s="31"/>
      <c r="JWB40" s="31"/>
      <c r="JWC40" s="31"/>
      <c r="JWD40" s="31"/>
      <c r="JWE40" s="31"/>
      <c r="JWF40" s="31"/>
      <c r="JWG40" s="31"/>
      <c r="JWH40" s="31"/>
      <c r="JWI40" s="31"/>
      <c r="JWJ40" s="31"/>
      <c r="JWK40" s="31"/>
      <c r="JWL40" s="31"/>
      <c r="JWM40" s="31"/>
      <c r="JWN40" s="31"/>
      <c r="JWO40" s="31"/>
      <c r="JWP40" s="31"/>
      <c r="JWQ40" s="31"/>
      <c r="JWR40" s="31"/>
      <c r="JWS40" s="31"/>
      <c r="JWT40" s="31"/>
      <c r="JWU40" s="31"/>
      <c r="JWV40" s="31"/>
      <c r="JWW40" s="31"/>
      <c r="JWX40" s="31"/>
      <c r="JWY40" s="31"/>
      <c r="JWZ40" s="31"/>
      <c r="JXA40" s="31"/>
      <c r="JXB40" s="31"/>
      <c r="JXC40" s="31"/>
      <c r="JXD40" s="31"/>
      <c r="JXE40" s="31"/>
      <c r="JXF40" s="31"/>
      <c r="JXG40" s="31"/>
      <c r="JXH40" s="31"/>
      <c r="JXI40" s="31"/>
      <c r="JXJ40" s="31"/>
      <c r="JXK40" s="31"/>
      <c r="JXL40" s="31"/>
      <c r="JXM40" s="31"/>
      <c r="JXN40" s="31"/>
      <c r="JXO40" s="31"/>
      <c r="JXP40" s="31"/>
      <c r="JXQ40" s="31"/>
      <c r="JXR40" s="31"/>
      <c r="JXS40" s="31"/>
      <c r="JXT40" s="31"/>
      <c r="JXU40" s="31"/>
      <c r="JXV40" s="31"/>
      <c r="JXW40" s="31"/>
      <c r="JXX40" s="31"/>
      <c r="JXY40" s="31"/>
      <c r="JXZ40" s="31"/>
      <c r="JYA40" s="31"/>
      <c r="JYB40" s="31"/>
      <c r="JYC40" s="31"/>
      <c r="JYD40" s="31"/>
      <c r="JYE40" s="31"/>
      <c r="JYF40" s="31"/>
      <c r="JYG40" s="31"/>
      <c r="JYH40" s="31"/>
      <c r="JYI40" s="31"/>
      <c r="JYJ40" s="31"/>
      <c r="JYK40" s="31"/>
      <c r="JYL40" s="31"/>
      <c r="JYM40" s="31"/>
      <c r="JYN40" s="31"/>
      <c r="JYO40" s="31"/>
      <c r="JYP40" s="31"/>
      <c r="JYQ40" s="31"/>
      <c r="JYR40" s="31"/>
      <c r="JYS40" s="31"/>
      <c r="JYT40" s="31"/>
      <c r="JYU40" s="31"/>
      <c r="JYV40" s="31"/>
      <c r="JYW40" s="31"/>
      <c r="JYX40" s="31"/>
      <c r="JYY40" s="31"/>
      <c r="JYZ40" s="31"/>
      <c r="JZA40" s="31"/>
      <c r="JZB40" s="31"/>
      <c r="JZC40" s="31"/>
      <c r="JZD40" s="31"/>
      <c r="JZE40" s="31"/>
      <c r="JZF40" s="31"/>
      <c r="JZG40" s="31"/>
      <c r="JZH40" s="31"/>
      <c r="JZI40" s="31"/>
      <c r="JZJ40" s="31"/>
      <c r="JZK40" s="31"/>
      <c r="JZL40" s="31"/>
      <c r="JZM40" s="31"/>
      <c r="JZN40" s="31"/>
      <c r="JZO40" s="31"/>
      <c r="JZP40" s="31"/>
      <c r="JZQ40" s="31"/>
      <c r="JZR40" s="31"/>
      <c r="JZS40" s="31"/>
      <c r="JZT40" s="31"/>
      <c r="JZU40" s="31"/>
      <c r="JZV40" s="31"/>
      <c r="JZW40" s="31"/>
      <c r="JZX40" s="31"/>
      <c r="JZY40" s="31"/>
      <c r="JZZ40" s="31"/>
      <c r="KAA40" s="31"/>
      <c r="KAB40" s="31"/>
      <c r="KAC40" s="31"/>
      <c r="KAD40" s="31"/>
      <c r="KAE40" s="31"/>
      <c r="KAF40" s="31"/>
      <c r="KAG40" s="31"/>
      <c r="KAH40" s="31"/>
      <c r="KAI40" s="31"/>
      <c r="KAJ40" s="31"/>
      <c r="KAK40" s="31"/>
      <c r="KAL40" s="31"/>
      <c r="KAM40" s="31"/>
      <c r="KAN40" s="31"/>
      <c r="KAO40" s="31"/>
      <c r="KAP40" s="31"/>
      <c r="KAQ40" s="31"/>
      <c r="KAR40" s="31"/>
      <c r="KAS40" s="31"/>
      <c r="KAT40" s="31"/>
      <c r="KAU40" s="31"/>
      <c r="KAV40" s="31"/>
      <c r="KAW40" s="31"/>
      <c r="KAX40" s="31"/>
      <c r="KAY40" s="31"/>
      <c r="KAZ40" s="31"/>
      <c r="KBA40" s="31"/>
      <c r="KBB40" s="31"/>
      <c r="KBC40" s="31"/>
      <c r="KBD40" s="31"/>
      <c r="KBE40" s="31"/>
      <c r="KBF40" s="31"/>
      <c r="KBG40" s="31"/>
      <c r="KBH40" s="31"/>
      <c r="KBI40" s="31"/>
      <c r="KBJ40" s="31"/>
      <c r="KBK40" s="31"/>
      <c r="KBL40" s="31"/>
      <c r="KBM40" s="31"/>
      <c r="KBN40" s="31"/>
      <c r="KBO40" s="31"/>
      <c r="KBP40" s="31"/>
      <c r="KBQ40" s="31"/>
      <c r="KBR40" s="31"/>
      <c r="KBS40" s="31"/>
      <c r="KBT40" s="31"/>
      <c r="KBU40" s="31"/>
      <c r="KBV40" s="31"/>
      <c r="KBW40" s="31"/>
      <c r="KBX40" s="31"/>
      <c r="KBY40" s="31"/>
      <c r="KBZ40" s="31"/>
      <c r="KCA40" s="31"/>
      <c r="KCB40" s="31"/>
      <c r="KCC40" s="31"/>
      <c r="KCD40" s="31"/>
      <c r="KCE40" s="31"/>
      <c r="KCF40" s="31"/>
      <c r="KCG40" s="31"/>
      <c r="KCH40" s="31"/>
      <c r="KCI40" s="31"/>
      <c r="KCJ40" s="31"/>
      <c r="KCK40" s="31"/>
      <c r="KCL40" s="31"/>
      <c r="KCM40" s="31"/>
      <c r="KCN40" s="31"/>
      <c r="KCO40" s="31"/>
      <c r="KCP40" s="31"/>
      <c r="KCQ40" s="31"/>
      <c r="KCR40" s="31"/>
      <c r="KCS40" s="31"/>
      <c r="KCT40" s="31"/>
      <c r="KCU40" s="31"/>
      <c r="KCV40" s="31"/>
      <c r="KCW40" s="31"/>
      <c r="KCX40" s="31"/>
      <c r="KCY40" s="31"/>
      <c r="KCZ40" s="31"/>
      <c r="KDA40" s="31"/>
      <c r="KDB40" s="31"/>
      <c r="KDC40" s="31"/>
      <c r="KDD40" s="31"/>
      <c r="KDE40" s="31"/>
      <c r="KDF40" s="31"/>
      <c r="KDG40" s="31"/>
      <c r="KDH40" s="31"/>
      <c r="KDI40" s="31"/>
      <c r="KDJ40" s="31"/>
      <c r="KDK40" s="31"/>
      <c r="KDL40" s="31"/>
      <c r="KDM40" s="31"/>
      <c r="KDN40" s="31"/>
      <c r="KDO40" s="31"/>
      <c r="KDP40" s="31"/>
      <c r="KDQ40" s="31"/>
      <c r="KDR40" s="31"/>
      <c r="KDS40" s="31"/>
      <c r="KDT40" s="31"/>
      <c r="KDU40" s="31"/>
      <c r="KDV40" s="31"/>
      <c r="KDW40" s="31"/>
      <c r="KDX40" s="31"/>
      <c r="KDY40" s="31"/>
      <c r="KDZ40" s="31"/>
      <c r="KEA40" s="31"/>
      <c r="KEB40" s="31"/>
      <c r="KEC40" s="31"/>
      <c r="KED40" s="31"/>
      <c r="KEE40" s="31"/>
      <c r="KEF40" s="31"/>
      <c r="KEG40" s="31"/>
      <c r="KEH40" s="31"/>
      <c r="KEI40" s="31"/>
      <c r="KEJ40" s="31"/>
      <c r="KEK40" s="31"/>
      <c r="KEL40" s="31"/>
      <c r="KEM40" s="31"/>
      <c r="KEN40" s="31"/>
      <c r="KEO40" s="31"/>
      <c r="KEP40" s="31"/>
      <c r="KEQ40" s="31"/>
      <c r="KER40" s="31"/>
      <c r="KES40" s="31"/>
      <c r="KET40" s="31"/>
      <c r="KEU40" s="31"/>
      <c r="KEV40" s="31"/>
      <c r="KEW40" s="31"/>
      <c r="KEX40" s="31"/>
      <c r="KEY40" s="31"/>
      <c r="KEZ40" s="31"/>
      <c r="KFA40" s="31"/>
      <c r="KFB40" s="31"/>
      <c r="KFC40" s="31"/>
      <c r="KFD40" s="31"/>
      <c r="KFE40" s="31"/>
      <c r="KFF40" s="31"/>
      <c r="KFG40" s="31"/>
      <c r="KFH40" s="31"/>
      <c r="KFI40" s="31"/>
      <c r="KFJ40" s="31"/>
      <c r="KFK40" s="31"/>
      <c r="KFL40" s="31"/>
      <c r="KFM40" s="31"/>
      <c r="KFN40" s="31"/>
      <c r="KFO40" s="31"/>
      <c r="KFP40" s="31"/>
      <c r="KFQ40" s="31"/>
      <c r="KFR40" s="31"/>
      <c r="KFS40" s="31"/>
      <c r="KFT40" s="31"/>
      <c r="KFU40" s="31"/>
      <c r="KFV40" s="31"/>
      <c r="KFW40" s="31"/>
      <c r="KFX40" s="31"/>
      <c r="KFY40" s="31"/>
      <c r="KFZ40" s="31"/>
      <c r="KGA40" s="31"/>
      <c r="KGB40" s="31"/>
      <c r="KGC40" s="31"/>
      <c r="KGD40" s="31"/>
      <c r="KGE40" s="31"/>
      <c r="KGF40" s="31"/>
      <c r="KGG40" s="31"/>
      <c r="KGH40" s="31"/>
      <c r="KGI40" s="31"/>
      <c r="KGJ40" s="31"/>
      <c r="KGK40" s="31"/>
      <c r="KGL40" s="31"/>
      <c r="KGM40" s="31"/>
      <c r="KGN40" s="31"/>
      <c r="KGO40" s="31"/>
      <c r="KGP40" s="31"/>
      <c r="KGQ40" s="31"/>
      <c r="KGR40" s="31"/>
      <c r="KGS40" s="31"/>
      <c r="KGT40" s="31"/>
      <c r="KGU40" s="31"/>
      <c r="KGV40" s="31"/>
      <c r="KGW40" s="31"/>
      <c r="KGX40" s="31"/>
      <c r="KGY40" s="31"/>
      <c r="KGZ40" s="31"/>
      <c r="KHA40" s="31"/>
      <c r="KHB40" s="31"/>
      <c r="KHC40" s="31"/>
      <c r="KHD40" s="31"/>
      <c r="KHE40" s="31"/>
      <c r="KHF40" s="31"/>
      <c r="KHG40" s="31"/>
      <c r="KHH40" s="31"/>
      <c r="KHI40" s="31"/>
      <c r="KHJ40" s="31"/>
      <c r="KHK40" s="31"/>
      <c r="KHL40" s="31"/>
      <c r="KHM40" s="31"/>
      <c r="KHN40" s="31"/>
      <c r="KHO40" s="31"/>
      <c r="KHP40" s="31"/>
      <c r="KHQ40" s="31"/>
      <c r="KHR40" s="31"/>
      <c r="KHS40" s="31"/>
      <c r="KHT40" s="31"/>
      <c r="KHU40" s="31"/>
      <c r="KHV40" s="31"/>
      <c r="KHW40" s="31"/>
      <c r="KHX40" s="31"/>
      <c r="KHY40" s="31"/>
      <c r="KHZ40" s="31"/>
      <c r="KIA40" s="31"/>
      <c r="KIB40" s="31"/>
      <c r="KIC40" s="31"/>
      <c r="KID40" s="31"/>
      <c r="KIE40" s="31"/>
      <c r="KIF40" s="31"/>
      <c r="KIG40" s="31"/>
      <c r="KIH40" s="31"/>
      <c r="KII40" s="31"/>
      <c r="KIJ40" s="31"/>
      <c r="KIK40" s="31"/>
      <c r="KIL40" s="31"/>
      <c r="KIM40" s="31"/>
      <c r="KIN40" s="31"/>
      <c r="KIO40" s="31"/>
      <c r="KIP40" s="31"/>
      <c r="KIQ40" s="31"/>
      <c r="KIR40" s="31"/>
      <c r="KIS40" s="31"/>
      <c r="KIT40" s="31"/>
      <c r="KIU40" s="31"/>
      <c r="KIV40" s="31"/>
      <c r="KIW40" s="31"/>
      <c r="KIX40" s="31"/>
      <c r="KIY40" s="31"/>
      <c r="KIZ40" s="31"/>
      <c r="KJA40" s="31"/>
      <c r="KJB40" s="31"/>
      <c r="KJC40" s="31"/>
      <c r="KJD40" s="31"/>
      <c r="KJE40" s="31"/>
      <c r="KJF40" s="31"/>
      <c r="KJG40" s="31"/>
      <c r="KJH40" s="31"/>
      <c r="KJI40" s="31"/>
      <c r="KJJ40" s="31"/>
      <c r="KJK40" s="31"/>
      <c r="KJL40" s="31"/>
      <c r="KJM40" s="31"/>
      <c r="KJN40" s="31"/>
      <c r="KJO40" s="31"/>
      <c r="KJP40" s="31"/>
      <c r="KJQ40" s="31"/>
      <c r="KJR40" s="31"/>
      <c r="KJS40" s="31"/>
      <c r="KJT40" s="31"/>
      <c r="KJU40" s="31"/>
      <c r="KJV40" s="31"/>
      <c r="KJW40" s="31"/>
      <c r="KJX40" s="31"/>
      <c r="KJY40" s="31"/>
      <c r="KJZ40" s="31"/>
      <c r="KKA40" s="31"/>
      <c r="KKB40" s="31"/>
      <c r="KKC40" s="31"/>
      <c r="KKD40" s="31"/>
      <c r="KKE40" s="31"/>
      <c r="KKF40" s="31"/>
      <c r="KKG40" s="31"/>
      <c r="KKH40" s="31"/>
      <c r="KKI40" s="31"/>
      <c r="KKJ40" s="31"/>
      <c r="KKK40" s="31"/>
      <c r="KKL40" s="31"/>
      <c r="KKM40" s="31"/>
      <c r="KKN40" s="31"/>
      <c r="KKO40" s="31"/>
      <c r="KKP40" s="31"/>
      <c r="KKQ40" s="31"/>
      <c r="KKR40" s="31"/>
      <c r="KKS40" s="31"/>
      <c r="KKT40" s="31"/>
      <c r="KKU40" s="31"/>
      <c r="KKV40" s="31"/>
      <c r="KKW40" s="31"/>
      <c r="KKX40" s="31"/>
      <c r="KKY40" s="31"/>
      <c r="KKZ40" s="31"/>
      <c r="KLA40" s="31"/>
      <c r="KLB40" s="31"/>
      <c r="KLC40" s="31"/>
      <c r="KLD40" s="31"/>
      <c r="KLE40" s="31"/>
      <c r="KLF40" s="31"/>
      <c r="KLG40" s="31"/>
      <c r="KLH40" s="31"/>
      <c r="KLI40" s="31"/>
      <c r="KLJ40" s="31"/>
      <c r="KLK40" s="31"/>
      <c r="KLL40" s="31"/>
      <c r="KLM40" s="31"/>
      <c r="KLN40" s="31"/>
      <c r="KLO40" s="31"/>
      <c r="KLP40" s="31"/>
      <c r="KLQ40" s="31"/>
      <c r="KLR40" s="31"/>
      <c r="KLS40" s="31"/>
      <c r="KLT40" s="31"/>
      <c r="KLU40" s="31"/>
      <c r="KLV40" s="31"/>
      <c r="KLW40" s="31"/>
      <c r="KLX40" s="31"/>
      <c r="KLY40" s="31"/>
      <c r="KLZ40" s="31"/>
      <c r="KMA40" s="31"/>
      <c r="KMB40" s="31"/>
      <c r="KMC40" s="31"/>
      <c r="KMD40" s="31"/>
      <c r="KME40" s="31"/>
      <c r="KMF40" s="31"/>
      <c r="KMG40" s="31"/>
      <c r="KMH40" s="31"/>
      <c r="KMI40" s="31"/>
      <c r="KMJ40" s="31"/>
      <c r="KMK40" s="31"/>
      <c r="KML40" s="31"/>
      <c r="KMM40" s="31"/>
      <c r="KMN40" s="31"/>
      <c r="KMO40" s="31"/>
      <c r="KMP40" s="31"/>
      <c r="KMQ40" s="31"/>
      <c r="KMR40" s="31"/>
      <c r="KMS40" s="31"/>
      <c r="KMT40" s="31"/>
      <c r="KMU40" s="31"/>
      <c r="KMV40" s="31"/>
      <c r="KMW40" s="31"/>
      <c r="KMX40" s="31"/>
      <c r="KMY40" s="31"/>
      <c r="KMZ40" s="31"/>
      <c r="KNA40" s="31"/>
      <c r="KNB40" s="31"/>
      <c r="KNC40" s="31"/>
      <c r="KND40" s="31"/>
      <c r="KNE40" s="31"/>
      <c r="KNF40" s="31"/>
      <c r="KNG40" s="31"/>
      <c r="KNH40" s="31"/>
      <c r="KNI40" s="31"/>
      <c r="KNJ40" s="31"/>
      <c r="KNK40" s="31"/>
      <c r="KNL40" s="31"/>
      <c r="KNM40" s="31"/>
      <c r="KNN40" s="31"/>
      <c r="KNO40" s="31"/>
      <c r="KNP40" s="31"/>
      <c r="KNQ40" s="31"/>
      <c r="KNR40" s="31"/>
      <c r="KNS40" s="31"/>
      <c r="KNT40" s="31"/>
      <c r="KNU40" s="31"/>
      <c r="KNV40" s="31"/>
      <c r="KNW40" s="31"/>
      <c r="KNX40" s="31"/>
      <c r="KNY40" s="31"/>
      <c r="KNZ40" s="31"/>
      <c r="KOA40" s="31"/>
      <c r="KOB40" s="31"/>
      <c r="KOC40" s="31"/>
      <c r="KOD40" s="31"/>
      <c r="KOE40" s="31"/>
      <c r="KOF40" s="31"/>
      <c r="KOG40" s="31"/>
      <c r="KOH40" s="31"/>
      <c r="KOI40" s="31"/>
      <c r="KOJ40" s="31"/>
      <c r="KOK40" s="31"/>
      <c r="KOL40" s="31"/>
      <c r="KOM40" s="31"/>
      <c r="KON40" s="31"/>
      <c r="KOO40" s="31"/>
      <c r="KOP40" s="31"/>
      <c r="KOQ40" s="31"/>
      <c r="KOR40" s="31"/>
      <c r="KOS40" s="31"/>
      <c r="KOT40" s="31"/>
      <c r="KOU40" s="31"/>
      <c r="KOV40" s="31"/>
      <c r="KOW40" s="31"/>
      <c r="KOX40" s="31"/>
      <c r="KOY40" s="31"/>
      <c r="KOZ40" s="31"/>
      <c r="KPA40" s="31"/>
      <c r="KPB40" s="31"/>
      <c r="KPC40" s="31"/>
      <c r="KPD40" s="31"/>
      <c r="KPE40" s="31"/>
      <c r="KPF40" s="31"/>
      <c r="KPG40" s="31"/>
      <c r="KPH40" s="31"/>
      <c r="KPI40" s="31"/>
      <c r="KPJ40" s="31"/>
      <c r="KPK40" s="31"/>
      <c r="KPL40" s="31"/>
      <c r="KPM40" s="31"/>
      <c r="KPN40" s="31"/>
      <c r="KPO40" s="31"/>
      <c r="KPP40" s="31"/>
      <c r="KPQ40" s="31"/>
      <c r="KPR40" s="31"/>
      <c r="KPS40" s="31"/>
      <c r="KPT40" s="31"/>
      <c r="KPU40" s="31"/>
      <c r="KPV40" s="31"/>
      <c r="KPW40" s="31"/>
      <c r="KPX40" s="31"/>
      <c r="KPY40" s="31"/>
      <c r="KPZ40" s="31"/>
      <c r="KQA40" s="31"/>
      <c r="KQB40" s="31"/>
      <c r="KQC40" s="31"/>
      <c r="KQD40" s="31"/>
      <c r="KQE40" s="31"/>
      <c r="KQF40" s="31"/>
      <c r="KQG40" s="31"/>
      <c r="KQH40" s="31"/>
      <c r="KQI40" s="31"/>
      <c r="KQJ40" s="31"/>
      <c r="KQK40" s="31"/>
      <c r="KQL40" s="31"/>
      <c r="KQM40" s="31"/>
      <c r="KQN40" s="31"/>
      <c r="KQO40" s="31"/>
      <c r="KQP40" s="31"/>
      <c r="KQQ40" s="31"/>
      <c r="KQR40" s="31"/>
      <c r="KQS40" s="31"/>
      <c r="KQT40" s="31"/>
      <c r="KQU40" s="31"/>
      <c r="KQV40" s="31"/>
      <c r="KQW40" s="31"/>
      <c r="KQX40" s="31"/>
      <c r="KQY40" s="31"/>
      <c r="KQZ40" s="31"/>
      <c r="KRA40" s="31"/>
      <c r="KRB40" s="31"/>
      <c r="KRC40" s="31"/>
      <c r="KRD40" s="31"/>
      <c r="KRE40" s="31"/>
      <c r="KRF40" s="31"/>
      <c r="KRG40" s="31"/>
      <c r="KRH40" s="31"/>
      <c r="KRI40" s="31"/>
      <c r="KRJ40" s="31"/>
      <c r="KRK40" s="31"/>
      <c r="KRL40" s="31"/>
      <c r="KRM40" s="31"/>
      <c r="KRN40" s="31"/>
      <c r="KRO40" s="31"/>
      <c r="KRP40" s="31"/>
      <c r="KRQ40" s="31"/>
      <c r="KRR40" s="31"/>
      <c r="KRS40" s="31"/>
      <c r="KRT40" s="31"/>
      <c r="KRU40" s="31"/>
      <c r="KRV40" s="31"/>
      <c r="KRW40" s="31"/>
      <c r="KRX40" s="31"/>
      <c r="KRY40" s="31"/>
      <c r="KRZ40" s="31"/>
      <c r="KSA40" s="31"/>
      <c r="KSB40" s="31"/>
      <c r="KSC40" s="31"/>
      <c r="KSD40" s="31"/>
      <c r="KSE40" s="31"/>
      <c r="KSF40" s="31"/>
      <c r="KSG40" s="31"/>
      <c r="KSH40" s="31"/>
      <c r="KSI40" s="31"/>
      <c r="KSJ40" s="31"/>
      <c r="KSK40" s="31"/>
      <c r="KSL40" s="31"/>
      <c r="KSM40" s="31"/>
      <c r="KSN40" s="31"/>
      <c r="KSO40" s="31"/>
      <c r="KSP40" s="31"/>
      <c r="KSQ40" s="31"/>
      <c r="KSR40" s="31"/>
      <c r="KSS40" s="31"/>
      <c r="KST40" s="31"/>
      <c r="KSU40" s="31"/>
      <c r="KSV40" s="31"/>
      <c r="KSW40" s="31"/>
      <c r="KSX40" s="31"/>
      <c r="KSY40" s="31"/>
      <c r="KSZ40" s="31"/>
      <c r="KTA40" s="31"/>
      <c r="KTB40" s="31"/>
      <c r="KTC40" s="31"/>
      <c r="KTD40" s="31"/>
      <c r="KTE40" s="31"/>
      <c r="KTF40" s="31"/>
      <c r="KTG40" s="31"/>
      <c r="KTH40" s="31"/>
      <c r="KTI40" s="31"/>
      <c r="KTJ40" s="31"/>
      <c r="KTK40" s="31"/>
      <c r="KTL40" s="31"/>
      <c r="KTM40" s="31"/>
      <c r="KTN40" s="31"/>
      <c r="KTO40" s="31"/>
      <c r="KTP40" s="31"/>
      <c r="KTQ40" s="31"/>
      <c r="KTR40" s="31"/>
      <c r="KTS40" s="31"/>
      <c r="KTT40" s="31"/>
      <c r="KTU40" s="31"/>
      <c r="KTV40" s="31"/>
      <c r="KTW40" s="31"/>
      <c r="KTX40" s="31"/>
      <c r="KTY40" s="31"/>
      <c r="KTZ40" s="31"/>
      <c r="KUA40" s="31"/>
      <c r="KUB40" s="31"/>
      <c r="KUC40" s="31"/>
      <c r="KUD40" s="31"/>
      <c r="KUE40" s="31"/>
      <c r="KUF40" s="31"/>
      <c r="KUG40" s="31"/>
      <c r="KUH40" s="31"/>
      <c r="KUI40" s="31"/>
      <c r="KUJ40" s="31"/>
      <c r="KUK40" s="31"/>
      <c r="KUL40" s="31"/>
      <c r="KUM40" s="31"/>
      <c r="KUN40" s="31"/>
      <c r="KUO40" s="31"/>
      <c r="KUP40" s="31"/>
      <c r="KUQ40" s="31"/>
      <c r="KUR40" s="31"/>
      <c r="KUS40" s="31"/>
      <c r="KUT40" s="31"/>
      <c r="KUU40" s="31"/>
      <c r="KUV40" s="31"/>
      <c r="KUW40" s="31"/>
      <c r="KUX40" s="31"/>
      <c r="KUY40" s="31"/>
      <c r="KUZ40" s="31"/>
      <c r="KVA40" s="31"/>
      <c r="KVB40" s="31"/>
      <c r="KVC40" s="31"/>
      <c r="KVD40" s="31"/>
      <c r="KVE40" s="31"/>
      <c r="KVF40" s="31"/>
      <c r="KVG40" s="31"/>
      <c r="KVH40" s="31"/>
      <c r="KVI40" s="31"/>
      <c r="KVJ40" s="31"/>
      <c r="KVK40" s="31"/>
      <c r="KVL40" s="31"/>
      <c r="KVM40" s="31"/>
      <c r="KVN40" s="31"/>
      <c r="KVO40" s="31"/>
      <c r="KVP40" s="31"/>
      <c r="KVQ40" s="31"/>
      <c r="KVR40" s="31"/>
      <c r="KVS40" s="31"/>
      <c r="KVT40" s="31"/>
      <c r="KVU40" s="31"/>
      <c r="KVV40" s="31"/>
      <c r="KVW40" s="31"/>
      <c r="KVX40" s="31"/>
      <c r="KVY40" s="31"/>
      <c r="KVZ40" s="31"/>
      <c r="KWA40" s="31"/>
      <c r="KWB40" s="31"/>
      <c r="KWC40" s="31"/>
      <c r="KWD40" s="31"/>
      <c r="KWE40" s="31"/>
      <c r="KWF40" s="31"/>
      <c r="KWG40" s="31"/>
      <c r="KWH40" s="31"/>
      <c r="KWI40" s="31"/>
      <c r="KWJ40" s="31"/>
      <c r="KWK40" s="31"/>
      <c r="KWL40" s="31"/>
      <c r="KWM40" s="31"/>
      <c r="KWN40" s="31"/>
      <c r="KWO40" s="31"/>
      <c r="KWP40" s="31"/>
      <c r="KWQ40" s="31"/>
      <c r="KWR40" s="31"/>
      <c r="KWS40" s="31"/>
      <c r="KWT40" s="31"/>
      <c r="KWU40" s="31"/>
      <c r="KWV40" s="31"/>
      <c r="KWW40" s="31"/>
      <c r="KWX40" s="31"/>
      <c r="KWY40" s="31"/>
      <c r="KWZ40" s="31"/>
      <c r="KXA40" s="31"/>
      <c r="KXB40" s="31"/>
      <c r="KXC40" s="31"/>
      <c r="KXD40" s="31"/>
      <c r="KXE40" s="31"/>
      <c r="KXF40" s="31"/>
      <c r="KXG40" s="31"/>
      <c r="KXH40" s="31"/>
      <c r="KXI40" s="31"/>
      <c r="KXJ40" s="31"/>
      <c r="KXK40" s="31"/>
      <c r="KXL40" s="31"/>
      <c r="KXM40" s="31"/>
      <c r="KXN40" s="31"/>
      <c r="KXO40" s="31"/>
      <c r="KXP40" s="31"/>
      <c r="KXQ40" s="31"/>
      <c r="KXR40" s="31"/>
      <c r="KXS40" s="31"/>
      <c r="KXT40" s="31"/>
      <c r="KXU40" s="31"/>
      <c r="KXV40" s="31"/>
      <c r="KXW40" s="31"/>
      <c r="KXX40" s="31"/>
      <c r="KXY40" s="31"/>
      <c r="KXZ40" s="31"/>
      <c r="KYA40" s="31"/>
      <c r="KYB40" s="31"/>
      <c r="KYC40" s="31"/>
      <c r="KYD40" s="31"/>
      <c r="KYE40" s="31"/>
      <c r="KYF40" s="31"/>
      <c r="KYG40" s="31"/>
      <c r="KYH40" s="31"/>
      <c r="KYI40" s="31"/>
      <c r="KYJ40" s="31"/>
      <c r="KYK40" s="31"/>
      <c r="KYL40" s="31"/>
      <c r="KYM40" s="31"/>
      <c r="KYN40" s="31"/>
      <c r="KYO40" s="31"/>
      <c r="KYP40" s="31"/>
      <c r="KYQ40" s="31"/>
      <c r="KYR40" s="31"/>
      <c r="KYS40" s="31"/>
      <c r="KYT40" s="31"/>
      <c r="KYU40" s="31"/>
      <c r="KYV40" s="31"/>
      <c r="KYW40" s="31"/>
      <c r="KYX40" s="31"/>
      <c r="KYY40" s="31"/>
      <c r="KYZ40" s="31"/>
      <c r="KZA40" s="31"/>
      <c r="KZB40" s="31"/>
      <c r="KZC40" s="31"/>
      <c r="KZD40" s="31"/>
      <c r="KZE40" s="31"/>
      <c r="KZF40" s="31"/>
      <c r="KZG40" s="31"/>
      <c r="KZH40" s="31"/>
      <c r="KZI40" s="31"/>
      <c r="KZJ40" s="31"/>
      <c r="KZK40" s="31"/>
      <c r="KZL40" s="31"/>
      <c r="KZM40" s="31"/>
      <c r="KZN40" s="31"/>
      <c r="KZO40" s="31"/>
      <c r="KZP40" s="31"/>
      <c r="KZQ40" s="31"/>
      <c r="KZR40" s="31"/>
      <c r="KZS40" s="31"/>
      <c r="KZT40" s="31"/>
      <c r="KZU40" s="31"/>
      <c r="KZV40" s="31"/>
      <c r="KZW40" s="31"/>
      <c r="KZX40" s="31"/>
      <c r="KZY40" s="31"/>
      <c r="KZZ40" s="31"/>
      <c r="LAA40" s="31"/>
      <c r="LAB40" s="31"/>
      <c r="LAC40" s="31"/>
      <c r="LAD40" s="31"/>
      <c r="LAE40" s="31"/>
      <c r="LAF40" s="31"/>
      <c r="LAG40" s="31"/>
      <c r="LAH40" s="31"/>
      <c r="LAI40" s="31"/>
      <c r="LAJ40" s="31"/>
      <c r="LAK40" s="31"/>
      <c r="LAL40" s="31"/>
      <c r="LAM40" s="31"/>
      <c r="LAN40" s="31"/>
      <c r="LAO40" s="31"/>
      <c r="LAP40" s="31"/>
      <c r="LAQ40" s="31"/>
      <c r="LAR40" s="31"/>
      <c r="LAS40" s="31"/>
      <c r="LAT40" s="31"/>
      <c r="LAU40" s="31"/>
      <c r="LAV40" s="31"/>
      <c r="LAW40" s="31"/>
      <c r="LAX40" s="31"/>
      <c r="LAY40" s="31"/>
      <c r="LAZ40" s="31"/>
      <c r="LBA40" s="31"/>
      <c r="LBB40" s="31"/>
      <c r="LBC40" s="31"/>
      <c r="LBD40" s="31"/>
      <c r="LBE40" s="31"/>
      <c r="LBF40" s="31"/>
      <c r="LBG40" s="31"/>
      <c r="LBH40" s="31"/>
      <c r="LBI40" s="31"/>
      <c r="LBJ40" s="31"/>
      <c r="LBK40" s="31"/>
      <c r="LBL40" s="31"/>
      <c r="LBM40" s="31"/>
      <c r="LBN40" s="31"/>
      <c r="LBO40" s="31"/>
      <c r="LBP40" s="31"/>
      <c r="LBQ40" s="31"/>
      <c r="LBR40" s="31"/>
      <c r="LBS40" s="31"/>
      <c r="LBT40" s="31"/>
      <c r="LBU40" s="31"/>
      <c r="LBV40" s="31"/>
      <c r="LBW40" s="31"/>
      <c r="LBX40" s="31"/>
      <c r="LBY40" s="31"/>
      <c r="LBZ40" s="31"/>
      <c r="LCA40" s="31"/>
      <c r="LCB40" s="31"/>
      <c r="LCC40" s="31"/>
      <c r="LCD40" s="31"/>
      <c r="LCE40" s="31"/>
      <c r="LCF40" s="31"/>
      <c r="LCG40" s="31"/>
      <c r="LCH40" s="31"/>
      <c r="LCI40" s="31"/>
      <c r="LCJ40" s="31"/>
      <c r="LCK40" s="31"/>
      <c r="LCL40" s="31"/>
      <c r="LCM40" s="31"/>
      <c r="LCN40" s="31"/>
      <c r="LCO40" s="31"/>
      <c r="LCP40" s="31"/>
      <c r="LCQ40" s="31"/>
      <c r="LCR40" s="31"/>
      <c r="LCS40" s="31"/>
      <c r="LCT40" s="31"/>
      <c r="LCU40" s="31"/>
      <c r="LCV40" s="31"/>
      <c r="LCW40" s="31"/>
      <c r="LCX40" s="31"/>
      <c r="LCY40" s="31"/>
      <c r="LCZ40" s="31"/>
      <c r="LDA40" s="31"/>
      <c r="LDB40" s="31"/>
      <c r="LDC40" s="31"/>
      <c r="LDD40" s="31"/>
      <c r="LDE40" s="31"/>
      <c r="LDF40" s="31"/>
      <c r="LDG40" s="31"/>
      <c r="LDH40" s="31"/>
      <c r="LDI40" s="31"/>
      <c r="LDJ40" s="31"/>
      <c r="LDK40" s="31"/>
      <c r="LDL40" s="31"/>
      <c r="LDM40" s="31"/>
      <c r="LDN40" s="31"/>
      <c r="LDO40" s="31"/>
      <c r="LDP40" s="31"/>
      <c r="LDQ40" s="31"/>
      <c r="LDR40" s="31"/>
      <c r="LDS40" s="31"/>
      <c r="LDT40" s="31"/>
      <c r="LDU40" s="31"/>
      <c r="LDV40" s="31"/>
      <c r="LDW40" s="31"/>
      <c r="LDX40" s="31"/>
      <c r="LDY40" s="31"/>
      <c r="LDZ40" s="31"/>
      <c r="LEA40" s="31"/>
      <c r="LEB40" s="31"/>
      <c r="LEC40" s="31"/>
      <c r="LED40" s="31"/>
      <c r="LEE40" s="31"/>
      <c r="LEF40" s="31"/>
      <c r="LEG40" s="31"/>
      <c r="LEH40" s="31"/>
      <c r="LEI40" s="31"/>
      <c r="LEJ40" s="31"/>
      <c r="LEK40" s="31"/>
      <c r="LEL40" s="31"/>
      <c r="LEM40" s="31"/>
      <c r="LEN40" s="31"/>
      <c r="LEO40" s="31"/>
      <c r="LEP40" s="31"/>
      <c r="LEQ40" s="31"/>
      <c r="LER40" s="31"/>
      <c r="LES40" s="31"/>
      <c r="LET40" s="31"/>
      <c r="LEU40" s="31"/>
      <c r="LEV40" s="31"/>
      <c r="LEW40" s="31"/>
      <c r="LEX40" s="31"/>
      <c r="LEY40" s="31"/>
      <c r="LEZ40" s="31"/>
      <c r="LFA40" s="31"/>
      <c r="LFB40" s="31"/>
      <c r="LFC40" s="31"/>
      <c r="LFD40" s="31"/>
      <c r="LFE40" s="31"/>
      <c r="LFF40" s="31"/>
      <c r="LFG40" s="31"/>
      <c r="LFH40" s="31"/>
      <c r="LFI40" s="31"/>
      <c r="LFJ40" s="31"/>
      <c r="LFK40" s="31"/>
      <c r="LFL40" s="31"/>
      <c r="LFM40" s="31"/>
      <c r="LFN40" s="31"/>
      <c r="LFO40" s="31"/>
      <c r="LFP40" s="31"/>
      <c r="LFQ40" s="31"/>
      <c r="LFR40" s="31"/>
      <c r="LFS40" s="31"/>
      <c r="LFT40" s="31"/>
      <c r="LFU40" s="31"/>
      <c r="LFV40" s="31"/>
      <c r="LFW40" s="31"/>
      <c r="LFX40" s="31"/>
      <c r="LFY40" s="31"/>
      <c r="LFZ40" s="31"/>
      <c r="LGA40" s="31"/>
      <c r="LGB40" s="31"/>
      <c r="LGC40" s="31"/>
      <c r="LGD40" s="31"/>
      <c r="LGE40" s="31"/>
      <c r="LGF40" s="31"/>
      <c r="LGG40" s="31"/>
      <c r="LGH40" s="31"/>
      <c r="LGI40" s="31"/>
      <c r="LGJ40" s="31"/>
      <c r="LGK40" s="31"/>
      <c r="LGL40" s="31"/>
      <c r="LGM40" s="31"/>
      <c r="LGN40" s="31"/>
      <c r="LGO40" s="31"/>
      <c r="LGP40" s="31"/>
      <c r="LGQ40" s="31"/>
      <c r="LGR40" s="31"/>
      <c r="LGS40" s="31"/>
      <c r="LGT40" s="31"/>
      <c r="LGU40" s="31"/>
      <c r="LGV40" s="31"/>
      <c r="LGW40" s="31"/>
      <c r="LGX40" s="31"/>
      <c r="LGY40" s="31"/>
      <c r="LGZ40" s="31"/>
      <c r="LHA40" s="31"/>
      <c r="LHB40" s="31"/>
      <c r="LHC40" s="31"/>
      <c r="LHD40" s="31"/>
      <c r="LHE40" s="31"/>
      <c r="LHF40" s="31"/>
      <c r="LHG40" s="31"/>
      <c r="LHH40" s="31"/>
      <c r="LHI40" s="31"/>
      <c r="LHJ40" s="31"/>
      <c r="LHK40" s="31"/>
      <c r="LHL40" s="31"/>
      <c r="LHM40" s="31"/>
      <c r="LHN40" s="31"/>
      <c r="LHO40" s="31"/>
      <c r="LHP40" s="31"/>
      <c r="LHQ40" s="31"/>
      <c r="LHR40" s="31"/>
      <c r="LHS40" s="31"/>
      <c r="LHT40" s="31"/>
      <c r="LHU40" s="31"/>
      <c r="LHV40" s="31"/>
      <c r="LHW40" s="31"/>
      <c r="LHX40" s="31"/>
      <c r="LHY40" s="31"/>
      <c r="LHZ40" s="31"/>
      <c r="LIA40" s="31"/>
      <c r="LIB40" s="31"/>
      <c r="LIC40" s="31"/>
      <c r="LID40" s="31"/>
      <c r="LIE40" s="31"/>
      <c r="LIF40" s="31"/>
      <c r="LIG40" s="31"/>
      <c r="LIH40" s="31"/>
      <c r="LII40" s="31"/>
      <c r="LIJ40" s="31"/>
      <c r="LIK40" s="31"/>
      <c r="LIL40" s="31"/>
      <c r="LIM40" s="31"/>
      <c r="LIN40" s="31"/>
      <c r="LIO40" s="31"/>
      <c r="LIP40" s="31"/>
      <c r="LIQ40" s="31"/>
      <c r="LIR40" s="31"/>
      <c r="LIS40" s="31"/>
      <c r="LIT40" s="31"/>
      <c r="LIU40" s="31"/>
      <c r="LIV40" s="31"/>
      <c r="LIW40" s="31"/>
      <c r="LIX40" s="31"/>
      <c r="LIY40" s="31"/>
      <c r="LIZ40" s="31"/>
      <c r="LJA40" s="31"/>
      <c r="LJB40" s="31"/>
      <c r="LJC40" s="31"/>
      <c r="LJD40" s="31"/>
      <c r="LJE40" s="31"/>
      <c r="LJF40" s="31"/>
      <c r="LJG40" s="31"/>
      <c r="LJH40" s="31"/>
      <c r="LJI40" s="31"/>
      <c r="LJJ40" s="31"/>
      <c r="LJK40" s="31"/>
      <c r="LJL40" s="31"/>
      <c r="LJM40" s="31"/>
      <c r="LJN40" s="31"/>
      <c r="LJO40" s="31"/>
      <c r="LJP40" s="31"/>
      <c r="LJQ40" s="31"/>
      <c r="LJR40" s="31"/>
      <c r="LJS40" s="31"/>
      <c r="LJT40" s="31"/>
      <c r="LJU40" s="31"/>
      <c r="LJV40" s="31"/>
      <c r="LJW40" s="31"/>
      <c r="LJX40" s="31"/>
      <c r="LJY40" s="31"/>
      <c r="LJZ40" s="31"/>
      <c r="LKA40" s="31"/>
      <c r="LKB40" s="31"/>
      <c r="LKC40" s="31"/>
      <c r="LKD40" s="31"/>
      <c r="LKE40" s="31"/>
      <c r="LKF40" s="31"/>
      <c r="LKG40" s="31"/>
      <c r="LKH40" s="31"/>
      <c r="LKI40" s="31"/>
      <c r="LKJ40" s="31"/>
      <c r="LKK40" s="31"/>
      <c r="LKL40" s="31"/>
      <c r="LKM40" s="31"/>
      <c r="LKN40" s="31"/>
      <c r="LKO40" s="31"/>
      <c r="LKP40" s="31"/>
      <c r="LKQ40" s="31"/>
      <c r="LKR40" s="31"/>
      <c r="LKS40" s="31"/>
      <c r="LKT40" s="31"/>
      <c r="LKU40" s="31"/>
      <c r="LKV40" s="31"/>
      <c r="LKW40" s="31"/>
      <c r="LKX40" s="31"/>
      <c r="LKY40" s="31"/>
      <c r="LKZ40" s="31"/>
      <c r="LLA40" s="31"/>
      <c r="LLB40" s="31"/>
      <c r="LLC40" s="31"/>
      <c r="LLD40" s="31"/>
      <c r="LLE40" s="31"/>
      <c r="LLF40" s="31"/>
      <c r="LLG40" s="31"/>
      <c r="LLH40" s="31"/>
      <c r="LLI40" s="31"/>
      <c r="LLJ40" s="31"/>
      <c r="LLK40" s="31"/>
      <c r="LLL40" s="31"/>
      <c r="LLM40" s="31"/>
      <c r="LLN40" s="31"/>
      <c r="LLO40" s="31"/>
      <c r="LLP40" s="31"/>
      <c r="LLQ40" s="31"/>
      <c r="LLR40" s="31"/>
      <c r="LLS40" s="31"/>
      <c r="LLT40" s="31"/>
      <c r="LLU40" s="31"/>
      <c r="LLV40" s="31"/>
      <c r="LLW40" s="31"/>
      <c r="LLX40" s="31"/>
      <c r="LLY40" s="31"/>
      <c r="LLZ40" s="31"/>
      <c r="LMA40" s="31"/>
      <c r="LMB40" s="31"/>
      <c r="LMC40" s="31"/>
      <c r="LMD40" s="31"/>
      <c r="LME40" s="31"/>
      <c r="LMF40" s="31"/>
      <c r="LMG40" s="31"/>
      <c r="LMH40" s="31"/>
      <c r="LMI40" s="31"/>
      <c r="LMJ40" s="31"/>
      <c r="LMK40" s="31"/>
      <c r="LML40" s="31"/>
      <c r="LMM40" s="31"/>
      <c r="LMN40" s="31"/>
      <c r="LMO40" s="31"/>
      <c r="LMP40" s="31"/>
      <c r="LMQ40" s="31"/>
      <c r="LMR40" s="31"/>
      <c r="LMS40" s="31"/>
      <c r="LMT40" s="31"/>
      <c r="LMU40" s="31"/>
      <c r="LMV40" s="31"/>
      <c r="LMW40" s="31"/>
      <c r="LMX40" s="31"/>
      <c r="LMY40" s="31"/>
      <c r="LMZ40" s="31"/>
      <c r="LNA40" s="31"/>
      <c r="LNB40" s="31"/>
      <c r="LNC40" s="31"/>
      <c r="LND40" s="31"/>
      <c r="LNE40" s="31"/>
      <c r="LNF40" s="31"/>
      <c r="LNG40" s="31"/>
      <c r="LNH40" s="31"/>
      <c r="LNI40" s="31"/>
      <c r="LNJ40" s="31"/>
      <c r="LNK40" s="31"/>
      <c r="LNL40" s="31"/>
      <c r="LNM40" s="31"/>
      <c r="LNN40" s="31"/>
      <c r="LNO40" s="31"/>
      <c r="LNP40" s="31"/>
      <c r="LNQ40" s="31"/>
      <c r="LNR40" s="31"/>
      <c r="LNS40" s="31"/>
      <c r="LNT40" s="31"/>
      <c r="LNU40" s="31"/>
      <c r="LNV40" s="31"/>
      <c r="LNW40" s="31"/>
      <c r="LNX40" s="31"/>
      <c r="LNY40" s="31"/>
      <c r="LNZ40" s="31"/>
      <c r="LOA40" s="31"/>
      <c r="LOB40" s="31"/>
      <c r="LOC40" s="31"/>
      <c r="LOD40" s="31"/>
      <c r="LOE40" s="31"/>
      <c r="LOF40" s="31"/>
      <c r="LOG40" s="31"/>
      <c r="LOH40" s="31"/>
      <c r="LOI40" s="31"/>
      <c r="LOJ40" s="31"/>
      <c r="LOK40" s="31"/>
      <c r="LOL40" s="31"/>
      <c r="LOM40" s="31"/>
      <c r="LON40" s="31"/>
      <c r="LOO40" s="31"/>
      <c r="LOP40" s="31"/>
      <c r="LOQ40" s="31"/>
      <c r="LOR40" s="31"/>
      <c r="LOS40" s="31"/>
      <c r="LOT40" s="31"/>
      <c r="LOU40" s="31"/>
      <c r="LOV40" s="31"/>
      <c r="LOW40" s="31"/>
      <c r="LOX40" s="31"/>
      <c r="LOY40" s="31"/>
      <c r="LOZ40" s="31"/>
      <c r="LPA40" s="31"/>
      <c r="LPB40" s="31"/>
      <c r="LPC40" s="31"/>
      <c r="LPD40" s="31"/>
      <c r="LPE40" s="31"/>
      <c r="LPF40" s="31"/>
      <c r="LPG40" s="31"/>
      <c r="LPH40" s="31"/>
      <c r="LPI40" s="31"/>
      <c r="LPJ40" s="31"/>
      <c r="LPK40" s="31"/>
      <c r="LPL40" s="31"/>
      <c r="LPM40" s="31"/>
      <c r="LPN40" s="31"/>
      <c r="LPO40" s="31"/>
      <c r="LPP40" s="31"/>
      <c r="LPQ40" s="31"/>
      <c r="LPR40" s="31"/>
      <c r="LPS40" s="31"/>
      <c r="LPT40" s="31"/>
      <c r="LPU40" s="31"/>
      <c r="LPV40" s="31"/>
      <c r="LPW40" s="31"/>
      <c r="LPX40" s="31"/>
      <c r="LPY40" s="31"/>
      <c r="LPZ40" s="31"/>
      <c r="LQA40" s="31"/>
      <c r="LQB40" s="31"/>
      <c r="LQC40" s="31"/>
      <c r="LQD40" s="31"/>
      <c r="LQE40" s="31"/>
      <c r="LQF40" s="31"/>
      <c r="LQG40" s="31"/>
      <c r="LQH40" s="31"/>
      <c r="LQI40" s="31"/>
      <c r="LQJ40" s="31"/>
      <c r="LQK40" s="31"/>
      <c r="LQL40" s="31"/>
      <c r="LQM40" s="31"/>
      <c r="LQN40" s="31"/>
      <c r="LQO40" s="31"/>
      <c r="LQP40" s="31"/>
      <c r="LQQ40" s="31"/>
      <c r="LQR40" s="31"/>
      <c r="LQS40" s="31"/>
      <c r="LQT40" s="31"/>
      <c r="LQU40" s="31"/>
      <c r="LQV40" s="31"/>
      <c r="LQW40" s="31"/>
      <c r="LQX40" s="31"/>
      <c r="LQY40" s="31"/>
      <c r="LQZ40" s="31"/>
      <c r="LRA40" s="31"/>
      <c r="LRB40" s="31"/>
      <c r="LRC40" s="31"/>
      <c r="LRD40" s="31"/>
      <c r="LRE40" s="31"/>
      <c r="LRF40" s="31"/>
      <c r="LRG40" s="31"/>
      <c r="LRH40" s="31"/>
      <c r="LRI40" s="31"/>
      <c r="LRJ40" s="31"/>
      <c r="LRK40" s="31"/>
      <c r="LRL40" s="31"/>
      <c r="LRM40" s="31"/>
      <c r="LRN40" s="31"/>
      <c r="LRO40" s="31"/>
      <c r="LRP40" s="31"/>
      <c r="LRQ40" s="31"/>
      <c r="LRR40" s="31"/>
      <c r="LRS40" s="31"/>
      <c r="LRT40" s="31"/>
      <c r="LRU40" s="31"/>
      <c r="LRV40" s="31"/>
      <c r="LRW40" s="31"/>
      <c r="LRX40" s="31"/>
      <c r="LRY40" s="31"/>
      <c r="LRZ40" s="31"/>
      <c r="LSA40" s="31"/>
      <c r="LSB40" s="31"/>
      <c r="LSC40" s="31"/>
      <c r="LSD40" s="31"/>
      <c r="LSE40" s="31"/>
      <c r="LSF40" s="31"/>
      <c r="LSG40" s="31"/>
      <c r="LSH40" s="31"/>
      <c r="LSI40" s="31"/>
      <c r="LSJ40" s="31"/>
      <c r="LSK40" s="31"/>
      <c r="LSL40" s="31"/>
      <c r="LSM40" s="31"/>
      <c r="LSN40" s="31"/>
      <c r="LSO40" s="31"/>
      <c r="LSP40" s="31"/>
      <c r="LSQ40" s="31"/>
      <c r="LSR40" s="31"/>
      <c r="LSS40" s="31"/>
      <c r="LST40" s="31"/>
      <c r="LSU40" s="31"/>
      <c r="LSV40" s="31"/>
      <c r="LSW40" s="31"/>
      <c r="LSX40" s="31"/>
      <c r="LSY40" s="31"/>
      <c r="LSZ40" s="31"/>
      <c r="LTA40" s="31"/>
      <c r="LTB40" s="31"/>
      <c r="LTC40" s="31"/>
      <c r="LTD40" s="31"/>
      <c r="LTE40" s="31"/>
      <c r="LTF40" s="31"/>
      <c r="LTG40" s="31"/>
      <c r="LTH40" s="31"/>
      <c r="LTI40" s="31"/>
      <c r="LTJ40" s="31"/>
      <c r="LTK40" s="31"/>
      <c r="LTL40" s="31"/>
      <c r="LTM40" s="31"/>
      <c r="LTN40" s="31"/>
      <c r="LTO40" s="31"/>
      <c r="LTP40" s="31"/>
      <c r="LTQ40" s="31"/>
      <c r="LTR40" s="31"/>
      <c r="LTS40" s="31"/>
      <c r="LTT40" s="31"/>
      <c r="LTU40" s="31"/>
      <c r="LTV40" s="31"/>
      <c r="LTW40" s="31"/>
      <c r="LTX40" s="31"/>
      <c r="LTY40" s="31"/>
      <c r="LTZ40" s="31"/>
      <c r="LUA40" s="31"/>
      <c r="LUB40" s="31"/>
      <c r="LUC40" s="31"/>
      <c r="LUD40" s="31"/>
      <c r="LUE40" s="31"/>
      <c r="LUF40" s="31"/>
      <c r="LUG40" s="31"/>
      <c r="LUH40" s="31"/>
      <c r="LUI40" s="31"/>
      <c r="LUJ40" s="31"/>
      <c r="LUK40" s="31"/>
      <c r="LUL40" s="31"/>
      <c r="LUM40" s="31"/>
      <c r="LUN40" s="31"/>
      <c r="LUO40" s="31"/>
      <c r="LUP40" s="31"/>
      <c r="LUQ40" s="31"/>
      <c r="LUR40" s="31"/>
      <c r="LUS40" s="31"/>
      <c r="LUT40" s="31"/>
      <c r="LUU40" s="31"/>
      <c r="LUV40" s="31"/>
      <c r="LUW40" s="31"/>
      <c r="LUX40" s="31"/>
      <c r="LUY40" s="31"/>
      <c r="LUZ40" s="31"/>
      <c r="LVA40" s="31"/>
      <c r="LVB40" s="31"/>
      <c r="LVC40" s="31"/>
      <c r="LVD40" s="31"/>
      <c r="LVE40" s="31"/>
      <c r="LVF40" s="31"/>
      <c r="LVG40" s="31"/>
      <c r="LVH40" s="31"/>
      <c r="LVI40" s="31"/>
      <c r="LVJ40" s="31"/>
      <c r="LVK40" s="31"/>
      <c r="LVL40" s="31"/>
      <c r="LVM40" s="31"/>
      <c r="LVN40" s="31"/>
      <c r="LVO40" s="31"/>
      <c r="LVP40" s="31"/>
      <c r="LVQ40" s="31"/>
      <c r="LVR40" s="31"/>
      <c r="LVS40" s="31"/>
      <c r="LVT40" s="31"/>
      <c r="LVU40" s="31"/>
      <c r="LVV40" s="31"/>
      <c r="LVW40" s="31"/>
      <c r="LVX40" s="31"/>
      <c r="LVY40" s="31"/>
      <c r="LVZ40" s="31"/>
      <c r="LWA40" s="31"/>
      <c r="LWB40" s="31"/>
      <c r="LWC40" s="31"/>
      <c r="LWD40" s="31"/>
      <c r="LWE40" s="31"/>
      <c r="LWF40" s="31"/>
      <c r="LWG40" s="31"/>
      <c r="LWH40" s="31"/>
      <c r="LWI40" s="31"/>
      <c r="LWJ40" s="31"/>
      <c r="LWK40" s="31"/>
      <c r="LWL40" s="31"/>
      <c r="LWM40" s="31"/>
      <c r="LWN40" s="31"/>
      <c r="LWO40" s="31"/>
      <c r="LWP40" s="31"/>
      <c r="LWQ40" s="31"/>
      <c r="LWR40" s="31"/>
      <c r="LWS40" s="31"/>
      <c r="LWT40" s="31"/>
      <c r="LWU40" s="31"/>
      <c r="LWV40" s="31"/>
      <c r="LWW40" s="31"/>
      <c r="LWX40" s="31"/>
      <c r="LWY40" s="31"/>
      <c r="LWZ40" s="31"/>
      <c r="LXA40" s="31"/>
      <c r="LXB40" s="31"/>
      <c r="LXC40" s="31"/>
      <c r="LXD40" s="31"/>
      <c r="LXE40" s="31"/>
      <c r="LXF40" s="31"/>
      <c r="LXG40" s="31"/>
      <c r="LXH40" s="31"/>
      <c r="LXI40" s="31"/>
      <c r="LXJ40" s="31"/>
      <c r="LXK40" s="31"/>
      <c r="LXL40" s="31"/>
      <c r="LXM40" s="31"/>
      <c r="LXN40" s="31"/>
      <c r="LXO40" s="31"/>
      <c r="LXP40" s="31"/>
      <c r="LXQ40" s="31"/>
      <c r="LXR40" s="31"/>
      <c r="LXS40" s="31"/>
      <c r="LXT40" s="31"/>
      <c r="LXU40" s="31"/>
      <c r="LXV40" s="31"/>
      <c r="LXW40" s="31"/>
      <c r="LXX40" s="31"/>
      <c r="LXY40" s="31"/>
      <c r="LXZ40" s="31"/>
      <c r="LYA40" s="31"/>
      <c r="LYB40" s="31"/>
      <c r="LYC40" s="31"/>
      <c r="LYD40" s="31"/>
      <c r="LYE40" s="31"/>
      <c r="LYF40" s="31"/>
      <c r="LYG40" s="31"/>
      <c r="LYH40" s="31"/>
      <c r="LYI40" s="31"/>
      <c r="LYJ40" s="31"/>
      <c r="LYK40" s="31"/>
      <c r="LYL40" s="31"/>
      <c r="LYM40" s="31"/>
      <c r="LYN40" s="31"/>
      <c r="LYO40" s="31"/>
      <c r="LYP40" s="31"/>
      <c r="LYQ40" s="31"/>
      <c r="LYR40" s="31"/>
      <c r="LYS40" s="31"/>
      <c r="LYT40" s="31"/>
      <c r="LYU40" s="31"/>
      <c r="LYV40" s="31"/>
      <c r="LYW40" s="31"/>
      <c r="LYX40" s="31"/>
      <c r="LYY40" s="31"/>
      <c r="LYZ40" s="31"/>
      <c r="LZA40" s="31"/>
      <c r="LZB40" s="31"/>
      <c r="LZC40" s="31"/>
      <c r="LZD40" s="31"/>
      <c r="LZE40" s="31"/>
      <c r="LZF40" s="31"/>
      <c r="LZG40" s="31"/>
      <c r="LZH40" s="31"/>
      <c r="LZI40" s="31"/>
      <c r="LZJ40" s="31"/>
      <c r="LZK40" s="31"/>
      <c r="LZL40" s="31"/>
      <c r="LZM40" s="31"/>
      <c r="LZN40" s="31"/>
      <c r="LZO40" s="31"/>
      <c r="LZP40" s="31"/>
      <c r="LZQ40" s="31"/>
      <c r="LZR40" s="31"/>
      <c r="LZS40" s="31"/>
      <c r="LZT40" s="31"/>
      <c r="LZU40" s="31"/>
      <c r="LZV40" s="31"/>
      <c r="LZW40" s="31"/>
      <c r="LZX40" s="31"/>
      <c r="LZY40" s="31"/>
      <c r="LZZ40" s="31"/>
      <c r="MAA40" s="31"/>
      <c r="MAB40" s="31"/>
      <c r="MAC40" s="31"/>
      <c r="MAD40" s="31"/>
      <c r="MAE40" s="31"/>
      <c r="MAF40" s="31"/>
      <c r="MAG40" s="31"/>
      <c r="MAH40" s="31"/>
      <c r="MAI40" s="31"/>
      <c r="MAJ40" s="31"/>
      <c r="MAK40" s="31"/>
      <c r="MAL40" s="31"/>
      <c r="MAM40" s="31"/>
      <c r="MAN40" s="31"/>
      <c r="MAO40" s="31"/>
      <c r="MAP40" s="31"/>
      <c r="MAQ40" s="31"/>
      <c r="MAR40" s="31"/>
      <c r="MAS40" s="31"/>
      <c r="MAT40" s="31"/>
      <c r="MAU40" s="31"/>
      <c r="MAV40" s="31"/>
      <c r="MAW40" s="31"/>
      <c r="MAX40" s="31"/>
      <c r="MAY40" s="31"/>
      <c r="MAZ40" s="31"/>
      <c r="MBA40" s="31"/>
      <c r="MBB40" s="31"/>
      <c r="MBC40" s="31"/>
      <c r="MBD40" s="31"/>
      <c r="MBE40" s="31"/>
      <c r="MBF40" s="31"/>
      <c r="MBG40" s="31"/>
      <c r="MBH40" s="31"/>
      <c r="MBI40" s="31"/>
      <c r="MBJ40" s="31"/>
      <c r="MBK40" s="31"/>
      <c r="MBL40" s="31"/>
      <c r="MBM40" s="31"/>
      <c r="MBN40" s="31"/>
      <c r="MBO40" s="31"/>
      <c r="MBP40" s="31"/>
      <c r="MBQ40" s="31"/>
      <c r="MBR40" s="31"/>
      <c r="MBS40" s="31"/>
      <c r="MBT40" s="31"/>
      <c r="MBU40" s="31"/>
      <c r="MBV40" s="31"/>
      <c r="MBW40" s="31"/>
      <c r="MBX40" s="31"/>
      <c r="MBY40" s="31"/>
      <c r="MBZ40" s="31"/>
      <c r="MCA40" s="31"/>
      <c r="MCB40" s="31"/>
      <c r="MCC40" s="31"/>
      <c r="MCD40" s="31"/>
      <c r="MCE40" s="31"/>
      <c r="MCF40" s="31"/>
      <c r="MCG40" s="31"/>
      <c r="MCH40" s="31"/>
      <c r="MCI40" s="31"/>
      <c r="MCJ40" s="31"/>
      <c r="MCK40" s="31"/>
      <c r="MCL40" s="31"/>
      <c r="MCM40" s="31"/>
      <c r="MCN40" s="31"/>
      <c r="MCO40" s="31"/>
      <c r="MCP40" s="31"/>
      <c r="MCQ40" s="31"/>
      <c r="MCR40" s="31"/>
      <c r="MCS40" s="31"/>
      <c r="MCT40" s="31"/>
      <c r="MCU40" s="31"/>
      <c r="MCV40" s="31"/>
      <c r="MCW40" s="31"/>
      <c r="MCX40" s="31"/>
      <c r="MCY40" s="31"/>
      <c r="MCZ40" s="31"/>
      <c r="MDA40" s="31"/>
      <c r="MDB40" s="31"/>
      <c r="MDC40" s="31"/>
      <c r="MDD40" s="31"/>
      <c r="MDE40" s="31"/>
      <c r="MDF40" s="31"/>
      <c r="MDG40" s="31"/>
      <c r="MDH40" s="31"/>
      <c r="MDI40" s="31"/>
      <c r="MDJ40" s="31"/>
      <c r="MDK40" s="31"/>
      <c r="MDL40" s="31"/>
      <c r="MDM40" s="31"/>
      <c r="MDN40" s="31"/>
      <c r="MDO40" s="31"/>
      <c r="MDP40" s="31"/>
      <c r="MDQ40" s="31"/>
      <c r="MDR40" s="31"/>
      <c r="MDS40" s="31"/>
      <c r="MDT40" s="31"/>
      <c r="MDU40" s="31"/>
      <c r="MDV40" s="31"/>
      <c r="MDW40" s="31"/>
      <c r="MDX40" s="31"/>
      <c r="MDY40" s="31"/>
      <c r="MDZ40" s="31"/>
      <c r="MEA40" s="31"/>
      <c r="MEB40" s="31"/>
      <c r="MEC40" s="31"/>
      <c r="MED40" s="31"/>
      <c r="MEE40" s="31"/>
      <c r="MEF40" s="31"/>
      <c r="MEG40" s="31"/>
      <c r="MEH40" s="31"/>
      <c r="MEI40" s="31"/>
      <c r="MEJ40" s="31"/>
      <c r="MEK40" s="31"/>
      <c r="MEL40" s="31"/>
      <c r="MEM40" s="31"/>
      <c r="MEN40" s="31"/>
      <c r="MEO40" s="31"/>
      <c r="MEP40" s="31"/>
      <c r="MEQ40" s="31"/>
      <c r="MER40" s="31"/>
      <c r="MES40" s="31"/>
      <c r="MET40" s="31"/>
      <c r="MEU40" s="31"/>
      <c r="MEV40" s="31"/>
      <c r="MEW40" s="31"/>
      <c r="MEX40" s="31"/>
      <c r="MEY40" s="31"/>
      <c r="MEZ40" s="31"/>
      <c r="MFA40" s="31"/>
      <c r="MFB40" s="31"/>
      <c r="MFC40" s="31"/>
      <c r="MFD40" s="31"/>
      <c r="MFE40" s="31"/>
      <c r="MFF40" s="31"/>
      <c r="MFG40" s="31"/>
      <c r="MFH40" s="31"/>
      <c r="MFI40" s="31"/>
      <c r="MFJ40" s="31"/>
      <c r="MFK40" s="31"/>
      <c r="MFL40" s="31"/>
      <c r="MFM40" s="31"/>
      <c r="MFN40" s="31"/>
      <c r="MFO40" s="31"/>
      <c r="MFP40" s="31"/>
      <c r="MFQ40" s="31"/>
      <c r="MFR40" s="31"/>
      <c r="MFS40" s="31"/>
      <c r="MFT40" s="31"/>
      <c r="MFU40" s="31"/>
      <c r="MFV40" s="31"/>
      <c r="MFW40" s="31"/>
      <c r="MFX40" s="31"/>
      <c r="MFY40" s="31"/>
      <c r="MFZ40" s="31"/>
      <c r="MGA40" s="31"/>
      <c r="MGB40" s="31"/>
      <c r="MGC40" s="31"/>
      <c r="MGD40" s="31"/>
      <c r="MGE40" s="31"/>
      <c r="MGF40" s="31"/>
      <c r="MGG40" s="31"/>
      <c r="MGH40" s="31"/>
      <c r="MGI40" s="31"/>
      <c r="MGJ40" s="31"/>
      <c r="MGK40" s="31"/>
      <c r="MGL40" s="31"/>
      <c r="MGM40" s="31"/>
      <c r="MGN40" s="31"/>
      <c r="MGO40" s="31"/>
      <c r="MGP40" s="31"/>
      <c r="MGQ40" s="31"/>
      <c r="MGR40" s="31"/>
      <c r="MGS40" s="31"/>
      <c r="MGT40" s="31"/>
      <c r="MGU40" s="31"/>
      <c r="MGV40" s="31"/>
      <c r="MGW40" s="31"/>
      <c r="MGX40" s="31"/>
      <c r="MGY40" s="31"/>
      <c r="MGZ40" s="31"/>
      <c r="MHA40" s="31"/>
      <c r="MHB40" s="31"/>
      <c r="MHC40" s="31"/>
      <c r="MHD40" s="31"/>
      <c r="MHE40" s="31"/>
      <c r="MHF40" s="31"/>
      <c r="MHG40" s="31"/>
      <c r="MHH40" s="31"/>
      <c r="MHI40" s="31"/>
      <c r="MHJ40" s="31"/>
      <c r="MHK40" s="31"/>
      <c r="MHL40" s="31"/>
      <c r="MHM40" s="31"/>
      <c r="MHN40" s="31"/>
      <c r="MHO40" s="31"/>
      <c r="MHP40" s="31"/>
      <c r="MHQ40" s="31"/>
      <c r="MHR40" s="31"/>
      <c r="MHS40" s="31"/>
      <c r="MHT40" s="31"/>
      <c r="MHU40" s="31"/>
      <c r="MHV40" s="31"/>
      <c r="MHW40" s="31"/>
      <c r="MHX40" s="31"/>
      <c r="MHY40" s="31"/>
      <c r="MHZ40" s="31"/>
      <c r="MIA40" s="31"/>
      <c r="MIB40" s="31"/>
      <c r="MIC40" s="31"/>
      <c r="MID40" s="31"/>
      <c r="MIE40" s="31"/>
      <c r="MIF40" s="31"/>
      <c r="MIG40" s="31"/>
      <c r="MIH40" s="31"/>
      <c r="MII40" s="31"/>
      <c r="MIJ40" s="31"/>
      <c r="MIK40" s="31"/>
      <c r="MIL40" s="31"/>
      <c r="MIM40" s="31"/>
      <c r="MIN40" s="31"/>
      <c r="MIO40" s="31"/>
      <c r="MIP40" s="31"/>
      <c r="MIQ40" s="31"/>
      <c r="MIR40" s="31"/>
      <c r="MIS40" s="31"/>
      <c r="MIT40" s="31"/>
      <c r="MIU40" s="31"/>
      <c r="MIV40" s="31"/>
      <c r="MIW40" s="31"/>
      <c r="MIX40" s="31"/>
      <c r="MIY40" s="31"/>
      <c r="MIZ40" s="31"/>
      <c r="MJA40" s="31"/>
      <c r="MJB40" s="31"/>
      <c r="MJC40" s="31"/>
      <c r="MJD40" s="31"/>
      <c r="MJE40" s="31"/>
      <c r="MJF40" s="31"/>
      <c r="MJG40" s="31"/>
      <c r="MJH40" s="31"/>
      <c r="MJI40" s="31"/>
      <c r="MJJ40" s="31"/>
      <c r="MJK40" s="31"/>
      <c r="MJL40" s="31"/>
      <c r="MJM40" s="31"/>
      <c r="MJN40" s="31"/>
      <c r="MJO40" s="31"/>
      <c r="MJP40" s="31"/>
      <c r="MJQ40" s="31"/>
      <c r="MJR40" s="31"/>
      <c r="MJS40" s="31"/>
      <c r="MJT40" s="31"/>
      <c r="MJU40" s="31"/>
      <c r="MJV40" s="31"/>
      <c r="MJW40" s="31"/>
      <c r="MJX40" s="31"/>
      <c r="MJY40" s="31"/>
      <c r="MJZ40" s="31"/>
      <c r="MKA40" s="31"/>
      <c r="MKB40" s="31"/>
      <c r="MKC40" s="31"/>
      <c r="MKD40" s="31"/>
      <c r="MKE40" s="31"/>
      <c r="MKF40" s="31"/>
      <c r="MKG40" s="31"/>
      <c r="MKH40" s="31"/>
      <c r="MKI40" s="31"/>
      <c r="MKJ40" s="31"/>
      <c r="MKK40" s="31"/>
      <c r="MKL40" s="31"/>
      <c r="MKM40" s="31"/>
      <c r="MKN40" s="31"/>
      <c r="MKO40" s="31"/>
      <c r="MKP40" s="31"/>
      <c r="MKQ40" s="31"/>
      <c r="MKR40" s="31"/>
      <c r="MKS40" s="31"/>
      <c r="MKT40" s="31"/>
      <c r="MKU40" s="31"/>
      <c r="MKV40" s="31"/>
      <c r="MKW40" s="31"/>
      <c r="MKX40" s="31"/>
      <c r="MKY40" s="31"/>
      <c r="MKZ40" s="31"/>
      <c r="MLA40" s="31"/>
      <c r="MLB40" s="31"/>
      <c r="MLC40" s="31"/>
      <c r="MLD40" s="31"/>
      <c r="MLE40" s="31"/>
      <c r="MLF40" s="31"/>
      <c r="MLG40" s="31"/>
      <c r="MLH40" s="31"/>
      <c r="MLI40" s="31"/>
      <c r="MLJ40" s="31"/>
      <c r="MLK40" s="31"/>
      <c r="MLL40" s="31"/>
      <c r="MLM40" s="31"/>
      <c r="MLN40" s="31"/>
      <c r="MLO40" s="31"/>
      <c r="MLP40" s="31"/>
      <c r="MLQ40" s="31"/>
      <c r="MLR40" s="31"/>
      <c r="MLS40" s="31"/>
      <c r="MLT40" s="31"/>
      <c r="MLU40" s="31"/>
      <c r="MLV40" s="31"/>
      <c r="MLW40" s="31"/>
      <c r="MLX40" s="31"/>
      <c r="MLY40" s="31"/>
      <c r="MLZ40" s="31"/>
      <c r="MMA40" s="31"/>
      <c r="MMB40" s="31"/>
      <c r="MMC40" s="31"/>
      <c r="MMD40" s="31"/>
      <c r="MME40" s="31"/>
      <c r="MMF40" s="31"/>
      <c r="MMG40" s="31"/>
      <c r="MMH40" s="31"/>
      <c r="MMI40" s="31"/>
      <c r="MMJ40" s="31"/>
      <c r="MMK40" s="31"/>
      <c r="MML40" s="31"/>
      <c r="MMM40" s="31"/>
      <c r="MMN40" s="31"/>
      <c r="MMO40" s="31"/>
      <c r="MMP40" s="31"/>
      <c r="MMQ40" s="31"/>
      <c r="MMR40" s="31"/>
      <c r="MMS40" s="31"/>
      <c r="MMT40" s="31"/>
      <c r="MMU40" s="31"/>
      <c r="MMV40" s="31"/>
      <c r="MMW40" s="31"/>
      <c r="MMX40" s="31"/>
      <c r="MMY40" s="31"/>
      <c r="MMZ40" s="31"/>
      <c r="MNA40" s="31"/>
      <c r="MNB40" s="31"/>
      <c r="MNC40" s="31"/>
      <c r="MND40" s="31"/>
      <c r="MNE40" s="31"/>
      <c r="MNF40" s="31"/>
      <c r="MNG40" s="31"/>
      <c r="MNH40" s="31"/>
      <c r="MNI40" s="31"/>
      <c r="MNJ40" s="31"/>
      <c r="MNK40" s="31"/>
      <c r="MNL40" s="31"/>
      <c r="MNM40" s="31"/>
      <c r="MNN40" s="31"/>
      <c r="MNO40" s="31"/>
      <c r="MNP40" s="31"/>
      <c r="MNQ40" s="31"/>
      <c r="MNR40" s="31"/>
      <c r="MNS40" s="31"/>
      <c r="MNT40" s="31"/>
      <c r="MNU40" s="31"/>
      <c r="MNV40" s="31"/>
      <c r="MNW40" s="31"/>
      <c r="MNX40" s="31"/>
      <c r="MNY40" s="31"/>
      <c r="MNZ40" s="31"/>
      <c r="MOA40" s="31"/>
      <c r="MOB40" s="31"/>
      <c r="MOC40" s="31"/>
      <c r="MOD40" s="31"/>
      <c r="MOE40" s="31"/>
      <c r="MOF40" s="31"/>
      <c r="MOG40" s="31"/>
      <c r="MOH40" s="31"/>
      <c r="MOI40" s="31"/>
      <c r="MOJ40" s="31"/>
      <c r="MOK40" s="31"/>
      <c r="MOL40" s="31"/>
      <c r="MOM40" s="31"/>
      <c r="MON40" s="31"/>
      <c r="MOO40" s="31"/>
      <c r="MOP40" s="31"/>
      <c r="MOQ40" s="31"/>
      <c r="MOR40" s="31"/>
      <c r="MOS40" s="31"/>
      <c r="MOT40" s="31"/>
      <c r="MOU40" s="31"/>
      <c r="MOV40" s="31"/>
      <c r="MOW40" s="31"/>
      <c r="MOX40" s="31"/>
      <c r="MOY40" s="31"/>
      <c r="MOZ40" s="31"/>
      <c r="MPA40" s="31"/>
      <c r="MPB40" s="31"/>
      <c r="MPC40" s="31"/>
      <c r="MPD40" s="31"/>
      <c r="MPE40" s="31"/>
      <c r="MPF40" s="31"/>
      <c r="MPG40" s="31"/>
      <c r="MPH40" s="31"/>
      <c r="MPI40" s="31"/>
      <c r="MPJ40" s="31"/>
      <c r="MPK40" s="31"/>
      <c r="MPL40" s="31"/>
      <c r="MPM40" s="31"/>
      <c r="MPN40" s="31"/>
      <c r="MPO40" s="31"/>
      <c r="MPP40" s="31"/>
      <c r="MPQ40" s="31"/>
      <c r="MPR40" s="31"/>
      <c r="MPS40" s="31"/>
      <c r="MPT40" s="31"/>
      <c r="MPU40" s="31"/>
      <c r="MPV40" s="31"/>
      <c r="MPW40" s="31"/>
      <c r="MPX40" s="31"/>
      <c r="MPY40" s="31"/>
      <c r="MPZ40" s="31"/>
      <c r="MQA40" s="31"/>
      <c r="MQB40" s="31"/>
      <c r="MQC40" s="31"/>
      <c r="MQD40" s="31"/>
      <c r="MQE40" s="31"/>
      <c r="MQF40" s="31"/>
      <c r="MQG40" s="31"/>
      <c r="MQH40" s="31"/>
      <c r="MQI40" s="31"/>
      <c r="MQJ40" s="31"/>
      <c r="MQK40" s="31"/>
      <c r="MQL40" s="31"/>
      <c r="MQM40" s="31"/>
      <c r="MQN40" s="31"/>
      <c r="MQO40" s="31"/>
      <c r="MQP40" s="31"/>
      <c r="MQQ40" s="31"/>
      <c r="MQR40" s="31"/>
      <c r="MQS40" s="31"/>
      <c r="MQT40" s="31"/>
      <c r="MQU40" s="31"/>
      <c r="MQV40" s="31"/>
      <c r="MQW40" s="31"/>
      <c r="MQX40" s="31"/>
      <c r="MQY40" s="31"/>
      <c r="MQZ40" s="31"/>
      <c r="MRA40" s="31"/>
      <c r="MRB40" s="31"/>
      <c r="MRC40" s="31"/>
      <c r="MRD40" s="31"/>
      <c r="MRE40" s="31"/>
      <c r="MRF40" s="31"/>
      <c r="MRG40" s="31"/>
      <c r="MRH40" s="31"/>
      <c r="MRI40" s="31"/>
      <c r="MRJ40" s="31"/>
      <c r="MRK40" s="31"/>
      <c r="MRL40" s="31"/>
      <c r="MRM40" s="31"/>
      <c r="MRN40" s="31"/>
      <c r="MRO40" s="31"/>
      <c r="MRP40" s="31"/>
      <c r="MRQ40" s="31"/>
      <c r="MRR40" s="31"/>
      <c r="MRS40" s="31"/>
      <c r="MRT40" s="31"/>
      <c r="MRU40" s="31"/>
      <c r="MRV40" s="31"/>
      <c r="MRW40" s="31"/>
      <c r="MRX40" s="31"/>
      <c r="MRY40" s="31"/>
      <c r="MRZ40" s="31"/>
      <c r="MSA40" s="31"/>
      <c r="MSB40" s="31"/>
      <c r="MSC40" s="31"/>
      <c r="MSD40" s="31"/>
      <c r="MSE40" s="31"/>
      <c r="MSF40" s="31"/>
      <c r="MSG40" s="31"/>
      <c r="MSH40" s="31"/>
      <c r="MSI40" s="31"/>
      <c r="MSJ40" s="31"/>
      <c r="MSK40" s="31"/>
      <c r="MSL40" s="31"/>
      <c r="MSM40" s="31"/>
      <c r="MSN40" s="31"/>
      <c r="MSO40" s="31"/>
      <c r="MSP40" s="31"/>
      <c r="MSQ40" s="31"/>
      <c r="MSR40" s="31"/>
      <c r="MSS40" s="31"/>
      <c r="MST40" s="31"/>
      <c r="MSU40" s="31"/>
      <c r="MSV40" s="31"/>
      <c r="MSW40" s="31"/>
      <c r="MSX40" s="31"/>
      <c r="MSY40" s="31"/>
      <c r="MSZ40" s="31"/>
      <c r="MTA40" s="31"/>
      <c r="MTB40" s="31"/>
      <c r="MTC40" s="31"/>
      <c r="MTD40" s="31"/>
      <c r="MTE40" s="31"/>
      <c r="MTF40" s="31"/>
      <c r="MTG40" s="31"/>
      <c r="MTH40" s="31"/>
      <c r="MTI40" s="31"/>
      <c r="MTJ40" s="31"/>
      <c r="MTK40" s="31"/>
      <c r="MTL40" s="31"/>
      <c r="MTM40" s="31"/>
      <c r="MTN40" s="31"/>
      <c r="MTO40" s="31"/>
      <c r="MTP40" s="31"/>
      <c r="MTQ40" s="31"/>
      <c r="MTR40" s="31"/>
      <c r="MTS40" s="31"/>
      <c r="MTT40" s="31"/>
      <c r="MTU40" s="31"/>
      <c r="MTV40" s="31"/>
      <c r="MTW40" s="31"/>
      <c r="MTX40" s="31"/>
      <c r="MTY40" s="31"/>
      <c r="MTZ40" s="31"/>
      <c r="MUA40" s="31"/>
      <c r="MUB40" s="31"/>
      <c r="MUC40" s="31"/>
      <c r="MUD40" s="31"/>
      <c r="MUE40" s="31"/>
      <c r="MUF40" s="31"/>
      <c r="MUG40" s="31"/>
      <c r="MUH40" s="31"/>
      <c r="MUI40" s="31"/>
      <c r="MUJ40" s="31"/>
      <c r="MUK40" s="31"/>
      <c r="MUL40" s="31"/>
      <c r="MUM40" s="31"/>
      <c r="MUN40" s="31"/>
      <c r="MUO40" s="31"/>
      <c r="MUP40" s="31"/>
      <c r="MUQ40" s="31"/>
      <c r="MUR40" s="31"/>
      <c r="MUS40" s="31"/>
      <c r="MUT40" s="31"/>
      <c r="MUU40" s="31"/>
      <c r="MUV40" s="31"/>
      <c r="MUW40" s="31"/>
      <c r="MUX40" s="31"/>
      <c r="MUY40" s="31"/>
      <c r="MUZ40" s="31"/>
      <c r="MVA40" s="31"/>
      <c r="MVB40" s="31"/>
      <c r="MVC40" s="31"/>
      <c r="MVD40" s="31"/>
      <c r="MVE40" s="31"/>
      <c r="MVF40" s="31"/>
      <c r="MVG40" s="31"/>
      <c r="MVH40" s="31"/>
      <c r="MVI40" s="31"/>
      <c r="MVJ40" s="31"/>
      <c r="MVK40" s="31"/>
      <c r="MVL40" s="31"/>
      <c r="MVM40" s="31"/>
      <c r="MVN40" s="31"/>
      <c r="MVO40" s="31"/>
      <c r="MVP40" s="31"/>
      <c r="MVQ40" s="31"/>
      <c r="MVR40" s="31"/>
      <c r="MVS40" s="31"/>
      <c r="MVT40" s="31"/>
      <c r="MVU40" s="31"/>
      <c r="MVV40" s="31"/>
      <c r="MVW40" s="31"/>
      <c r="MVX40" s="31"/>
      <c r="MVY40" s="31"/>
      <c r="MVZ40" s="31"/>
      <c r="MWA40" s="31"/>
      <c r="MWB40" s="31"/>
      <c r="MWC40" s="31"/>
      <c r="MWD40" s="31"/>
      <c r="MWE40" s="31"/>
      <c r="MWF40" s="31"/>
      <c r="MWG40" s="31"/>
      <c r="MWH40" s="31"/>
      <c r="MWI40" s="31"/>
      <c r="MWJ40" s="31"/>
      <c r="MWK40" s="31"/>
      <c r="MWL40" s="31"/>
      <c r="MWM40" s="31"/>
      <c r="MWN40" s="31"/>
      <c r="MWO40" s="31"/>
      <c r="MWP40" s="31"/>
      <c r="MWQ40" s="31"/>
      <c r="MWR40" s="31"/>
      <c r="MWS40" s="31"/>
      <c r="MWT40" s="31"/>
      <c r="MWU40" s="31"/>
      <c r="MWV40" s="31"/>
      <c r="MWW40" s="31"/>
      <c r="MWX40" s="31"/>
      <c r="MWY40" s="31"/>
      <c r="MWZ40" s="31"/>
      <c r="MXA40" s="31"/>
      <c r="MXB40" s="31"/>
      <c r="MXC40" s="31"/>
      <c r="MXD40" s="31"/>
      <c r="MXE40" s="31"/>
      <c r="MXF40" s="31"/>
      <c r="MXG40" s="31"/>
      <c r="MXH40" s="31"/>
      <c r="MXI40" s="31"/>
      <c r="MXJ40" s="31"/>
      <c r="MXK40" s="31"/>
      <c r="MXL40" s="31"/>
      <c r="MXM40" s="31"/>
      <c r="MXN40" s="31"/>
      <c r="MXO40" s="31"/>
      <c r="MXP40" s="31"/>
      <c r="MXQ40" s="31"/>
      <c r="MXR40" s="31"/>
      <c r="MXS40" s="31"/>
      <c r="MXT40" s="31"/>
      <c r="MXU40" s="31"/>
      <c r="MXV40" s="31"/>
      <c r="MXW40" s="31"/>
      <c r="MXX40" s="31"/>
      <c r="MXY40" s="31"/>
      <c r="MXZ40" s="31"/>
      <c r="MYA40" s="31"/>
      <c r="MYB40" s="31"/>
      <c r="MYC40" s="31"/>
      <c r="MYD40" s="31"/>
      <c r="MYE40" s="31"/>
      <c r="MYF40" s="31"/>
      <c r="MYG40" s="31"/>
      <c r="MYH40" s="31"/>
      <c r="MYI40" s="31"/>
      <c r="MYJ40" s="31"/>
      <c r="MYK40" s="31"/>
      <c r="MYL40" s="31"/>
      <c r="MYM40" s="31"/>
      <c r="MYN40" s="31"/>
      <c r="MYO40" s="31"/>
      <c r="MYP40" s="31"/>
      <c r="MYQ40" s="31"/>
      <c r="MYR40" s="31"/>
      <c r="MYS40" s="31"/>
      <c r="MYT40" s="31"/>
      <c r="MYU40" s="31"/>
      <c r="MYV40" s="31"/>
      <c r="MYW40" s="31"/>
      <c r="MYX40" s="31"/>
      <c r="MYY40" s="31"/>
      <c r="MYZ40" s="31"/>
      <c r="MZA40" s="31"/>
      <c r="MZB40" s="31"/>
      <c r="MZC40" s="31"/>
      <c r="MZD40" s="31"/>
      <c r="MZE40" s="31"/>
      <c r="MZF40" s="31"/>
      <c r="MZG40" s="31"/>
      <c r="MZH40" s="31"/>
      <c r="MZI40" s="31"/>
      <c r="MZJ40" s="31"/>
      <c r="MZK40" s="31"/>
      <c r="MZL40" s="31"/>
      <c r="MZM40" s="31"/>
      <c r="MZN40" s="31"/>
      <c r="MZO40" s="31"/>
      <c r="MZP40" s="31"/>
      <c r="MZQ40" s="31"/>
      <c r="MZR40" s="31"/>
      <c r="MZS40" s="31"/>
      <c r="MZT40" s="31"/>
      <c r="MZU40" s="31"/>
      <c r="MZV40" s="31"/>
      <c r="MZW40" s="31"/>
      <c r="MZX40" s="31"/>
      <c r="MZY40" s="31"/>
      <c r="MZZ40" s="31"/>
      <c r="NAA40" s="31"/>
      <c r="NAB40" s="31"/>
      <c r="NAC40" s="31"/>
      <c r="NAD40" s="31"/>
      <c r="NAE40" s="31"/>
      <c r="NAF40" s="31"/>
      <c r="NAG40" s="31"/>
      <c r="NAH40" s="31"/>
      <c r="NAI40" s="31"/>
      <c r="NAJ40" s="31"/>
      <c r="NAK40" s="31"/>
      <c r="NAL40" s="31"/>
      <c r="NAM40" s="31"/>
      <c r="NAN40" s="31"/>
      <c r="NAO40" s="31"/>
      <c r="NAP40" s="31"/>
      <c r="NAQ40" s="31"/>
      <c r="NAR40" s="31"/>
      <c r="NAS40" s="31"/>
      <c r="NAT40" s="31"/>
      <c r="NAU40" s="31"/>
      <c r="NAV40" s="31"/>
      <c r="NAW40" s="31"/>
      <c r="NAX40" s="31"/>
      <c r="NAY40" s="31"/>
      <c r="NAZ40" s="31"/>
      <c r="NBA40" s="31"/>
      <c r="NBB40" s="31"/>
      <c r="NBC40" s="31"/>
      <c r="NBD40" s="31"/>
      <c r="NBE40" s="31"/>
      <c r="NBF40" s="31"/>
      <c r="NBG40" s="31"/>
      <c r="NBH40" s="31"/>
      <c r="NBI40" s="31"/>
      <c r="NBJ40" s="31"/>
      <c r="NBK40" s="31"/>
      <c r="NBL40" s="31"/>
      <c r="NBM40" s="31"/>
      <c r="NBN40" s="31"/>
      <c r="NBO40" s="31"/>
      <c r="NBP40" s="31"/>
      <c r="NBQ40" s="31"/>
      <c r="NBR40" s="31"/>
      <c r="NBS40" s="31"/>
      <c r="NBT40" s="31"/>
      <c r="NBU40" s="31"/>
      <c r="NBV40" s="31"/>
      <c r="NBW40" s="31"/>
      <c r="NBX40" s="31"/>
      <c r="NBY40" s="31"/>
      <c r="NBZ40" s="31"/>
      <c r="NCA40" s="31"/>
      <c r="NCB40" s="31"/>
      <c r="NCC40" s="31"/>
      <c r="NCD40" s="31"/>
      <c r="NCE40" s="31"/>
      <c r="NCF40" s="31"/>
      <c r="NCG40" s="31"/>
      <c r="NCH40" s="31"/>
      <c r="NCI40" s="31"/>
      <c r="NCJ40" s="31"/>
      <c r="NCK40" s="31"/>
      <c r="NCL40" s="31"/>
      <c r="NCM40" s="31"/>
      <c r="NCN40" s="31"/>
      <c r="NCO40" s="31"/>
      <c r="NCP40" s="31"/>
      <c r="NCQ40" s="31"/>
      <c r="NCR40" s="31"/>
      <c r="NCS40" s="31"/>
      <c r="NCT40" s="31"/>
      <c r="NCU40" s="31"/>
      <c r="NCV40" s="31"/>
      <c r="NCW40" s="31"/>
      <c r="NCX40" s="31"/>
      <c r="NCY40" s="31"/>
      <c r="NCZ40" s="31"/>
      <c r="NDA40" s="31"/>
      <c r="NDB40" s="31"/>
      <c r="NDC40" s="31"/>
      <c r="NDD40" s="31"/>
      <c r="NDE40" s="31"/>
      <c r="NDF40" s="31"/>
      <c r="NDG40" s="31"/>
      <c r="NDH40" s="31"/>
      <c r="NDI40" s="31"/>
      <c r="NDJ40" s="31"/>
      <c r="NDK40" s="31"/>
      <c r="NDL40" s="31"/>
      <c r="NDM40" s="31"/>
      <c r="NDN40" s="31"/>
      <c r="NDO40" s="31"/>
      <c r="NDP40" s="31"/>
      <c r="NDQ40" s="31"/>
      <c r="NDR40" s="31"/>
      <c r="NDS40" s="31"/>
      <c r="NDT40" s="31"/>
      <c r="NDU40" s="31"/>
      <c r="NDV40" s="31"/>
      <c r="NDW40" s="31"/>
      <c r="NDX40" s="31"/>
      <c r="NDY40" s="31"/>
      <c r="NDZ40" s="31"/>
      <c r="NEA40" s="31"/>
      <c r="NEB40" s="31"/>
      <c r="NEC40" s="31"/>
      <c r="NED40" s="31"/>
      <c r="NEE40" s="31"/>
      <c r="NEF40" s="31"/>
      <c r="NEG40" s="31"/>
      <c r="NEH40" s="31"/>
      <c r="NEI40" s="31"/>
      <c r="NEJ40" s="31"/>
      <c r="NEK40" s="31"/>
      <c r="NEL40" s="31"/>
      <c r="NEM40" s="31"/>
      <c r="NEN40" s="31"/>
      <c r="NEO40" s="31"/>
      <c r="NEP40" s="31"/>
      <c r="NEQ40" s="31"/>
      <c r="NER40" s="31"/>
      <c r="NES40" s="31"/>
      <c r="NET40" s="31"/>
      <c r="NEU40" s="31"/>
      <c r="NEV40" s="31"/>
      <c r="NEW40" s="31"/>
      <c r="NEX40" s="31"/>
      <c r="NEY40" s="31"/>
      <c r="NEZ40" s="31"/>
      <c r="NFA40" s="31"/>
      <c r="NFB40" s="31"/>
      <c r="NFC40" s="31"/>
      <c r="NFD40" s="31"/>
      <c r="NFE40" s="31"/>
      <c r="NFF40" s="31"/>
      <c r="NFG40" s="31"/>
      <c r="NFH40" s="31"/>
      <c r="NFI40" s="31"/>
      <c r="NFJ40" s="31"/>
      <c r="NFK40" s="31"/>
      <c r="NFL40" s="31"/>
      <c r="NFM40" s="31"/>
      <c r="NFN40" s="31"/>
      <c r="NFO40" s="31"/>
      <c r="NFP40" s="31"/>
      <c r="NFQ40" s="31"/>
      <c r="NFR40" s="31"/>
      <c r="NFS40" s="31"/>
      <c r="NFT40" s="31"/>
      <c r="NFU40" s="31"/>
      <c r="NFV40" s="31"/>
      <c r="NFW40" s="31"/>
      <c r="NFX40" s="31"/>
      <c r="NFY40" s="31"/>
      <c r="NFZ40" s="31"/>
      <c r="NGA40" s="31"/>
      <c r="NGB40" s="31"/>
      <c r="NGC40" s="31"/>
      <c r="NGD40" s="31"/>
      <c r="NGE40" s="31"/>
      <c r="NGF40" s="31"/>
      <c r="NGG40" s="31"/>
      <c r="NGH40" s="31"/>
      <c r="NGI40" s="31"/>
      <c r="NGJ40" s="31"/>
      <c r="NGK40" s="31"/>
      <c r="NGL40" s="31"/>
      <c r="NGM40" s="31"/>
      <c r="NGN40" s="31"/>
      <c r="NGO40" s="31"/>
      <c r="NGP40" s="31"/>
      <c r="NGQ40" s="31"/>
      <c r="NGR40" s="31"/>
      <c r="NGS40" s="31"/>
      <c r="NGT40" s="31"/>
      <c r="NGU40" s="31"/>
      <c r="NGV40" s="31"/>
      <c r="NGW40" s="31"/>
      <c r="NGX40" s="31"/>
      <c r="NGY40" s="31"/>
      <c r="NGZ40" s="31"/>
      <c r="NHA40" s="31"/>
      <c r="NHB40" s="31"/>
      <c r="NHC40" s="31"/>
      <c r="NHD40" s="31"/>
      <c r="NHE40" s="31"/>
      <c r="NHF40" s="31"/>
      <c r="NHG40" s="31"/>
      <c r="NHH40" s="31"/>
      <c r="NHI40" s="31"/>
      <c r="NHJ40" s="31"/>
      <c r="NHK40" s="31"/>
      <c r="NHL40" s="31"/>
      <c r="NHM40" s="31"/>
      <c r="NHN40" s="31"/>
      <c r="NHO40" s="31"/>
      <c r="NHP40" s="31"/>
      <c r="NHQ40" s="31"/>
      <c r="NHR40" s="31"/>
      <c r="NHS40" s="31"/>
      <c r="NHT40" s="31"/>
      <c r="NHU40" s="31"/>
      <c r="NHV40" s="31"/>
      <c r="NHW40" s="31"/>
      <c r="NHX40" s="31"/>
      <c r="NHY40" s="31"/>
      <c r="NHZ40" s="31"/>
      <c r="NIA40" s="31"/>
      <c r="NIB40" s="31"/>
      <c r="NIC40" s="31"/>
      <c r="NID40" s="31"/>
      <c r="NIE40" s="31"/>
      <c r="NIF40" s="31"/>
      <c r="NIG40" s="31"/>
      <c r="NIH40" s="31"/>
      <c r="NII40" s="31"/>
      <c r="NIJ40" s="31"/>
      <c r="NIK40" s="31"/>
      <c r="NIL40" s="31"/>
      <c r="NIM40" s="31"/>
      <c r="NIN40" s="31"/>
      <c r="NIO40" s="31"/>
      <c r="NIP40" s="31"/>
      <c r="NIQ40" s="31"/>
      <c r="NIR40" s="31"/>
      <c r="NIS40" s="31"/>
      <c r="NIT40" s="31"/>
      <c r="NIU40" s="31"/>
      <c r="NIV40" s="31"/>
      <c r="NIW40" s="31"/>
      <c r="NIX40" s="31"/>
      <c r="NIY40" s="31"/>
      <c r="NIZ40" s="31"/>
      <c r="NJA40" s="31"/>
      <c r="NJB40" s="31"/>
      <c r="NJC40" s="31"/>
      <c r="NJD40" s="31"/>
      <c r="NJE40" s="31"/>
      <c r="NJF40" s="31"/>
      <c r="NJG40" s="31"/>
      <c r="NJH40" s="31"/>
      <c r="NJI40" s="31"/>
      <c r="NJJ40" s="31"/>
      <c r="NJK40" s="31"/>
      <c r="NJL40" s="31"/>
      <c r="NJM40" s="31"/>
      <c r="NJN40" s="31"/>
      <c r="NJO40" s="31"/>
      <c r="NJP40" s="31"/>
      <c r="NJQ40" s="31"/>
      <c r="NJR40" s="31"/>
      <c r="NJS40" s="31"/>
      <c r="NJT40" s="31"/>
      <c r="NJU40" s="31"/>
      <c r="NJV40" s="31"/>
      <c r="NJW40" s="31"/>
      <c r="NJX40" s="31"/>
      <c r="NJY40" s="31"/>
      <c r="NJZ40" s="31"/>
      <c r="NKA40" s="31"/>
      <c r="NKB40" s="31"/>
      <c r="NKC40" s="31"/>
      <c r="NKD40" s="31"/>
      <c r="NKE40" s="31"/>
      <c r="NKF40" s="31"/>
      <c r="NKG40" s="31"/>
      <c r="NKH40" s="31"/>
      <c r="NKI40" s="31"/>
      <c r="NKJ40" s="31"/>
      <c r="NKK40" s="31"/>
      <c r="NKL40" s="31"/>
      <c r="NKM40" s="31"/>
      <c r="NKN40" s="31"/>
      <c r="NKO40" s="31"/>
      <c r="NKP40" s="31"/>
      <c r="NKQ40" s="31"/>
      <c r="NKR40" s="31"/>
      <c r="NKS40" s="31"/>
      <c r="NKT40" s="31"/>
      <c r="NKU40" s="31"/>
      <c r="NKV40" s="31"/>
      <c r="NKW40" s="31"/>
      <c r="NKX40" s="31"/>
      <c r="NKY40" s="31"/>
      <c r="NKZ40" s="31"/>
      <c r="NLA40" s="31"/>
      <c r="NLB40" s="31"/>
      <c r="NLC40" s="31"/>
      <c r="NLD40" s="31"/>
      <c r="NLE40" s="31"/>
      <c r="NLF40" s="31"/>
      <c r="NLG40" s="31"/>
      <c r="NLH40" s="31"/>
      <c r="NLI40" s="31"/>
      <c r="NLJ40" s="31"/>
      <c r="NLK40" s="31"/>
      <c r="NLL40" s="31"/>
      <c r="NLM40" s="31"/>
      <c r="NLN40" s="31"/>
      <c r="NLO40" s="31"/>
      <c r="NLP40" s="31"/>
      <c r="NLQ40" s="31"/>
      <c r="NLR40" s="31"/>
      <c r="NLS40" s="31"/>
      <c r="NLT40" s="31"/>
      <c r="NLU40" s="31"/>
      <c r="NLV40" s="31"/>
      <c r="NLW40" s="31"/>
      <c r="NLX40" s="31"/>
      <c r="NLY40" s="31"/>
      <c r="NLZ40" s="31"/>
      <c r="NMA40" s="31"/>
      <c r="NMB40" s="31"/>
      <c r="NMC40" s="31"/>
      <c r="NMD40" s="31"/>
      <c r="NME40" s="31"/>
      <c r="NMF40" s="31"/>
      <c r="NMG40" s="31"/>
      <c r="NMH40" s="31"/>
      <c r="NMI40" s="31"/>
      <c r="NMJ40" s="31"/>
      <c r="NMK40" s="31"/>
      <c r="NML40" s="31"/>
      <c r="NMM40" s="31"/>
      <c r="NMN40" s="31"/>
      <c r="NMO40" s="31"/>
      <c r="NMP40" s="31"/>
      <c r="NMQ40" s="31"/>
      <c r="NMR40" s="31"/>
      <c r="NMS40" s="31"/>
      <c r="NMT40" s="31"/>
      <c r="NMU40" s="31"/>
      <c r="NMV40" s="31"/>
      <c r="NMW40" s="31"/>
      <c r="NMX40" s="31"/>
      <c r="NMY40" s="31"/>
      <c r="NMZ40" s="31"/>
      <c r="NNA40" s="31"/>
      <c r="NNB40" s="31"/>
      <c r="NNC40" s="31"/>
      <c r="NND40" s="31"/>
      <c r="NNE40" s="31"/>
      <c r="NNF40" s="31"/>
      <c r="NNG40" s="31"/>
      <c r="NNH40" s="31"/>
      <c r="NNI40" s="31"/>
      <c r="NNJ40" s="31"/>
      <c r="NNK40" s="31"/>
      <c r="NNL40" s="31"/>
      <c r="NNM40" s="31"/>
      <c r="NNN40" s="31"/>
      <c r="NNO40" s="31"/>
      <c r="NNP40" s="31"/>
      <c r="NNQ40" s="31"/>
      <c r="NNR40" s="31"/>
      <c r="NNS40" s="31"/>
      <c r="NNT40" s="31"/>
      <c r="NNU40" s="31"/>
      <c r="NNV40" s="31"/>
      <c r="NNW40" s="31"/>
      <c r="NNX40" s="31"/>
      <c r="NNY40" s="31"/>
      <c r="NNZ40" s="31"/>
      <c r="NOA40" s="31"/>
      <c r="NOB40" s="31"/>
      <c r="NOC40" s="31"/>
      <c r="NOD40" s="31"/>
      <c r="NOE40" s="31"/>
      <c r="NOF40" s="31"/>
      <c r="NOG40" s="31"/>
      <c r="NOH40" s="31"/>
      <c r="NOI40" s="31"/>
      <c r="NOJ40" s="31"/>
      <c r="NOK40" s="31"/>
      <c r="NOL40" s="31"/>
      <c r="NOM40" s="31"/>
      <c r="NON40" s="31"/>
      <c r="NOO40" s="31"/>
      <c r="NOP40" s="31"/>
      <c r="NOQ40" s="31"/>
      <c r="NOR40" s="31"/>
      <c r="NOS40" s="31"/>
      <c r="NOT40" s="31"/>
      <c r="NOU40" s="31"/>
      <c r="NOV40" s="31"/>
      <c r="NOW40" s="31"/>
      <c r="NOX40" s="31"/>
      <c r="NOY40" s="31"/>
      <c r="NOZ40" s="31"/>
      <c r="NPA40" s="31"/>
      <c r="NPB40" s="31"/>
      <c r="NPC40" s="31"/>
      <c r="NPD40" s="31"/>
      <c r="NPE40" s="31"/>
      <c r="NPF40" s="31"/>
      <c r="NPG40" s="31"/>
      <c r="NPH40" s="31"/>
      <c r="NPI40" s="31"/>
      <c r="NPJ40" s="31"/>
      <c r="NPK40" s="31"/>
      <c r="NPL40" s="31"/>
      <c r="NPM40" s="31"/>
      <c r="NPN40" s="31"/>
      <c r="NPO40" s="31"/>
      <c r="NPP40" s="31"/>
      <c r="NPQ40" s="31"/>
      <c r="NPR40" s="31"/>
      <c r="NPS40" s="31"/>
      <c r="NPT40" s="31"/>
      <c r="NPU40" s="31"/>
      <c r="NPV40" s="31"/>
      <c r="NPW40" s="31"/>
      <c r="NPX40" s="31"/>
      <c r="NPY40" s="31"/>
      <c r="NPZ40" s="31"/>
      <c r="NQA40" s="31"/>
      <c r="NQB40" s="31"/>
      <c r="NQC40" s="31"/>
      <c r="NQD40" s="31"/>
      <c r="NQE40" s="31"/>
      <c r="NQF40" s="31"/>
      <c r="NQG40" s="31"/>
      <c r="NQH40" s="31"/>
      <c r="NQI40" s="31"/>
      <c r="NQJ40" s="31"/>
      <c r="NQK40" s="31"/>
      <c r="NQL40" s="31"/>
      <c r="NQM40" s="31"/>
      <c r="NQN40" s="31"/>
      <c r="NQO40" s="31"/>
      <c r="NQP40" s="31"/>
      <c r="NQQ40" s="31"/>
      <c r="NQR40" s="31"/>
      <c r="NQS40" s="31"/>
      <c r="NQT40" s="31"/>
      <c r="NQU40" s="31"/>
      <c r="NQV40" s="31"/>
      <c r="NQW40" s="31"/>
      <c r="NQX40" s="31"/>
      <c r="NQY40" s="31"/>
      <c r="NQZ40" s="31"/>
      <c r="NRA40" s="31"/>
      <c r="NRB40" s="31"/>
      <c r="NRC40" s="31"/>
      <c r="NRD40" s="31"/>
      <c r="NRE40" s="31"/>
      <c r="NRF40" s="31"/>
      <c r="NRG40" s="31"/>
      <c r="NRH40" s="31"/>
      <c r="NRI40" s="31"/>
      <c r="NRJ40" s="31"/>
      <c r="NRK40" s="31"/>
      <c r="NRL40" s="31"/>
      <c r="NRM40" s="31"/>
      <c r="NRN40" s="31"/>
      <c r="NRO40" s="31"/>
      <c r="NRP40" s="31"/>
      <c r="NRQ40" s="31"/>
      <c r="NRR40" s="31"/>
      <c r="NRS40" s="31"/>
      <c r="NRT40" s="31"/>
      <c r="NRU40" s="31"/>
      <c r="NRV40" s="31"/>
      <c r="NRW40" s="31"/>
      <c r="NRX40" s="31"/>
      <c r="NRY40" s="31"/>
      <c r="NRZ40" s="31"/>
      <c r="NSA40" s="31"/>
      <c r="NSB40" s="31"/>
      <c r="NSC40" s="31"/>
      <c r="NSD40" s="31"/>
      <c r="NSE40" s="31"/>
      <c r="NSF40" s="31"/>
      <c r="NSG40" s="31"/>
      <c r="NSH40" s="31"/>
      <c r="NSI40" s="31"/>
      <c r="NSJ40" s="31"/>
      <c r="NSK40" s="31"/>
      <c r="NSL40" s="31"/>
      <c r="NSM40" s="31"/>
      <c r="NSN40" s="31"/>
      <c r="NSO40" s="31"/>
      <c r="NSP40" s="31"/>
      <c r="NSQ40" s="31"/>
      <c r="NSR40" s="31"/>
      <c r="NSS40" s="31"/>
      <c r="NST40" s="31"/>
      <c r="NSU40" s="31"/>
      <c r="NSV40" s="31"/>
      <c r="NSW40" s="31"/>
      <c r="NSX40" s="31"/>
      <c r="NSY40" s="31"/>
      <c r="NSZ40" s="31"/>
      <c r="NTA40" s="31"/>
      <c r="NTB40" s="31"/>
      <c r="NTC40" s="31"/>
      <c r="NTD40" s="31"/>
      <c r="NTE40" s="31"/>
      <c r="NTF40" s="31"/>
      <c r="NTG40" s="31"/>
      <c r="NTH40" s="31"/>
      <c r="NTI40" s="31"/>
      <c r="NTJ40" s="31"/>
      <c r="NTK40" s="31"/>
      <c r="NTL40" s="31"/>
      <c r="NTM40" s="31"/>
      <c r="NTN40" s="31"/>
      <c r="NTO40" s="31"/>
      <c r="NTP40" s="31"/>
      <c r="NTQ40" s="31"/>
      <c r="NTR40" s="31"/>
      <c r="NTS40" s="31"/>
      <c r="NTT40" s="31"/>
      <c r="NTU40" s="31"/>
      <c r="NTV40" s="31"/>
      <c r="NTW40" s="31"/>
      <c r="NTX40" s="31"/>
      <c r="NTY40" s="31"/>
      <c r="NTZ40" s="31"/>
      <c r="NUA40" s="31"/>
      <c r="NUB40" s="31"/>
      <c r="NUC40" s="31"/>
      <c r="NUD40" s="31"/>
      <c r="NUE40" s="31"/>
      <c r="NUF40" s="31"/>
      <c r="NUG40" s="31"/>
      <c r="NUH40" s="31"/>
      <c r="NUI40" s="31"/>
      <c r="NUJ40" s="31"/>
      <c r="NUK40" s="31"/>
      <c r="NUL40" s="31"/>
      <c r="NUM40" s="31"/>
      <c r="NUN40" s="31"/>
      <c r="NUO40" s="31"/>
      <c r="NUP40" s="31"/>
      <c r="NUQ40" s="31"/>
      <c r="NUR40" s="31"/>
      <c r="NUS40" s="31"/>
      <c r="NUT40" s="31"/>
      <c r="NUU40" s="31"/>
      <c r="NUV40" s="31"/>
      <c r="NUW40" s="31"/>
      <c r="NUX40" s="31"/>
      <c r="NUY40" s="31"/>
      <c r="NUZ40" s="31"/>
      <c r="NVA40" s="31"/>
      <c r="NVB40" s="31"/>
      <c r="NVC40" s="31"/>
      <c r="NVD40" s="31"/>
      <c r="NVE40" s="31"/>
      <c r="NVF40" s="31"/>
      <c r="NVG40" s="31"/>
      <c r="NVH40" s="31"/>
      <c r="NVI40" s="31"/>
      <c r="NVJ40" s="31"/>
      <c r="NVK40" s="31"/>
      <c r="NVL40" s="31"/>
      <c r="NVM40" s="31"/>
      <c r="NVN40" s="31"/>
      <c r="NVO40" s="31"/>
      <c r="NVP40" s="31"/>
      <c r="NVQ40" s="31"/>
      <c r="NVR40" s="31"/>
      <c r="NVS40" s="31"/>
      <c r="NVT40" s="31"/>
      <c r="NVU40" s="31"/>
      <c r="NVV40" s="31"/>
      <c r="NVW40" s="31"/>
      <c r="NVX40" s="31"/>
      <c r="NVY40" s="31"/>
      <c r="NVZ40" s="31"/>
      <c r="NWA40" s="31"/>
      <c r="NWB40" s="31"/>
      <c r="NWC40" s="31"/>
      <c r="NWD40" s="31"/>
      <c r="NWE40" s="31"/>
      <c r="NWF40" s="31"/>
      <c r="NWG40" s="31"/>
      <c r="NWH40" s="31"/>
      <c r="NWI40" s="31"/>
      <c r="NWJ40" s="31"/>
      <c r="NWK40" s="31"/>
      <c r="NWL40" s="31"/>
      <c r="NWM40" s="31"/>
      <c r="NWN40" s="31"/>
      <c r="NWO40" s="31"/>
      <c r="NWP40" s="31"/>
      <c r="NWQ40" s="31"/>
      <c r="NWR40" s="31"/>
      <c r="NWS40" s="31"/>
      <c r="NWT40" s="31"/>
      <c r="NWU40" s="31"/>
      <c r="NWV40" s="31"/>
      <c r="NWW40" s="31"/>
      <c r="NWX40" s="31"/>
      <c r="NWY40" s="31"/>
      <c r="NWZ40" s="31"/>
      <c r="NXA40" s="31"/>
      <c r="NXB40" s="31"/>
      <c r="NXC40" s="31"/>
      <c r="NXD40" s="31"/>
      <c r="NXE40" s="31"/>
      <c r="NXF40" s="31"/>
      <c r="NXG40" s="31"/>
      <c r="NXH40" s="31"/>
      <c r="NXI40" s="31"/>
      <c r="NXJ40" s="31"/>
      <c r="NXK40" s="31"/>
      <c r="NXL40" s="31"/>
      <c r="NXM40" s="31"/>
      <c r="NXN40" s="31"/>
      <c r="NXO40" s="31"/>
      <c r="NXP40" s="31"/>
      <c r="NXQ40" s="31"/>
      <c r="NXR40" s="31"/>
      <c r="NXS40" s="31"/>
      <c r="NXT40" s="31"/>
      <c r="NXU40" s="31"/>
      <c r="NXV40" s="31"/>
      <c r="NXW40" s="31"/>
      <c r="NXX40" s="31"/>
      <c r="NXY40" s="31"/>
      <c r="NXZ40" s="31"/>
      <c r="NYA40" s="31"/>
      <c r="NYB40" s="31"/>
      <c r="NYC40" s="31"/>
      <c r="NYD40" s="31"/>
      <c r="NYE40" s="31"/>
      <c r="NYF40" s="31"/>
      <c r="NYG40" s="31"/>
      <c r="NYH40" s="31"/>
      <c r="NYI40" s="31"/>
      <c r="NYJ40" s="31"/>
      <c r="NYK40" s="31"/>
      <c r="NYL40" s="31"/>
      <c r="NYM40" s="31"/>
      <c r="NYN40" s="31"/>
      <c r="NYO40" s="31"/>
      <c r="NYP40" s="31"/>
      <c r="NYQ40" s="31"/>
      <c r="NYR40" s="31"/>
      <c r="NYS40" s="31"/>
      <c r="NYT40" s="31"/>
      <c r="NYU40" s="31"/>
      <c r="NYV40" s="31"/>
      <c r="NYW40" s="31"/>
      <c r="NYX40" s="31"/>
      <c r="NYY40" s="31"/>
      <c r="NYZ40" s="31"/>
      <c r="NZA40" s="31"/>
      <c r="NZB40" s="31"/>
      <c r="NZC40" s="31"/>
      <c r="NZD40" s="31"/>
      <c r="NZE40" s="31"/>
      <c r="NZF40" s="31"/>
      <c r="NZG40" s="31"/>
      <c r="NZH40" s="31"/>
      <c r="NZI40" s="31"/>
      <c r="NZJ40" s="31"/>
      <c r="NZK40" s="31"/>
      <c r="NZL40" s="31"/>
      <c r="NZM40" s="31"/>
      <c r="NZN40" s="31"/>
      <c r="NZO40" s="31"/>
      <c r="NZP40" s="31"/>
      <c r="NZQ40" s="31"/>
      <c r="NZR40" s="31"/>
      <c r="NZS40" s="31"/>
      <c r="NZT40" s="31"/>
      <c r="NZU40" s="31"/>
      <c r="NZV40" s="31"/>
      <c r="NZW40" s="31"/>
      <c r="NZX40" s="31"/>
      <c r="NZY40" s="31"/>
      <c r="NZZ40" s="31"/>
      <c r="OAA40" s="31"/>
      <c r="OAB40" s="31"/>
      <c r="OAC40" s="31"/>
      <c r="OAD40" s="31"/>
      <c r="OAE40" s="31"/>
      <c r="OAF40" s="31"/>
      <c r="OAG40" s="31"/>
      <c r="OAH40" s="31"/>
      <c r="OAI40" s="31"/>
      <c r="OAJ40" s="31"/>
      <c r="OAK40" s="31"/>
      <c r="OAL40" s="31"/>
      <c r="OAM40" s="31"/>
      <c r="OAN40" s="31"/>
      <c r="OAO40" s="31"/>
      <c r="OAP40" s="31"/>
      <c r="OAQ40" s="31"/>
      <c r="OAR40" s="31"/>
      <c r="OAS40" s="31"/>
      <c r="OAT40" s="31"/>
      <c r="OAU40" s="31"/>
      <c r="OAV40" s="31"/>
      <c r="OAW40" s="31"/>
      <c r="OAX40" s="31"/>
      <c r="OAY40" s="31"/>
      <c r="OAZ40" s="31"/>
      <c r="OBA40" s="31"/>
      <c r="OBB40" s="31"/>
      <c r="OBC40" s="31"/>
      <c r="OBD40" s="31"/>
      <c r="OBE40" s="31"/>
      <c r="OBF40" s="31"/>
      <c r="OBG40" s="31"/>
      <c r="OBH40" s="31"/>
      <c r="OBI40" s="31"/>
      <c r="OBJ40" s="31"/>
      <c r="OBK40" s="31"/>
      <c r="OBL40" s="31"/>
      <c r="OBM40" s="31"/>
      <c r="OBN40" s="31"/>
      <c r="OBO40" s="31"/>
      <c r="OBP40" s="31"/>
      <c r="OBQ40" s="31"/>
      <c r="OBR40" s="31"/>
      <c r="OBS40" s="31"/>
      <c r="OBT40" s="31"/>
      <c r="OBU40" s="31"/>
      <c r="OBV40" s="31"/>
      <c r="OBW40" s="31"/>
      <c r="OBX40" s="31"/>
      <c r="OBY40" s="31"/>
      <c r="OBZ40" s="31"/>
      <c r="OCA40" s="31"/>
      <c r="OCB40" s="31"/>
      <c r="OCC40" s="31"/>
      <c r="OCD40" s="31"/>
      <c r="OCE40" s="31"/>
      <c r="OCF40" s="31"/>
      <c r="OCG40" s="31"/>
      <c r="OCH40" s="31"/>
      <c r="OCI40" s="31"/>
      <c r="OCJ40" s="31"/>
      <c r="OCK40" s="31"/>
      <c r="OCL40" s="31"/>
      <c r="OCM40" s="31"/>
      <c r="OCN40" s="31"/>
      <c r="OCO40" s="31"/>
      <c r="OCP40" s="31"/>
      <c r="OCQ40" s="31"/>
      <c r="OCR40" s="31"/>
      <c r="OCS40" s="31"/>
      <c r="OCT40" s="31"/>
      <c r="OCU40" s="31"/>
      <c r="OCV40" s="31"/>
      <c r="OCW40" s="31"/>
      <c r="OCX40" s="31"/>
      <c r="OCY40" s="31"/>
      <c r="OCZ40" s="31"/>
      <c r="ODA40" s="31"/>
      <c r="ODB40" s="31"/>
      <c r="ODC40" s="31"/>
      <c r="ODD40" s="31"/>
      <c r="ODE40" s="31"/>
      <c r="ODF40" s="31"/>
      <c r="ODG40" s="31"/>
      <c r="ODH40" s="31"/>
      <c r="ODI40" s="31"/>
      <c r="ODJ40" s="31"/>
      <c r="ODK40" s="31"/>
      <c r="ODL40" s="31"/>
      <c r="ODM40" s="31"/>
      <c r="ODN40" s="31"/>
      <c r="ODO40" s="31"/>
      <c r="ODP40" s="31"/>
      <c r="ODQ40" s="31"/>
      <c r="ODR40" s="31"/>
      <c r="ODS40" s="31"/>
      <c r="ODT40" s="31"/>
      <c r="ODU40" s="31"/>
      <c r="ODV40" s="31"/>
      <c r="ODW40" s="31"/>
      <c r="ODX40" s="31"/>
      <c r="ODY40" s="31"/>
      <c r="ODZ40" s="31"/>
      <c r="OEA40" s="31"/>
      <c r="OEB40" s="31"/>
      <c r="OEC40" s="31"/>
      <c r="OED40" s="31"/>
      <c r="OEE40" s="31"/>
      <c r="OEF40" s="31"/>
      <c r="OEG40" s="31"/>
      <c r="OEH40" s="31"/>
      <c r="OEI40" s="31"/>
      <c r="OEJ40" s="31"/>
      <c r="OEK40" s="31"/>
      <c r="OEL40" s="31"/>
      <c r="OEM40" s="31"/>
      <c r="OEN40" s="31"/>
      <c r="OEO40" s="31"/>
      <c r="OEP40" s="31"/>
      <c r="OEQ40" s="31"/>
      <c r="OER40" s="31"/>
      <c r="OES40" s="31"/>
      <c r="OET40" s="31"/>
      <c r="OEU40" s="31"/>
      <c r="OEV40" s="31"/>
      <c r="OEW40" s="31"/>
      <c r="OEX40" s="31"/>
      <c r="OEY40" s="31"/>
      <c r="OEZ40" s="31"/>
      <c r="OFA40" s="31"/>
      <c r="OFB40" s="31"/>
      <c r="OFC40" s="31"/>
      <c r="OFD40" s="31"/>
      <c r="OFE40" s="31"/>
      <c r="OFF40" s="31"/>
      <c r="OFG40" s="31"/>
      <c r="OFH40" s="31"/>
      <c r="OFI40" s="31"/>
      <c r="OFJ40" s="31"/>
      <c r="OFK40" s="31"/>
      <c r="OFL40" s="31"/>
      <c r="OFM40" s="31"/>
      <c r="OFN40" s="31"/>
      <c r="OFO40" s="31"/>
      <c r="OFP40" s="31"/>
      <c r="OFQ40" s="31"/>
      <c r="OFR40" s="31"/>
      <c r="OFS40" s="31"/>
      <c r="OFT40" s="31"/>
      <c r="OFU40" s="31"/>
      <c r="OFV40" s="31"/>
      <c r="OFW40" s="31"/>
      <c r="OFX40" s="31"/>
      <c r="OFY40" s="31"/>
      <c r="OFZ40" s="31"/>
      <c r="OGA40" s="31"/>
      <c r="OGB40" s="31"/>
      <c r="OGC40" s="31"/>
      <c r="OGD40" s="31"/>
      <c r="OGE40" s="31"/>
      <c r="OGF40" s="31"/>
      <c r="OGG40" s="31"/>
      <c r="OGH40" s="31"/>
      <c r="OGI40" s="31"/>
      <c r="OGJ40" s="31"/>
      <c r="OGK40" s="31"/>
      <c r="OGL40" s="31"/>
      <c r="OGM40" s="31"/>
      <c r="OGN40" s="31"/>
      <c r="OGO40" s="31"/>
      <c r="OGP40" s="31"/>
      <c r="OGQ40" s="31"/>
      <c r="OGR40" s="31"/>
      <c r="OGS40" s="31"/>
      <c r="OGT40" s="31"/>
      <c r="OGU40" s="31"/>
      <c r="OGV40" s="31"/>
      <c r="OGW40" s="31"/>
      <c r="OGX40" s="31"/>
      <c r="OGY40" s="31"/>
      <c r="OGZ40" s="31"/>
      <c r="OHA40" s="31"/>
      <c r="OHB40" s="31"/>
      <c r="OHC40" s="31"/>
      <c r="OHD40" s="31"/>
      <c r="OHE40" s="31"/>
      <c r="OHF40" s="31"/>
      <c r="OHG40" s="31"/>
      <c r="OHH40" s="31"/>
      <c r="OHI40" s="31"/>
      <c r="OHJ40" s="31"/>
      <c r="OHK40" s="31"/>
      <c r="OHL40" s="31"/>
      <c r="OHM40" s="31"/>
      <c r="OHN40" s="31"/>
      <c r="OHO40" s="31"/>
      <c r="OHP40" s="31"/>
      <c r="OHQ40" s="31"/>
      <c r="OHR40" s="31"/>
      <c r="OHS40" s="31"/>
      <c r="OHT40" s="31"/>
      <c r="OHU40" s="31"/>
      <c r="OHV40" s="31"/>
      <c r="OHW40" s="31"/>
      <c r="OHX40" s="31"/>
      <c r="OHY40" s="31"/>
      <c r="OHZ40" s="31"/>
      <c r="OIA40" s="31"/>
      <c r="OIB40" s="31"/>
      <c r="OIC40" s="31"/>
      <c r="OID40" s="31"/>
      <c r="OIE40" s="31"/>
      <c r="OIF40" s="31"/>
      <c r="OIG40" s="31"/>
      <c r="OIH40" s="31"/>
      <c r="OII40" s="31"/>
      <c r="OIJ40" s="31"/>
      <c r="OIK40" s="31"/>
      <c r="OIL40" s="31"/>
      <c r="OIM40" s="31"/>
      <c r="OIN40" s="31"/>
      <c r="OIO40" s="31"/>
      <c r="OIP40" s="31"/>
      <c r="OIQ40" s="31"/>
      <c r="OIR40" s="31"/>
      <c r="OIS40" s="31"/>
      <c r="OIT40" s="31"/>
      <c r="OIU40" s="31"/>
      <c r="OIV40" s="31"/>
      <c r="OIW40" s="31"/>
      <c r="OIX40" s="31"/>
      <c r="OIY40" s="31"/>
      <c r="OIZ40" s="31"/>
      <c r="OJA40" s="31"/>
      <c r="OJB40" s="31"/>
      <c r="OJC40" s="31"/>
      <c r="OJD40" s="31"/>
      <c r="OJE40" s="31"/>
      <c r="OJF40" s="31"/>
      <c r="OJG40" s="31"/>
      <c r="OJH40" s="31"/>
      <c r="OJI40" s="31"/>
      <c r="OJJ40" s="31"/>
      <c r="OJK40" s="31"/>
      <c r="OJL40" s="31"/>
      <c r="OJM40" s="31"/>
      <c r="OJN40" s="31"/>
      <c r="OJO40" s="31"/>
      <c r="OJP40" s="31"/>
      <c r="OJQ40" s="31"/>
      <c r="OJR40" s="31"/>
      <c r="OJS40" s="31"/>
      <c r="OJT40" s="31"/>
      <c r="OJU40" s="31"/>
      <c r="OJV40" s="31"/>
      <c r="OJW40" s="31"/>
      <c r="OJX40" s="31"/>
      <c r="OJY40" s="31"/>
      <c r="OJZ40" s="31"/>
      <c r="OKA40" s="31"/>
      <c r="OKB40" s="31"/>
      <c r="OKC40" s="31"/>
      <c r="OKD40" s="31"/>
      <c r="OKE40" s="31"/>
      <c r="OKF40" s="31"/>
      <c r="OKG40" s="31"/>
      <c r="OKH40" s="31"/>
      <c r="OKI40" s="31"/>
      <c r="OKJ40" s="31"/>
      <c r="OKK40" s="31"/>
      <c r="OKL40" s="31"/>
      <c r="OKM40" s="31"/>
      <c r="OKN40" s="31"/>
      <c r="OKO40" s="31"/>
      <c r="OKP40" s="31"/>
      <c r="OKQ40" s="31"/>
      <c r="OKR40" s="31"/>
      <c r="OKS40" s="31"/>
      <c r="OKT40" s="31"/>
      <c r="OKU40" s="31"/>
      <c r="OKV40" s="31"/>
      <c r="OKW40" s="31"/>
      <c r="OKX40" s="31"/>
      <c r="OKY40" s="31"/>
      <c r="OKZ40" s="31"/>
      <c r="OLA40" s="31"/>
      <c r="OLB40" s="31"/>
      <c r="OLC40" s="31"/>
      <c r="OLD40" s="31"/>
      <c r="OLE40" s="31"/>
      <c r="OLF40" s="31"/>
      <c r="OLG40" s="31"/>
      <c r="OLH40" s="31"/>
      <c r="OLI40" s="31"/>
      <c r="OLJ40" s="31"/>
      <c r="OLK40" s="31"/>
      <c r="OLL40" s="31"/>
      <c r="OLM40" s="31"/>
      <c r="OLN40" s="31"/>
      <c r="OLO40" s="31"/>
      <c r="OLP40" s="31"/>
      <c r="OLQ40" s="31"/>
      <c r="OLR40" s="31"/>
      <c r="OLS40" s="31"/>
      <c r="OLT40" s="31"/>
      <c r="OLU40" s="31"/>
      <c r="OLV40" s="31"/>
      <c r="OLW40" s="31"/>
      <c r="OLX40" s="31"/>
      <c r="OLY40" s="31"/>
      <c r="OLZ40" s="31"/>
      <c r="OMA40" s="31"/>
      <c r="OMB40" s="31"/>
      <c r="OMC40" s="31"/>
      <c r="OMD40" s="31"/>
      <c r="OME40" s="31"/>
      <c r="OMF40" s="31"/>
      <c r="OMG40" s="31"/>
      <c r="OMH40" s="31"/>
      <c r="OMI40" s="31"/>
      <c r="OMJ40" s="31"/>
      <c r="OMK40" s="31"/>
      <c r="OML40" s="31"/>
      <c r="OMM40" s="31"/>
      <c r="OMN40" s="31"/>
      <c r="OMO40" s="31"/>
      <c r="OMP40" s="31"/>
      <c r="OMQ40" s="31"/>
      <c r="OMR40" s="31"/>
      <c r="OMS40" s="31"/>
      <c r="OMT40" s="31"/>
      <c r="OMU40" s="31"/>
      <c r="OMV40" s="31"/>
      <c r="OMW40" s="31"/>
      <c r="OMX40" s="31"/>
      <c r="OMY40" s="31"/>
      <c r="OMZ40" s="31"/>
      <c r="ONA40" s="31"/>
      <c r="ONB40" s="31"/>
      <c r="ONC40" s="31"/>
      <c r="OND40" s="31"/>
      <c r="ONE40" s="31"/>
      <c r="ONF40" s="31"/>
      <c r="ONG40" s="31"/>
      <c r="ONH40" s="31"/>
      <c r="ONI40" s="31"/>
      <c r="ONJ40" s="31"/>
      <c r="ONK40" s="31"/>
      <c r="ONL40" s="31"/>
      <c r="ONM40" s="31"/>
      <c r="ONN40" s="31"/>
      <c r="ONO40" s="31"/>
      <c r="ONP40" s="31"/>
      <c r="ONQ40" s="31"/>
      <c r="ONR40" s="31"/>
      <c r="ONS40" s="31"/>
      <c r="ONT40" s="31"/>
      <c r="ONU40" s="31"/>
      <c r="ONV40" s="31"/>
      <c r="ONW40" s="31"/>
      <c r="ONX40" s="31"/>
      <c r="ONY40" s="31"/>
      <c r="ONZ40" s="31"/>
      <c r="OOA40" s="31"/>
      <c r="OOB40" s="31"/>
      <c r="OOC40" s="31"/>
      <c r="OOD40" s="31"/>
      <c r="OOE40" s="31"/>
      <c r="OOF40" s="31"/>
      <c r="OOG40" s="31"/>
      <c r="OOH40" s="31"/>
      <c r="OOI40" s="31"/>
      <c r="OOJ40" s="31"/>
      <c r="OOK40" s="31"/>
      <c r="OOL40" s="31"/>
      <c r="OOM40" s="31"/>
      <c r="OON40" s="31"/>
      <c r="OOO40" s="31"/>
      <c r="OOP40" s="31"/>
      <c r="OOQ40" s="31"/>
      <c r="OOR40" s="31"/>
      <c r="OOS40" s="31"/>
      <c r="OOT40" s="31"/>
      <c r="OOU40" s="31"/>
      <c r="OOV40" s="31"/>
      <c r="OOW40" s="31"/>
      <c r="OOX40" s="31"/>
      <c r="OOY40" s="31"/>
      <c r="OOZ40" s="31"/>
      <c r="OPA40" s="31"/>
      <c r="OPB40" s="31"/>
      <c r="OPC40" s="31"/>
      <c r="OPD40" s="31"/>
      <c r="OPE40" s="31"/>
      <c r="OPF40" s="31"/>
      <c r="OPG40" s="31"/>
      <c r="OPH40" s="31"/>
      <c r="OPI40" s="31"/>
      <c r="OPJ40" s="31"/>
      <c r="OPK40" s="31"/>
      <c r="OPL40" s="31"/>
      <c r="OPM40" s="31"/>
      <c r="OPN40" s="31"/>
      <c r="OPO40" s="31"/>
      <c r="OPP40" s="31"/>
      <c r="OPQ40" s="31"/>
      <c r="OPR40" s="31"/>
      <c r="OPS40" s="31"/>
      <c r="OPT40" s="31"/>
      <c r="OPU40" s="31"/>
      <c r="OPV40" s="31"/>
      <c r="OPW40" s="31"/>
      <c r="OPX40" s="31"/>
      <c r="OPY40" s="31"/>
      <c r="OPZ40" s="31"/>
      <c r="OQA40" s="31"/>
      <c r="OQB40" s="31"/>
      <c r="OQC40" s="31"/>
      <c r="OQD40" s="31"/>
      <c r="OQE40" s="31"/>
      <c r="OQF40" s="31"/>
      <c r="OQG40" s="31"/>
      <c r="OQH40" s="31"/>
      <c r="OQI40" s="31"/>
      <c r="OQJ40" s="31"/>
      <c r="OQK40" s="31"/>
      <c r="OQL40" s="31"/>
      <c r="OQM40" s="31"/>
      <c r="OQN40" s="31"/>
      <c r="OQO40" s="31"/>
      <c r="OQP40" s="31"/>
      <c r="OQQ40" s="31"/>
      <c r="OQR40" s="31"/>
      <c r="OQS40" s="31"/>
      <c r="OQT40" s="31"/>
      <c r="OQU40" s="31"/>
      <c r="OQV40" s="31"/>
      <c r="OQW40" s="31"/>
      <c r="OQX40" s="31"/>
      <c r="OQY40" s="31"/>
      <c r="OQZ40" s="31"/>
      <c r="ORA40" s="31"/>
      <c r="ORB40" s="31"/>
      <c r="ORC40" s="31"/>
      <c r="ORD40" s="31"/>
      <c r="ORE40" s="31"/>
      <c r="ORF40" s="31"/>
      <c r="ORG40" s="31"/>
      <c r="ORH40" s="31"/>
      <c r="ORI40" s="31"/>
      <c r="ORJ40" s="31"/>
      <c r="ORK40" s="31"/>
      <c r="ORL40" s="31"/>
      <c r="ORM40" s="31"/>
      <c r="ORN40" s="31"/>
      <c r="ORO40" s="31"/>
      <c r="ORP40" s="31"/>
      <c r="ORQ40" s="31"/>
      <c r="ORR40" s="31"/>
      <c r="ORS40" s="31"/>
      <c r="ORT40" s="31"/>
      <c r="ORU40" s="31"/>
      <c r="ORV40" s="31"/>
      <c r="ORW40" s="31"/>
      <c r="ORX40" s="31"/>
      <c r="ORY40" s="31"/>
      <c r="ORZ40" s="31"/>
      <c r="OSA40" s="31"/>
      <c r="OSB40" s="31"/>
      <c r="OSC40" s="31"/>
      <c r="OSD40" s="31"/>
      <c r="OSE40" s="31"/>
      <c r="OSF40" s="31"/>
      <c r="OSG40" s="31"/>
      <c r="OSH40" s="31"/>
      <c r="OSI40" s="31"/>
      <c r="OSJ40" s="31"/>
      <c r="OSK40" s="31"/>
      <c r="OSL40" s="31"/>
      <c r="OSM40" s="31"/>
      <c r="OSN40" s="31"/>
      <c r="OSO40" s="31"/>
      <c r="OSP40" s="31"/>
      <c r="OSQ40" s="31"/>
      <c r="OSR40" s="31"/>
      <c r="OSS40" s="31"/>
      <c r="OST40" s="31"/>
      <c r="OSU40" s="31"/>
      <c r="OSV40" s="31"/>
      <c r="OSW40" s="31"/>
      <c r="OSX40" s="31"/>
      <c r="OSY40" s="31"/>
      <c r="OSZ40" s="31"/>
      <c r="OTA40" s="31"/>
      <c r="OTB40" s="31"/>
      <c r="OTC40" s="31"/>
      <c r="OTD40" s="31"/>
      <c r="OTE40" s="31"/>
      <c r="OTF40" s="31"/>
      <c r="OTG40" s="31"/>
      <c r="OTH40" s="31"/>
      <c r="OTI40" s="31"/>
      <c r="OTJ40" s="31"/>
      <c r="OTK40" s="31"/>
      <c r="OTL40" s="31"/>
      <c r="OTM40" s="31"/>
      <c r="OTN40" s="31"/>
      <c r="OTO40" s="31"/>
      <c r="OTP40" s="31"/>
      <c r="OTQ40" s="31"/>
      <c r="OTR40" s="31"/>
      <c r="OTS40" s="31"/>
      <c r="OTT40" s="31"/>
      <c r="OTU40" s="31"/>
      <c r="OTV40" s="31"/>
      <c r="OTW40" s="31"/>
      <c r="OTX40" s="31"/>
      <c r="OTY40" s="31"/>
      <c r="OTZ40" s="31"/>
      <c r="OUA40" s="31"/>
      <c r="OUB40" s="31"/>
      <c r="OUC40" s="31"/>
      <c r="OUD40" s="31"/>
      <c r="OUE40" s="31"/>
      <c r="OUF40" s="31"/>
      <c r="OUG40" s="31"/>
      <c r="OUH40" s="31"/>
      <c r="OUI40" s="31"/>
      <c r="OUJ40" s="31"/>
      <c r="OUK40" s="31"/>
      <c r="OUL40" s="31"/>
      <c r="OUM40" s="31"/>
      <c r="OUN40" s="31"/>
      <c r="OUO40" s="31"/>
      <c r="OUP40" s="31"/>
      <c r="OUQ40" s="31"/>
      <c r="OUR40" s="31"/>
      <c r="OUS40" s="31"/>
      <c r="OUT40" s="31"/>
      <c r="OUU40" s="31"/>
      <c r="OUV40" s="31"/>
      <c r="OUW40" s="31"/>
      <c r="OUX40" s="31"/>
      <c r="OUY40" s="31"/>
      <c r="OUZ40" s="31"/>
      <c r="OVA40" s="31"/>
      <c r="OVB40" s="31"/>
      <c r="OVC40" s="31"/>
      <c r="OVD40" s="31"/>
      <c r="OVE40" s="31"/>
      <c r="OVF40" s="31"/>
      <c r="OVG40" s="31"/>
      <c r="OVH40" s="31"/>
      <c r="OVI40" s="31"/>
      <c r="OVJ40" s="31"/>
      <c r="OVK40" s="31"/>
      <c r="OVL40" s="31"/>
      <c r="OVM40" s="31"/>
      <c r="OVN40" s="31"/>
      <c r="OVO40" s="31"/>
      <c r="OVP40" s="31"/>
      <c r="OVQ40" s="31"/>
      <c r="OVR40" s="31"/>
      <c r="OVS40" s="31"/>
      <c r="OVT40" s="31"/>
      <c r="OVU40" s="31"/>
      <c r="OVV40" s="31"/>
      <c r="OVW40" s="31"/>
      <c r="OVX40" s="31"/>
      <c r="OVY40" s="31"/>
      <c r="OVZ40" s="31"/>
      <c r="OWA40" s="31"/>
      <c r="OWB40" s="31"/>
      <c r="OWC40" s="31"/>
      <c r="OWD40" s="31"/>
      <c r="OWE40" s="31"/>
      <c r="OWF40" s="31"/>
      <c r="OWG40" s="31"/>
      <c r="OWH40" s="31"/>
      <c r="OWI40" s="31"/>
      <c r="OWJ40" s="31"/>
      <c r="OWK40" s="31"/>
      <c r="OWL40" s="31"/>
      <c r="OWM40" s="31"/>
      <c r="OWN40" s="31"/>
      <c r="OWO40" s="31"/>
      <c r="OWP40" s="31"/>
      <c r="OWQ40" s="31"/>
      <c r="OWR40" s="31"/>
      <c r="OWS40" s="31"/>
      <c r="OWT40" s="31"/>
      <c r="OWU40" s="31"/>
      <c r="OWV40" s="31"/>
      <c r="OWW40" s="31"/>
      <c r="OWX40" s="31"/>
      <c r="OWY40" s="31"/>
      <c r="OWZ40" s="31"/>
      <c r="OXA40" s="31"/>
      <c r="OXB40" s="31"/>
      <c r="OXC40" s="31"/>
      <c r="OXD40" s="31"/>
      <c r="OXE40" s="31"/>
      <c r="OXF40" s="31"/>
      <c r="OXG40" s="31"/>
      <c r="OXH40" s="31"/>
      <c r="OXI40" s="31"/>
      <c r="OXJ40" s="31"/>
      <c r="OXK40" s="31"/>
      <c r="OXL40" s="31"/>
      <c r="OXM40" s="31"/>
      <c r="OXN40" s="31"/>
      <c r="OXO40" s="31"/>
      <c r="OXP40" s="31"/>
      <c r="OXQ40" s="31"/>
      <c r="OXR40" s="31"/>
      <c r="OXS40" s="31"/>
      <c r="OXT40" s="31"/>
      <c r="OXU40" s="31"/>
      <c r="OXV40" s="31"/>
      <c r="OXW40" s="31"/>
      <c r="OXX40" s="31"/>
      <c r="OXY40" s="31"/>
      <c r="OXZ40" s="31"/>
      <c r="OYA40" s="31"/>
      <c r="OYB40" s="31"/>
      <c r="OYC40" s="31"/>
      <c r="OYD40" s="31"/>
      <c r="OYE40" s="31"/>
      <c r="OYF40" s="31"/>
      <c r="OYG40" s="31"/>
      <c r="OYH40" s="31"/>
      <c r="OYI40" s="31"/>
      <c r="OYJ40" s="31"/>
      <c r="OYK40" s="31"/>
      <c r="OYL40" s="31"/>
      <c r="OYM40" s="31"/>
      <c r="OYN40" s="31"/>
      <c r="OYO40" s="31"/>
      <c r="OYP40" s="31"/>
      <c r="OYQ40" s="31"/>
      <c r="OYR40" s="31"/>
      <c r="OYS40" s="31"/>
      <c r="OYT40" s="31"/>
      <c r="OYU40" s="31"/>
      <c r="OYV40" s="31"/>
      <c r="OYW40" s="31"/>
      <c r="OYX40" s="31"/>
      <c r="OYY40" s="31"/>
      <c r="OYZ40" s="31"/>
      <c r="OZA40" s="31"/>
      <c r="OZB40" s="31"/>
      <c r="OZC40" s="31"/>
      <c r="OZD40" s="31"/>
      <c r="OZE40" s="31"/>
      <c r="OZF40" s="31"/>
      <c r="OZG40" s="31"/>
      <c r="OZH40" s="31"/>
      <c r="OZI40" s="31"/>
      <c r="OZJ40" s="31"/>
      <c r="OZK40" s="31"/>
      <c r="OZL40" s="31"/>
      <c r="OZM40" s="31"/>
      <c r="OZN40" s="31"/>
      <c r="OZO40" s="31"/>
      <c r="OZP40" s="31"/>
      <c r="OZQ40" s="31"/>
      <c r="OZR40" s="31"/>
      <c r="OZS40" s="31"/>
      <c r="OZT40" s="31"/>
      <c r="OZU40" s="31"/>
      <c r="OZV40" s="31"/>
      <c r="OZW40" s="31"/>
      <c r="OZX40" s="31"/>
      <c r="OZY40" s="31"/>
      <c r="OZZ40" s="31"/>
      <c r="PAA40" s="31"/>
      <c r="PAB40" s="31"/>
      <c r="PAC40" s="31"/>
      <c r="PAD40" s="31"/>
      <c r="PAE40" s="31"/>
      <c r="PAF40" s="31"/>
      <c r="PAG40" s="31"/>
      <c r="PAH40" s="31"/>
      <c r="PAI40" s="31"/>
      <c r="PAJ40" s="31"/>
      <c r="PAK40" s="31"/>
      <c r="PAL40" s="31"/>
      <c r="PAM40" s="31"/>
      <c r="PAN40" s="31"/>
      <c r="PAO40" s="31"/>
      <c r="PAP40" s="31"/>
      <c r="PAQ40" s="31"/>
      <c r="PAR40" s="31"/>
      <c r="PAS40" s="31"/>
      <c r="PAT40" s="31"/>
      <c r="PAU40" s="31"/>
      <c r="PAV40" s="31"/>
      <c r="PAW40" s="31"/>
      <c r="PAX40" s="31"/>
      <c r="PAY40" s="31"/>
      <c r="PAZ40" s="31"/>
      <c r="PBA40" s="31"/>
      <c r="PBB40" s="31"/>
      <c r="PBC40" s="31"/>
      <c r="PBD40" s="31"/>
      <c r="PBE40" s="31"/>
      <c r="PBF40" s="31"/>
      <c r="PBG40" s="31"/>
      <c r="PBH40" s="31"/>
      <c r="PBI40" s="31"/>
      <c r="PBJ40" s="31"/>
      <c r="PBK40" s="31"/>
      <c r="PBL40" s="31"/>
      <c r="PBM40" s="31"/>
      <c r="PBN40" s="31"/>
      <c r="PBO40" s="31"/>
      <c r="PBP40" s="31"/>
      <c r="PBQ40" s="31"/>
      <c r="PBR40" s="31"/>
      <c r="PBS40" s="31"/>
      <c r="PBT40" s="31"/>
      <c r="PBU40" s="31"/>
      <c r="PBV40" s="31"/>
      <c r="PBW40" s="31"/>
      <c r="PBX40" s="31"/>
      <c r="PBY40" s="31"/>
      <c r="PBZ40" s="31"/>
      <c r="PCA40" s="31"/>
      <c r="PCB40" s="31"/>
      <c r="PCC40" s="31"/>
      <c r="PCD40" s="31"/>
      <c r="PCE40" s="31"/>
      <c r="PCF40" s="31"/>
      <c r="PCG40" s="31"/>
      <c r="PCH40" s="31"/>
      <c r="PCI40" s="31"/>
      <c r="PCJ40" s="31"/>
      <c r="PCK40" s="31"/>
      <c r="PCL40" s="31"/>
      <c r="PCM40" s="31"/>
      <c r="PCN40" s="31"/>
      <c r="PCO40" s="31"/>
      <c r="PCP40" s="31"/>
      <c r="PCQ40" s="31"/>
      <c r="PCR40" s="31"/>
      <c r="PCS40" s="31"/>
      <c r="PCT40" s="31"/>
      <c r="PCU40" s="31"/>
      <c r="PCV40" s="31"/>
      <c r="PCW40" s="31"/>
      <c r="PCX40" s="31"/>
      <c r="PCY40" s="31"/>
      <c r="PCZ40" s="31"/>
      <c r="PDA40" s="31"/>
      <c r="PDB40" s="31"/>
      <c r="PDC40" s="31"/>
      <c r="PDD40" s="31"/>
      <c r="PDE40" s="31"/>
      <c r="PDF40" s="31"/>
      <c r="PDG40" s="31"/>
      <c r="PDH40" s="31"/>
      <c r="PDI40" s="31"/>
      <c r="PDJ40" s="31"/>
      <c r="PDK40" s="31"/>
      <c r="PDL40" s="31"/>
      <c r="PDM40" s="31"/>
      <c r="PDN40" s="31"/>
      <c r="PDO40" s="31"/>
      <c r="PDP40" s="31"/>
      <c r="PDQ40" s="31"/>
      <c r="PDR40" s="31"/>
      <c r="PDS40" s="31"/>
      <c r="PDT40" s="31"/>
      <c r="PDU40" s="31"/>
      <c r="PDV40" s="31"/>
      <c r="PDW40" s="31"/>
      <c r="PDX40" s="31"/>
      <c r="PDY40" s="31"/>
      <c r="PDZ40" s="31"/>
      <c r="PEA40" s="31"/>
      <c r="PEB40" s="31"/>
      <c r="PEC40" s="31"/>
      <c r="PED40" s="31"/>
      <c r="PEE40" s="31"/>
      <c r="PEF40" s="31"/>
      <c r="PEG40" s="31"/>
      <c r="PEH40" s="31"/>
      <c r="PEI40" s="31"/>
      <c r="PEJ40" s="31"/>
      <c r="PEK40" s="31"/>
      <c r="PEL40" s="31"/>
      <c r="PEM40" s="31"/>
      <c r="PEN40" s="31"/>
      <c r="PEO40" s="31"/>
      <c r="PEP40" s="31"/>
      <c r="PEQ40" s="31"/>
      <c r="PER40" s="31"/>
      <c r="PES40" s="31"/>
      <c r="PET40" s="31"/>
      <c r="PEU40" s="31"/>
      <c r="PEV40" s="31"/>
      <c r="PEW40" s="31"/>
      <c r="PEX40" s="31"/>
      <c r="PEY40" s="31"/>
      <c r="PEZ40" s="31"/>
      <c r="PFA40" s="31"/>
      <c r="PFB40" s="31"/>
      <c r="PFC40" s="31"/>
      <c r="PFD40" s="31"/>
      <c r="PFE40" s="31"/>
      <c r="PFF40" s="31"/>
      <c r="PFG40" s="31"/>
      <c r="PFH40" s="31"/>
      <c r="PFI40" s="31"/>
      <c r="PFJ40" s="31"/>
      <c r="PFK40" s="31"/>
      <c r="PFL40" s="31"/>
      <c r="PFM40" s="31"/>
      <c r="PFN40" s="31"/>
      <c r="PFO40" s="31"/>
      <c r="PFP40" s="31"/>
      <c r="PFQ40" s="31"/>
      <c r="PFR40" s="31"/>
      <c r="PFS40" s="31"/>
      <c r="PFT40" s="31"/>
      <c r="PFU40" s="31"/>
      <c r="PFV40" s="31"/>
      <c r="PFW40" s="31"/>
      <c r="PFX40" s="31"/>
      <c r="PFY40" s="31"/>
      <c r="PFZ40" s="31"/>
      <c r="PGA40" s="31"/>
      <c r="PGB40" s="31"/>
      <c r="PGC40" s="31"/>
      <c r="PGD40" s="31"/>
      <c r="PGE40" s="31"/>
      <c r="PGF40" s="31"/>
      <c r="PGG40" s="31"/>
      <c r="PGH40" s="31"/>
      <c r="PGI40" s="31"/>
      <c r="PGJ40" s="31"/>
      <c r="PGK40" s="31"/>
      <c r="PGL40" s="31"/>
      <c r="PGM40" s="31"/>
      <c r="PGN40" s="31"/>
      <c r="PGO40" s="31"/>
      <c r="PGP40" s="31"/>
      <c r="PGQ40" s="31"/>
      <c r="PGR40" s="31"/>
      <c r="PGS40" s="31"/>
      <c r="PGT40" s="31"/>
      <c r="PGU40" s="31"/>
      <c r="PGV40" s="31"/>
      <c r="PGW40" s="31"/>
      <c r="PGX40" s="31"/>
      <c r="PGY40" s="31"/>
      <c r="PGZ40" s="31"/>
      <c r="PHA40" s="31"/>
      <c r="PHB40" s="31"/>
      <c r="PHC40" s="31"/>
      <c r="PHD40" s="31"/>
      <c r="PHE40" s="31"/>
      <c r="PHF40" s="31"/>
      <c r="PHG40" s="31"/>
      <c r="PHH40" s="31"/>
      <c r="PHI40" s="31"/>
      <c r="PHJ40" s="31"/>
      <c r="PHK40" s="31"/>
      <c r="PHL40" s="31"/>
      <c r="PHM40" s="31"/>
      <c r="PHN40" s="31"/>
      <c r="PHO40" s="31"/>
      <c r="PHP40" s="31"/>
      <c r="PHQ40" s="31"/>
      <c r="PHR40" s="31"/>
      <c r="PHS40" s="31"/>
      <c r="PHT40" s="31"/>
      <c r="PHU40" s="31"/>
      <c r="PHV40" s="31"/>
      <c r="PHW40" s="31"/>
      <c r="PHX40" s="31"/>
      <c r="PHY40" s="31"/>
      <c r="PHZ40" s="31"/>
      <c r="PIA40" s="31"/>
      <c r="PIB40" s="31"/>
      <c r="PIC40" s="31"/>
      <c r="PID40" s="31"/>
      <c r="PIE40" s="31"/>
      <c r="PIF40" s="31"/>
      <c r="PIG40" s="31"/>
      <c r="PIH40" s="31"/>
      <c r="PII40" s="31"/>
      <c r="PIJ40" s="31"/>
      <c r="PIK40" s="31"/>
      <c r="PIL40" s="31"/>
      <c r="PIM40" s="31"/>
      <c r="PIN40" s="31"/>
      <c r="PIO40" s="31"/>
      <c r="PIP40" s="31"/>
      <c r="PIQ40" s="31"/>
      <c r="PIR40" s="31"/>
      <c r="PIS40" s="31"/>
      <c r="PIT40" s="31"/>
      <c r="PIU40" s="31"/>
      <c r="PIV40" s="31"/>
      <c r="PIW40" s="31"/>
      <c r="PIX40" s="31"/>
      <c r="PIY40" s="31"/>
      <c r="PIZ40" s="31"/>
      <c r="PJA40" s="31"/>
      <c r="PJB40" s="31"/>
      <c r="PJC40" s="31"/>
      <c r="PJD40" s="31"/>
      <c r="PJE40" s="31"/>
      <c r="PJF40" s="31"/>
      <c r="PJG40" s="31"/>
      <c r="PJH40" s="31"/>
      <c r="PJI40" s="31"/>
      <c r="PJJ40" s="31"/>
      <c r="PJK40" s="31"/>
      <c r="PJL40" s="31"/>
      <c r="PJM40" s="31"/>
      <c r="PJN40" s="31"/>
      <c r="PJO40" s="31"/>
      <c r="PJP40" s="31"/>
      <c r="PJQ40" s="31"/>
      <c r="PJR40" s="31"/>
      <c r="PJS40" s="31"/>
      <c r="PJT40" s="31"/>
      <c r="PJU40" s="31"/>
      <c r="PJV40" s="31"/>
      <c r="PJW40" s="31"/>
      <c r="PJX40" s="31"/>
      <c r="PJY40" s="31"/>
      <c r="PJZ40" s="31"/>
      <c r="PKA40" s="31"/>
      <c r="PKB40" s="31"/>
      <c r="PKC40" s="31"/>
      <c r="PKD40" s="31"/>
      <c r="PKE40" s="31"/>
      <c r="PKF40" s="31"/>
      <c r="PKG40" s="31"/>
      <c r="PKH40" s="31"/>
      <c r="PKI40" s="31"/>
      <c r="PKJ40" s="31"/>
      <c r="PKK40" s="31"/>
      <c r="PKL40" s="31"/>
      <c r="PKM40" s="31"/>
      <c r="PKN40" s="31"/>
      <c r="PKO40" s="31"/>
      <c r="PKP40" s="31"/>
      <c r="PKQ40" s="31"/>
      <c r="PKR40" s="31"/>
      <c r="PKS40" s="31"/>
      <c r="PKT40" s="31"/>
      <c r="PKU40" s="31"/>
      <c r="PKV40" s="31"/>
      <c r="PKW40" s="31"/>
      <c r="PKX40" s="31"/>
      <c r="PKY40" s="31"/>
      <c r="PKZ40" s="31"/>
      <c r="PLA40" s="31"/>
      <c r="PLB40" s="31"/>
      <c r="PLC40" s="31"/>
      <c r="PLD40" s="31"/>
      <c r="PLE40" s="31"/>
      <c r="PLF40" s="31"/>
      <c r="PLG40" s="31"/>
      <c r="PLH40" s="31"/>
      <c r="PLI40" s="31"/>
      <c r="PLJ40" s="31"/>
      <c r="PLK40" s="31"/>
      <c r="PLL40" s="31"/>
      <c r="PLM40" s="31"/>
      <c r="PLN40" s="31"/>
      <c r="PLO40" s="31"/>
      <c r="PLP40" s="31"/>
      <c r="PLQ40" s="31"/>
      <c r="PLR40" s="31"/>
      <c r="PLS40" s="31"/>
      <c r="PLT40" s="31"/>
      <c r="PLU40" s="31"/>
      <c r="PLV40" s="31"/>
      <c r="PLW40" s="31"/>
      <c r="PLX40" s="31"/>
      <c r="PLY40" s="31"/>
      <c r="PLZ40" s="31"/>
      <c r="PMA40" s="31"/>
      <c r="PMB40" s="31"/>
      <c r="PMC40" s="31"/>
      <c r="PMD40" s="31"/>
      <c r="PME40" s="31"/>
      <c r="PMF40" s="31"/>
      <c r="PMG40" s="31"/>
      <c r="PMH40" s="31"/>
      <c r="PMI40" s="31"/>
      <c r="PMJ40" s="31"/>
      <c r="PMK40" s="31"/>
      <c r="PML40" s="31"/>
      <c r="PMM40" s="31"/>
      <c r="PMN40" s="31"/>
      <c r="PMO40" s="31"/>
      <c r="PMP40" s="31"/>
      <c r="PMQ40" s="31"/>
      <c r="PMR40" s="31"/>
      <c r="PMS40" s="31"/>
      <c r="PMT40" s="31"/>
      <c r="PMU40" s="31"/>
      <c r="PMV40" s="31"/>
      <c r="PMW40" s="31"/>
      <c r="PMX40" s="31"/>
      <c r="PMY40" s="31"/>
      <c r="PMZ40" s="31"/>
      <c r="PNA40" s="31"/>
      <c r="PNB40" s="31"/>
      <c r="PNC40" s="31"/>
      <c r="PND40" s="31"/>
      <c r="PNE40" s="31"/>
      <c r="PNF40" s="31"/>
      <c r="PNG40" s="31"/>
      <c r="PNH40" s="31"/>
      <c r="PNI40" s="31"/>
      <c r="PNJ40" s="31"/>
      <c r="PNK40" s="31"/>
      <c r="PNL40" s="31"/>
      <c r="PNM40" s="31"/>
      <c r="PNN40" s="31"/>
      <c r="PNO40" s="31"/>
      <c r="PNP40" s="31"/>
      <c r="PNQ40" s="31"/>
      <c r="PNR40" s="31"/>
      <c r="PNS40" s="31"/>
      <c r="PNT40" s="31"/>
      <c r="PNU40" s="31"/>
      <c r="PNV40" s="31"/>
      <c r="PNW40" s="31"/>
      <c r="PNX40" s="31"/>
      <c r="PNY40" s="31"/>
      <c r="PNZ40" s="31"/>
      <c r="POA40" s="31"/>
      <c r="POB40" s="31"/>
      <c r="POC40" s="31"/>
      <c r="POD40" s="31"/>
      <c r="POE40" s="31"/>
      <c r="POF40" s="31"/>
      <c r="POG40" s="31"/>
      <c r="POH40" s="31"/>
      <c r="POI40" s="31"/>
      <c r="POJ40" s="31"/>
      <c r="POK40" s="31"/>
      <c r="POL40" s="31"/>
      <c r="POM40" s="31"/>
      <c r="PON40" s="31"/>
      <c r="POO40" s="31"/>
      <c r="POP40" s="31"/>
      <c r="POQ40" s="31"/>
      <c r="POR40" s="31"/>
      <c r="POS40" s="31"/>
      <c r="POT40" s="31"/>
      <c r="POU40" s="31"/>
      <c r="POV40" s="31"/>
      <c r="POW40" s="31"/>
      <c r="POX40" s="31"/>
      <c r="POY40" s="31"/>
      <c r="POZ40" s="31"/>
      <c r="PPA40" s="31"/>
      <c r="PPB40" s="31"/>
      <c r="PPC40" s="31"/>
      <c r="PPD40" s="31"/>
      <c r="PPE40" s="31"/>
      <c r="PPF40" s="31"/>
      <c r="PPG40" s="31"/>
      <c r="PPH40" s="31"/>
      <c r="PPI40" s="31"/>
      <c r="PPJ40" s="31"/>
      <c r="PPK40" s="31"/>
      <c r="PPL40" s="31"/>
      <c r="PPM40" s="31"/>
      <c r="PPN40" s="31"/>
      <c r="PPO40" s="31"/>
      <c r="PPP40" s="31"/>
      <c r="PPQ40" s="31"/>
      <c r="PPR40" s="31"/>
      <c r="PPS40" s="31"/>
      <c r="PPT40" s="31"/>
      <c r="PPU40" s="31"/>
      <c r="PPV40" s="31"/>
      <c r="PPW40" s="31"/>
      <c r="PPX40" s="31"/>
      <c r="PPY40" s="31"/>
      <c r="PPZ40" s="31"/>
      <c r="PQA40" s="31"/>
      <c r="PQB40" s="31"/>
      <c r="PQC40" s="31"/>
      <c r="PQD40" s="31"/>
      <c r="PQE40" s="31"/>
      <c r="PQF40" s="31"/>
      <c r="PQG40" s="31"/>
      <c r="PQH40" s="31"/>
      <c r="PQI40" s="31"/>
      <c r="PQJ40" s="31"/>
      <c r="PQK40" s="31"/>
      <c r="PQL40" s="31"/>
      <c r="PQM40" s="31"/>
      <c r="PQN40" s="31"/>
      <c r="PQO40" s="31"/>
      <c r="PQP40" s="31"/>
      <c r="PQQ40" s="31"/>
      <c r="PQR40" s="31"/>
      <c r="PQS40" s="31"/>
      <c r="PQT40" s="31"/>
      <c r="PQU40" s="31"/>
      <c r="PQV40" s="31"/>
      <c r="PQW40" s="31"/>
      <c r="PQX40" s="31"/>
      <c r="PQY40" s="31"/>
      <c r="PQZ40" s="31"/>
      <c r="PRA40" s="31"/>
      <c r="PRB40" s="31"/>
      <c r="PRC40" s="31"/>
      <c r="PRD40" s="31"/>
      <c r="PRE40" s="31"/>
      <c r="PRF40" s="31"/>
      <c r="PRG40" s="31"/>
      <c r="PRH40" s="31"/>
      <c r="PRI40" s="31"/>
      <c r="PRJ40" s="31"/>
      <c r="PRK40" s="31"/>
      <c r="PRL40" s="31"/>
      <c r="PRM40" s="31"/>
      <c r="PRN40" s="31"/>
      <c r="PRO40" s="31"/>
      <c r="PRP40" s="31"/>
      <c r="PRQ40" s="31"/>
      <c r="PRR40" s="31"/>
      <c r="PRS40" s="31"/>
      <c r="PRT40" s="31"/>
      <c r="PRU40" s="31"/>
      <c r="PRV40" s="31"/>
      <c r="PRW40" s="31"/>
      <c r="PRX40" s="31"/>
      <c r="PRY40" s="31"/>
      <c r="PRZ40" s="31"/>
      <c r="PSA40" s="31"/>
      <c r="PSB40" s="31"/>
      <c r="PSC40" s="31"/>
      <c r="PSD40" s="31"/>
      <c r="PSE40" s="31"/>
      <c r="PSF40" s="31"/>
      <c r="PSG40" s="31"/>
      <c r="PSH40" s="31"/>
      <c r="PSI40" s="31"/>
      <c r="PSJ40" s="31"/>
      <c r="PSK40" s="31"/>
      <c r="PSL40" s="31"/>
      <c r="PSM40" s="31"/>
      <c r="PSN40" s="31"/>
      <c r="PSO40" s="31"/>
      <c r="PSP40" s="31"/>
      <c r="PSQ40" s="31"/>
      <c r="PSR40" s="31"/>
      <c r="PSS40" s="31"/>
      <c r="PST40" s="31"/>
      <c r="PSU40" s="31"/>
      <c r="PSV40" s="31"/>
      <c r="PSW40" s="31"/>
      <c r="PSX40" s="31"/>
      <c r="PSY40" s="31"/>
      <c r="PSZ40" s="31"/>
      <c r="PTA40" s="31"/>
      <c r="PTB40" s="31"/>
      <c r="PTC40" s="31"/>
      <c r="PTD40" s="31"/>
      <c r="PTE40" s="31"/>
      <c r="PTF40" s="31"/>
      <c r="PTG40" s="31"/>
      <c r="PTH40" s="31"/>
      <c r="PTI40" s="31"/>
      <c r="PTJ40" s="31"/>
      <c r="PTK40" s="31"/>
      <c r="PTL40" s="31"/>
      <c r="PTM40" s="31"/>
      <c r="PTN40" s="31"/>
      <c r="PTO40" s="31"/>
      <c r="PTP40" s="31"/>
      <c r="PTQ40" s="31"/>
      <c r="PTR40" s="31"/>
      <c r="PTS40" s="31"/>
      <c r="PTT40" s="31"/>
      <c r="PTU40" s="31"/>
      <c r="PTV40" s="31"/>
      <c r="PTW40" s="31"/>
      <c r="PTX40" s="31"/>
      <c r="PTY40" s="31"/>
      <c r="PTZ40" s="31"/>
      <c r="PUA40" s="31"/>
      <c r="PUB40" s="31"/>
      <c r="PUC40" s="31"/>
      <c r="PUD40" s="31"/>
      <c r="PUE40" s="31"/>
      <c r="PUF40" s="31"/>
      <c r="PUG40" s="31"/>
      <c r="PUH40" s="31"/>
      <c r="PUI40" s="31"/>
      <c r="PUJ40" s="31"/>
      <c r="PUK40" s="31"/>
      <c r="PUL40" s="31"/>
      <c r="PUM40" s="31"/>
      <c r="PUN40" s="31"/>
      <c r="PUO40" s="31"/>
      <c r="PUP40" s="31"/>
      <c r="PUQ40" s="31"/>
      <c r="PUR40" s="31"/>
      <c r="PUS40" s="31"/>
      <c r="PUT40" s="31"/>
      <c r="PUU40" s="31"/>
      <c r="PUV40" s="31"/>
      <c r="PUW40" s="31"/>
      <c r="PUX40" s="31"/>
      <c r="PUY40" s="31"/>
      <c r="PUZ40" s="31"/>
      <c r="PVA40" s="31"/>
      <c r="PVB40" s="31"/>
      <c r="PVC40" s="31"/>
      <c r="PVD40" s="31"/>
      <c r="PVE40" s="31"/>
      <c r="PVF40" s="31"/>
      <c r="PVG40" s="31"/>
      <c r="PVH40" s="31"/>
      <c r="PVI40" s="31"/>
      <c r="PVJ40" s="31"/>
      <c r="PVK40" s="31"/>
      <c r="PVL40" s="31"/>
      <c r="PVM40" s="31"/>
      <c r="PVN40" s="31"/>
      <c r="PVO40" s="31"/>
      <c r="PVP40" s="31"/>
      <c r="PVQ40" s="31"/>
      <c r="PVR40" s="31"/>
      <c r="PVS40" s="31"/>
      <c r="PVT40" s="31"/>
      <c r="PVU40" s="31"/>
      <c r="PVV40" s="31"/>
      <c r="PVW40" s="31"/>
      <c r="PVX40" s="31"/>
      <c r="PVY40" s="31"/>
      <c r="PVZ40" s="31"/>
      <c r="PWA40" s="31"/>
      <c r="PWB40" s="31"/>
      <c r="PWC40" s="31"/>
      <c r="PWD40" s="31"/>
      <c r="PWE40" s="31"/>
      <c r="PWF40" s="31"/>
      <c r="PWG40" s="31"/>
      <c r="PWH40" s="31"/>
      <c r="PWI40" s="31"/>
      <c r="PWJ40" s="31"/>
      <c r="PWK40" s="31"/>
      <c r="PWL40" s="31"/>
      <c r="PWM40" s="31"/>
      <c r="PWN40" s="31"/>
      <c r="PWO40" s="31"/>
      <c r="PWP40" s="31"/>
      <c r="PWQ40" s="31"/>
      <c r="PWR40" s="31"/>
      <c r="PWS40" s="31"/>
      <c r="PWT40" s="31"/>
      <c r="PWU40" s="31"/>
      <c r="PWV40" s="31"/>
      <c r="PWW40" s="31"/>
      <c r="PWX40" s="31"/>
      <c r="PWY40" s="31"/>
      <c r="PWZ40" s="31"/>
      <c r="PXA40" s="31"/>
      <c r="PXB40" s="31"/>
      <c r="PXC40" s="31"/>
      <c r="PXD40" s="31"/>
      <c r="PXE40" s="31"/>
      <c r="PXF40" s="31"/>
      <c r="PXG40" s="31"/>
      <c r="PXH40" s="31"/>
      <c r="PXI40" s="31"/>
      <c r="PXJ40" s="31"/>
      <c r="PXK40" s="31"/>
      <c r="PXL40" s="31"/>
      <c r="PXM40" s="31"/>
      <c r="PXN40" s="31"/>
      <c r="PXO40" s="31"/>
      <c r="PXP40" s="31"/>
      <c r="PXQ40" s="31"/>
      <c r="PXR40" s="31"/>
      <c r="PXS40" s="31"/>
      <c r="PXT40" s="31"/>
      <c r="PXU40" s="31"/>
      <c r="PXV40" s="31"/>
      <c r="PXW40" s="31"/>
      <c r="PXX40" s="31"/>
      <c r="PXY40" s="31"/>
      <c r="PXZ40" s="31"/>
      <c r="PYA40" s="31"/>
      <c r="PYB40" s="31"/>
      <c r="PYC40" s="31"/>
      <c r="PYD40" s="31"/>
      <c r="PYE40" s="31"/>
      <c r="PYF40" s="31"/>
      <c r="PYG40" s="31"/>
      <c r="PYH40" s="31"/>
      <c r="PYI40" s="31"/>
      <c r="PYJ40" s="31"/>
      <c r="PYK40" s="31"/>
      <c r="PYL40" s="31"/>
      <c r="PYM40" s="31"/>
      <c r="PYN40" s="31"/>
      <c r="PYO40" s="31"/>
      <c r="PYP40" s="31"/>
      <c r="PYQ40" s="31"/>
      <c r="PYR40" s="31"/>
      <c r="PYS40" s="31"/>
      <c r="PYT40" s="31"/>
      <c r="PYU40" s="31"/>
      <c r="PYV40" s="31"/>
      <c r="PYW40" s="31"/>
      <c r="PYX40" s="31"/>
      <c r="PYY40" s="31"/>
      <c r="PYZ40" s="31"/>
      <c r="PZA40" s="31"/>
      <c r="PZB40" s="31"/>
      <c r="PZC40" s="31"/>
      <c r="PZD40" s="31"/>
      <c r="PZE40" s="31"/>
      <c r="PZF40" s="31"/>
      <c r="PZG40" s="31"/>
      <c r="PZH40" s="31"/>
      <c r="PZI40" s="31"/>
      <c r="PZJ40" s="31"/>
      <c r="PZK40" s="31"/>
      <c r="PZL40" s="31"/>
      <c r="PZM40" s="31"/>
      <c r="PZN40" s="31"/>
      <c r="PZO40" s="31"/>
      <c r="PZP40" s="31"/>
      <c r="PZQ40" s="31"/>
      <c r="PZR40" s="31"/>
      <c r="PZS40" s="31"/>
      <c r="PZT40" s="31"/>
      <c r="PZU40" s="31"/>
      <c r="PZV40" s="31"/>
      <c r="PZW40" s="31"/>
      <c r="PZX40" s="31"/>
      <c r="PZY40" s="31"/>
      <c r="PZZ40" s="31"/>
      <c r="QAA40" s="31"/>
      <c r="QAB40" s="31"/>
      <c r="QAC40" s="31"/>
      <c r="QAD40" s="31"/>
      <c r="QAE40" s="31"/>
      <c r="QAF40" s="31"/>
      <c r="QAG40" s="31"/>
      <c r="QAH40" s="31"/>
      <c r="QAI40" s="31"/>
      <c r="QAJ40" s="31"/>
      <c r="QAK40" s="31"/>
      <c r="QAL40" s="31"/>
      <c r="QAM40" s="31"/>
      <c r="QAN40" s="31"/>
      <c r="QAO40" s="31"/>
      <c r="QAP40" s="31"/>
      <c r="QAQ40" s="31"/>
      <c r="QAR40" s="31"/>
      <c r="QAS40" s="31"/>
      <c r="QAT40" s="31"/>
      <c r="QAU40" s="31"/>
      <c r="QAV40" s="31"/>
      <c r="QAW40" s="31"/>
      <c r="QAX40" s="31"/>
      <c r="QAY40" s="31"/>
      <c r="QAZ40" s="31"/>
      <c r="QBA40" s="31"/>
      <c r="QBB40" s="31"/>
      <c r="QBC40" s="31"/>
      <c r="QBD40" s="31"/>
      <c r="QBE40" s="31"/>
      <c r="QBF40" s="31"/>
      <c r="QBG40" s="31"/>
      <c r="QBH40" s="31"/>
      <c r="QBI40" s="31"/>
      <c r="QBJ40" s="31"/>
      <c r="QBK40" s="31"/>
      <c r="QBL40" s="31"/>
      <c r="QBM40" s="31"/>
      <c r="QBN40" s="31"/>
      <c r="QBO40" s="31"/>
      <c r="QBP40" s="31"/>
      <c r="QBQ40" s="31"/>
      <c r="QBR40" s="31"/>
      <c r="QBS40" s="31"/>
      <c r="QBT40" s="31"/>
      <c r="QBU40" s="31"/>
      <c r="QBV40" s="31"/>
      <c r="QBW40" s="31"/>
      <c r="QBX40" s="31"/>
      <c r="QBY40" s="31"/>
      <c r="QBZ40" s="31"/>
      <c r="QCA40" s="31"/>
      <c r="QCB40" s="31"/>
      <c r="QCC40" s="31"/>
      <c r="QCD40" s="31"/>
      <c r="QCE40" s="31"/>
      <c r="QCF40" s="31"/>
      <c r="QCG40" s="31"/>
      <c r="QCH40" s="31"/>
      <c r="QCI40" s="31"/>
      <c r="QCJ40" s="31"/>
      <c r="QCK40" s="31"/>
      <c r="QCL40" s="31"/>
      <c r="QCM40" s="31"/>
      <c r="QCN40" s="31"/>
      <c r="QCO40" s="31"/>
      <c r="QCP40" s="31"/>
      <c r="QCQ40" s="31"/>
      <c r="QCR40" s="31"/>
      <c r="QCS40" s="31"/>
      <c r="QCT40" s="31"/>
      <c r="QCU40" s="31"/>
      <c r="QCV40" s="31"/>
      <c r="QCW40" s="31"/>
      <c r="QCX40" s="31"/>
      <c r="QCY40" s="31"/>
      <c r="QCZ40" s="31"/>
      <c r="QDA40" s="31"/>
      <c r="QDB40" s="31"/>
      <c r="QDC40" s="31"/>
      <c r="QDD40" s="31"/>
      <c r="QDE40" s="31"/>
      <c r="QDF40" s="31"/>
      <c r="QDG40" s="31"/>
      <c r="QDH40" s="31"/>
      <c r="QDI40" s="31"/>
      <c r="QDJ40" s="31"/>
      <c r="QDK40" s="31"/>
      <c r="QDL40" s="31"/>
      <c r="QDM40" s="31"/>
      <c r="QDN40" s="31"/>
      <c r="QDO40" s="31"/>
      <c r="QDP40" s="31"/>
      <c r="QDQ40" s="31"/>
      <c r="QDR40" s="31"/>
      <c r="QDS40" s="31"/>
      <c r="QDT40" s="31"/>
      <c r="QDU40" s="31"/>
      <c r="QDV40" s="31"/>
      <c r="QDW40" s="31"/>
      <c r="QDX40" s="31"/>
      <c r="QDY40" s="31"/>
      <c r="QDZ40" s="31"/>
      <c r="QEA40" s="31"/>
      <c r="QEB40" s="31"/>
      <c r="QEC40" s="31"/>
      <c r="QED40" s="31"/>
      <c r="QEE40" s="31"/>
      <c r="QEF40" s="31"/>
      <c r="QEG40" s="31"/>
      <c r="QEH40" s="31"/>
      <c r="QEI40" s="31"/>
      <c r="QEJ40" s="31"/>
      <c r="QEK40" s="31"/>
      <c r="QEL40" s="31"/>
      <c r="QEM40" s="31"/>
      <c r="QEN40" s="31"/>
      <c r="QEO40" s="31"/>
      <c r="QEP40" s="31"/>
      <c r="QEQ40" s="31"/>
      <c r="QER40" s="31"/>
      <c r="QES40" s="31"/>
      <c r="QET40" s="31"/>
      <c r="QEU40" s="31"/>
      <c r="QEV40" s="31"/>
      <c r="QEW40" s="31"/>
      <c r="QEX40" s="31"/>
      <c r="QEY40" s="31"/>
      <c r="QEZ40" s="31"/>
      <c r="QFA40" s="31"/>
      <c r="QFB40" s="31"/>
      <c r="QFC40" s="31"/>
      <c r="QFD40" s="31"/>
      <c r="QFE40" s="31"/>
      <c r="QFF40" s="31"/>
      <c r="QFG40" s="31"/>
      <c r="QFH40" s="31"/>
      <c r="QFI40" s="31"/>
      <c r="QFJ40" s="31"/>
      <c r="QFK40" s="31"/>
      <c r="QFL40" s="31"/>
      <c r="QFM40" s="31"/>
      <c r="QFN40" s="31"/>
      <c r="QFO40" s="31"/>
      <c r="QFP40" s="31"/>
      <c r="QFQ40" s="31"/>
      <c r="QFR40" s="31"/>
      <c r="QFS40" s="31"/>
      <c r="QFT40" s="31"/>
      <c r="QFU40" s="31"/>
      <c r="QFV40" s="31"/>
      <c r="QFW40" s="31"/>
      <c r="QFX40" s="31"/>
      <c r="QFY40" s="31"/>
      <c r="QFZ40" s="31"/>
      <c r="QGA40" s="31"/>
      <c r="QGB40" s="31"/>
      <c r="QGC40" s="31"/>
      <c r="QGD40" s="31"/>
      <c r="QGE40" s="31"/>
      <c r="QGF40" s="31"/>
      <c r="QGG40" s="31"/>
      <c r="QGH40" s="31"/>
      <c r="QGI40" s="31"/>
      <c r="QGJ40" s="31"/>
      <c r="QGK40" s="31"/>
      <c r="QGL40" s="31"/>
      <c r="QGM40" s="31"/>
      <c r="QGN40" s="31"/>
      <c r="QGO40" s="31"/>
      <c r="QGP40" s="31"/>
      <c r="QGQ40" s="31"/>
      <c r="QGR40" s="31"/>
      <c r="QGS40" s="31"/>
      <c r="QGT40" s="31"/>
      <c r="QGU40" s="31"/>
      <c r="QGV40" s="31"/>
      <c r="QGW40" s="31"/>
      <c r="QGX40" s="31"/>
      <c r="QGY40" s="31"/>
      <c r="QGZ40" s="31"/>
      <c r="QHA40" s="31"/>
      <c r="QHB40" s="31"/>
      <c r="QHC40" s="31"/>
      <c r="QHD40" s="31"/>
      <c r="QHE40" s="31"/>
      <c r="QHF40" s="31"/>
      <c r="QHG40" s="31"/>
      <c r="QHH40" s="31"/>
      <c r="QHI40" s="31"/>
      <c r="QHJ40" s="31"/>
      <c r="QHK40" s="31"/>
      <c r="QHL40" s="31"/>
      <c r="QHM40" s="31"/>
      <c r="QHN40" s="31"/>
      <c r="QHO40" s="31"/>
      <c r="QHP40" s="31"/>
      <c r="QHQ40" s="31"/>
      <c r="QHR40" s="31"/>
      <c r="QHS40" s="31"/>
      <c r="QHT40" s="31"/>
      <c r="QHU40" s="31"/>
      <c r="QHV40" s="31"/>
      <c r="QHW40" s="31"/>
      <c r="QHX40" s="31"/>
      <c r="QHY40" s="31"/>
      <c r="QHZ40" s="31"/>
      <c r="QIA40" s="31"/>
      <c r="QIB40" s="31"/>
      <c r="QIC40" s="31"/>
      <c r="QID40" s="31"/>
      <c r="QIE40" s="31"/>
      <c r="QIF40" s="31"/>
      <c r="QIG40" s="31"/>
      <c r="QIH40" s="31"/>
      <c r="QII40" s="31"/>
      <c r="QIJ40" s="31"/>
      <c r="QIK40" s="31"/>
      <c r="QIL40" s="31"/>
      <c r="QIM40" s="31"/>
      <c r="QIN40" s="31"/>
      <c r="QIO40" s="31"/>
      <c r="QIP40" s="31"/>
      <c r="QIQ40" s="31"/>
      <c r="QIR40" s="31"/>
      <c r="QIS40" s="31"/>
      <c r="QIT40" s="31"/>
      <c r="QIU40" s="31"/>
      <c r="QIV40" s="31"/>
      <c r="QIW40" s="31"/>
      <c r="QIX40" s="31"/>
      <c r="QIY40" s="31"/>
      <c r="QIZ40" s="31"/>
      <c r="QJA40" s="31"/>
      <c r="QJB40" s="31"/>
      <c r="QJC40" s="31"/>
      <c r="QJD40" s="31"/>
      <c r="QJE40" s="31"/>
      <c r="QJF40" s="31"/>
      <c r="QJG40" s="31"/>
      <c r="QJH40" s="31"/>
      <c r="QJI40" s="31"/>
      <c r="QJJ40" s="31"/>
      <c r="QJK40" s="31"/>
      <c r="QJL40" s="31"/>
      <c r="QJM40" s="31"/>
      <c r="QJN40" s="31"/>
      <c r="QJO40" s="31"/>
      <c r="QJP40" s="31"/>
      <c r="QJQ40" s="31"/>
      <c r="QJR40" s="31"/>
      <c r="QJS40" s="31"/>
      <c r="QJT40" s="31"/>
      <c r="QJU40" s="31"/>
      <c r="QJV40" s="31"/>
      <c r="QJW40" s="31"/>
      <c r="QJX40" s="31"/>
      <c r="QJY40" s="31"/>
      <c r="QJZ40" s="31"/>
      <c r="QKA40" s="31"/>
      <c r="QKB40" s="31"/>
      <c r="QKC40" s="31"/>
      <c r="QKD40" s="31"/>
      <c r="QKE40" s="31"/>
      <c r="QKF40" s="31"/>
      <c r="QKG40" s="31"/>
      <c r="QKH40" s="31"/>
      <c r="QKI40" s="31"/>
      <c r="QKJ40" s="31"/>
      <c r="QKK40" s="31"/>
      <c r="QKL40" s="31"/>
      <c r="QKM40" s="31"/>
      <c r="QKN40" s="31"/>
      <c r="QKO40" s="31"/>
      <c r="QKP40" s="31"/>
      <c r="QKQ40" s="31"/>
      <c r="QKR40" s="31"/>
      <c r="QKS40" s="31"/>
      <c r="QKT40" s="31"/>
      <c r="QKU40" s="31"/>
      <c r="QKV40" s="31"/>
      <c r="QKW40" s="31"/>
      <c r="QKX40" s="31"/>
      <c r="QKY40" s="31"/>
      <c r="QKZ40" s="31"/>
      <c r="QLA40" s="31"/>
      <c r="QLB40" s="31"/>
      <c r="QLC40" s="31"/>
      <c r="QLD40" s="31"/>
      <c r="QLE40" s="31"/>
      <c r="QLF40" s="31"/>
      <c r="QLG40" s="31"/>
      <c r="QLH40" s="31"/>
      <c r="QLI40" s="31"/>
      <c r="QLJ40" s="31"/>
      <c r="QLK40" s="31"/>
      <c r="QLL40" s="31"/>
      <c r="QLM40" s="31"/>
      <c r="QLN40" s="31"/>
      <c r="QLO40" s="31"/>
      <c r="QLP40" s="31"/>
      <c r="QLQ40" s="31"/>
      <c r="QLR40" s="31"/>
      <c r="QLS40" s="31"/>
      <c r="QLT40" s="31"/>
      <c r="QLU40" s="31"/>
      <c r="QLV40" s="31"/>
      <c r="QLW40" s="31"/>
      <c r="QLX40" s="31"/>
      <c r="QLY40" s="31"/>
      <c r="QLZ40" s="31"/>
      <c r="QMA40" s="31"/>
      <c r="QMB40" s="31"/>
      <c r="QMC40" s="31"/>
      <c r="QMD40" s="31"/>
      <c r="QME40" s="31"/>
      <c r="QMF40" s="31"/>
      <c r="QMG40" s="31"/>
      <c r="QMH40" s="31"/>
      <c r="QMI40" s="31"/>
      <c r="QMJ40" s="31"/>
      <c r="QMK40" s="31"/>
      <c r="QML40" s="31"/>
      <c r="QMM40" s="31"/>
      <c r="QMN40" s="31"/>
      <c r="QMO40" s="31"/>
      <c r="QMP40" s="31"/>
      <c r="QMQ40" s="31"/>
      <c r="QMR40" s="31"/>
      <c r="QMS40" s="31"/>
      <c r="QMT40" s="31"/>
      <c r="QMU40" s="31"/>
      <c r="QMV40" s="31"/>
      <c r="QMW40" s="31"/>
      <c r="QMX40" s="31"/>
      <c r="QMY40" s="31"/>
      <c r="QMZ40" s="31"/>
      <c r="QNA40" s="31"/>
      <c r="QNB40" s="31"/>
      <c r="QNC40" s="31"/>
      <c r="QND40" s="31"/>
      <c r="QNE40" s="31"/>
      <c r="QNF40" s="31"/>
      <c r="QNG40" s="31"/>
      <c r="QNH40" s="31"/>
      <c r="QNI40" s="31"/>
      <c r="QNJ40" s="31"/>
      <c r="QNK40" s="31"/>
      <c r="QNL40" s="31"/>
      <c r="QNM40" s="31"/>
      <c r="QNN40" s="31"/>
      <c r="QNO40" s="31"/>
      <c r="QNP40" s="31"/>
      <c r="QNQ40" s="31"/>
      <c r="QNR40" s="31"/>
      <c r="QNS40" s="31"/>
      <c r="QNT40" s="31"/>
      <c r="QNU40" s="31"/>
      <c r="QNV40" s="31"/>
      <c r="QNW40" s="31"/>
      <c r="QNX40" s="31"/>
      <c r="QNY40" s="31"/>
      <c r="QNZ40" s="31"/>
      <c r="QOA40" s="31"/>
      <c r="QOB40" s="31"/>
      <c r="QOC40" s="31"/>
      <c r="QOD40" s="31"/>
      <c r="QOE40" s="31"/>
      <c r="QOF40" s="31"/>
      <c r="QOG40" s="31"/>
      <c r="QOH40" s="31"/>
      <c r="QOI40" s="31"/>
      <c r="QOJ40" s="31"/>
      <c r="QOK40" s="31"/>
      <c r="QOL40" s="31"/>
      <c r="QOM40" s="31"/>
      <c r="QON40" s="31"/>
      <c r="QOO40" s="31"/>
      <c r="QOP40" s="31"/>
      <c r="QOQ40" s="31"/>
      <c r="QOR40" s="31"/>
      <c r="QOS40" s="31"/>
      <c r="QOT40" s="31"/>
      <c r="QOU40" s="31"/>
      <c r="QOV40" s="31"/>
      <c r="QOW40" s="31"/>
      <c r="QOX40" s="31"/>
      <c r="QOY40" s="31"/>
      <c r="QOZ40" s="31"/>
      <c r="QPA40" s="31"/>
      <c r="QPB40" s="31"/>
      <c r="QPC40" s="31"/>
      <c r="QPD40" s="31"/>
      <c r="QPE40" s="31"/>
      <c r="QPF40" s="31"/>
      <c r="QPG40" s="31"/>
      <c r="QPH40" s="31"/>
      <c r="QPI40" s="31"/>
      <c r="QPJ40" s="31"/>
      <c r="QPK40" s="31"/>
      <c r="QPL40" s="31"/>
      <c r="QPM40" s="31"/>
      <c r="QPN40" s="31"/>
      <c r="QPO40" s="31"/>
      <c r="QPP40" s="31"/>
      <c r="QPQ40" s="31"/>
      <c r="QPR40" s="31"/>
      <c r="QPS40" s="31"/>
      <c r="QPT40" s="31"/>
      <c r="QPU40" s="31"/>
      <c r="QPV40" s="31"/>
      <c r="QPW40" s="31"/>
      <c r="QPX40" s="31"/>
      <c r="QPY40" s="31"/>
      <c r="QPZ40" s="31"/>
      <c r="QQA40" s="31"/>
      <c r="QQB40" s="31"/>
      <c r="QQC40" s="31"/>
      <c r="QQD40" s="31"/>
      <c r="QQE40" s="31"/>
      <c r="QQF40" s="31"/>
      <c r="QQG40" s="31"/>
      <c r="QQH40" s="31"/>
      <c r="QQI40" s="31"/>
      <c r="QQJ40" s="31"/>
      <c r="QQK40" s="31"/>
      <c r="QQL40" s="31"/>
      <c r="QQM40" s="31"/>
      <c r="QQN40" s="31"/>
      <c r="QQO40" s="31"/>
      <c r="QQP40" s="31"/>
      <c r="QQQ40" s="31"/>
      <c r="QQR40" s="31"/>
      <c r="QQS40" s="31"/>
      <c r="QQT40" s="31"/>
      <c r="QQU40" s="31"/>
      <c r="QQV40" s="31"/>
      <c r="QQW40" s="31"/>
      <c r="QQX40" s="31"/>
      <c r="QQY40" s="31"/>
      <c r="QQZ40" s="31"/>
      <c r="QRA40" s="31"/>
      <c r="QRB40" s="31"/>
      <c r="QRC40" s="31"/>
      <c r="QRD40" s="31"/>
      <c r="QRE40" s="31"/>
      <c r="QRF40" s="31"/>
      <c r="QRG40" s="31"/>
      <c r="QRH40" s="31"/>
      <c r="QRI40" s="31"/>
      <c r="QRJ40" s="31"/>
      <c r="QRK40" s="31"/>
      <c r="QRL40" s="31"/>
      <c r="QRM40" s="31"/>
      <c r="QRN40" s="31"/>
      <c r="QRO40" s="31"/>
      <c r="QRP40" s="31"/>
      <c r="QRQ40" s="31"/>
      <c r="QRR40" s="31"/>
      <c r="QRS40" s="31"/>
      <c r="QRT40" s="31"/>
      <c r="QRU40" s="31"/>
      <c r="QRV40" s="31"/>
      <c r="QRW40" s="31"/>
      <c r="QRX40" s="31"/>
      <c r="QRY40" s="31"/>
      <c r="QRZ40" s="31"/>
      <c r="QSA40" s="31"/>
      <c r="QSB40" s="31"/>
      <c r="QSC40" s="31"/>
      <c r="QSD40" s="31"/>
      <c r="QSE40" s="31"/>
      <c r="QSF40" s="31"/>
      <c r="QSG40" s="31"/>
      <c r="QSH40" s="31"/>
      <c r="QSI40" s="31"/>
      <c r="QSJ40" s="31"/>
      <c r="QSK40" s="31"/>
      <c r="QSL40" s="31"/>
      <c r="QSM40" s="31"/>
      <c r="QSN40" s="31"/>
      <c r="QSO40" s="31"/>
      <c r="QSP40" s="31"/>
      <c r="QSQ40" s="31"/>
      <c r="QSR40" s="31"/>
      <c r="QSS40" s="31"/>
      <c r="QST40" s="31"/>
      <c r="QSU40" s="31"/>
      <c r="QSV40" s="31"/>
      <c r="QSW40" s="31"/>
      <c r="QSX40" s="31"/>
      <c r="QSY40" s="31"/>
      <c r="QSZ40" s="31"/>
      <c r="QTA40" s="31"/>
      <c r="QTB40" s="31"/>
      <c r="QTC40" s="31"/>
      <c r="QTD40" s="31"/>
      <c r="QTE40" s="31"/>
      <c r="QTF40" s="31"/>
      <c r="QTG40" s="31"/>
      <c r="QTH40" s="31"/>
      <c r="QTI40" s="31"/>
      <c r="QTJ40" s="31"/>
      <c r="QTK40" s="31"/>
      <c r="QTL40" s="31"/>
      <c r="QTM40" s="31"/>
      <c r="QTN40" s="31"/>
      <c r="QTO40" s="31"/>
      <c r="QTP40" s="31"/>
      <c r="QTQ40" s="31"/>
      <c r="QTR40" s="31"/>
      <c r="QTS40" s="31"/>
      <c r="QTT40" s="31"/>
      <c r="QTU40" s="31"/>
      <c r="QTV40" s="31"/>
      <c r="QTW40" s="31"/>
      <c r="QTX40" s="31"/>
      <c r="QTY40" s="31"/>
      <c r="QTZ40" s="31"/>
      <c r="QUA40" s="31"/>
      <c r="QUB40" s="31"/>
      <c r="QUC40" s="31"/>
      <c r="QUD40" s="31"/>
      <c r="QUE40" s="31"/>
      <c r="QUF40" s="31"/>
      <c r="QUG40" s="31"/>
      <c r="QUH40" s="31"/>
      <c r="QUI40" s="31"/>
      <c r="QUJ40" s="31"/>
      <c r="QUK40" s="31"/>
      <c r="QUL40" s="31"/>
      <c r="QUM40" s="31"/>
      <c r="QUN40" s="31"/>
      <c r="QUO40" s="31"/>
      <c r="QUP40" s="31"/>
      <c r="QUQ40" s="31"/>
      <c r="QUR40" s="31"/>
      <c r="QUS40" s="31"/>
      <c r="QUT40" s="31"/>
      <c r="QUU40" s="31"/>
      <c r="QUV40" s="31"/>
      <c r="QUW40" s="31"/>
      <c r="QUX40" s="31"/>
      <c r="QUY40" s="31"/>
      <c r="QUZ40" s="31"/>
      <c r="QVA40" s="31"/>
      <c r="QVB40" s="31"/>
      <c r="QVC40" s="31"/>
      <c r="QVD40" s="31"/>
      <c r="QVE40" s="31"/>
      <c r="QVF40" s="31"/>
      <c r="QVG40" s="31"/>
      <c r="QVH40" s="31"/>
      <c r="QVI40" s="31"/>
      <c r="QVJ40" s="31"/>
      <c r="QVK40" s="31"/>
      <c r="QVL40" s="31"/>
      <c r="QVM40" s="31"/>
      <c r="QVN40" s="31"/>
      <c r="QVO40" s="31"/>
      <c r="QVP40" s="31"/>
      <c r="QVQ40" s="31"/>
      <c r="QVR40" s="31"/>
      <c r="QVS40" s="31"/>
      <c r="QVT40" s="31"/>
      <c r="QVU40" s="31"/>
      <c r="QVV40" s="31"/>
      <c r="QVW40" s="31"/>
      <c r="QVX40" s="31"/>
      <c r="QVY40" s="31"/>
      <c r="QVZ40" s="31"/>
      <c r="QWA40" s="31"/>
      <c r="QWB40" s="31"/>
      <c r="QWC40" s="31"/>
      <c r="QWD40" s="31"/>
      <c r="QWE40" s="31"/>
      <c r="QWF40" s="31"/>
      <c r="QWG40" s="31"/>
      <c r="QWH40" s="31"/>
      <c r="QWI40" s="31"/>
      <c r="QWJ40" s="31"/>
      <c r="QWK40" s="31"/>
      <c r="QWL40" s="31"/>
      <c r="QWM40" s="31"/>
      <c r="QWN40" s="31"/>
      <c r="QWO40" s="31"/>
      <c r="QWP40" s="31"/>
      <c r="QWQ40" s="31"/>
      <c r="QWR40" s="31"/>
      <c r="QWS40" s="31"/>
      <c r="QWT40" s="31"/>
      <c r="QWU40" s="31"/>
      <c r="QWV40" s="31"/>
      <c r="QWW40" s="31"/>
      <c r="QWX40" s="31"/>
      <c r="QWY40" s="31"/>
      <c r="QWZ40" s="31"/>
      <c r="QXA40" s="31"/>
      <c r="QXB40" s="31"/>
      <c r="QXC40" s="31"/>
      <c r="QXD40" s="31"/>
      <c r="QXE40" s="31"/>
      <c r="QXF40" s="31"/>
      <c r="QXG40" s="31"/>
      <c r="QXH40" s="31"/>
      <c r="QXI40" s="31"/>
      <c r="QXJ40" s="31"/>
      <c r="QXK40" s="31"/>
      <c r="QXL40" s="31"/>
      <c r="QXM40" s="31"/>
      <c r="QXN40" s="31"/>
      <c r="QXO40" s="31"/>
      <c r="QXP40" s="31"/>
      <c r="QXQ40" s="31"/>
      <c r="QXR40" s="31"/>
      <c r="QXS40" s="31"/>
      <c r="QXT40" s="31"/>
      <c r="QXU40" s="31"/>
      <c r="QXV40" s="31"/>
      <c r="QXW40" s="31"/>
      <c r="QXX40" s="31"/>
      <c r="QXY40" s="31"/>
      <c r="QXZ40" s="31"/>
      <c r="QYA40" s="31"/>
      <c r="QYB40" s="31"/>
      <c r="QYC40" s="31"/>
      <c r="QYD40" s="31"/>
      <c r="QYE40" s="31"/>
      <c r="QYF40" s="31"/>
      <c r="QYG40" s="31"/>
      <c r="QYH40" s="31"/>
      <c r="QYI40" s="31"/>
      <c r="QYJ40" s="31"/>
      <c r="QYK40" s="31"/>
      <c r="QYL40" s="31"/>
      <c r="QYM40" s="31"/>
      <c r="QYN40" s="31"/>
      <c r="QYO40" s="31"/>
      <c r="QYP40" s="31"/>
      <c r="QYQ40" s="31"/>
      <c r="QYR40" s="31"/>
      <c r="QYS40" s="31"/>
      <c r="QYT40" s="31"/>
      <c r="QYU40" s="31"/>
      <c r="QYV40" s="31"/>
      <c r="QYW40" s="31"/>
      <c r="QYX40" s="31"/>
      <c r="QYY40" s="31"/>
      <c r="QYZ40" s="31"/>
      <c r="QZA40" s="31"/>
      <c r="QZB40" s="31"/>
      <c r="QZC40" s="31"/>
      <c r="QZD40" s="31"/>
      <c r="QZE40" s="31"/>
      <c r="QZF40" s="31"/>
      <c r="QZG40" s="31"/>
      <c r="QZH40" s="31"/>
      <c r="QZI40" s="31"/>
      <c r="QZJ40" s="31"/>
      <c r="QZK40" s="31"/>
      <c r="QZL40" s="31"/>
      <c r="QZM40" s="31"/>
      <c r="QZN40" s="31"/>
      <c r="QZO40" s="31"/>
      <c r="QZP40" s="31"/>
      <c r="QZQ40" s="31"/>
      <c r="QZR40" s="31"/>
      <c r="QZS40" s="31"/>
      <c r="QZT40" s="31"/>
      <c r="QZU40" s="31"/>
      <c r="QZV40" s="31"/>
      <c r="QZW40" s="31"/>
      <c r="QZX40" s="31"/>
      <c r="QZY40" s="31"/>
      <c r="QZZ40" s="31"/>
      <c r="RAA40" s="31"/>
      <c r="RAB40" s="31"/>
      <c r="RAC40" s="31"/>
      <c r="RAD40" s="31"/>
      <c r="RAE40" s="31"/>
      <c r="RAF40" s="31"/>
      <c r="RAG40" s="31"/>
      <c r="RAH40" s="31"/>
      <c r="RAI40" s="31"/>
      <c r="RAJ40" s="31"/>
      <c r="RAK40" s="31"/>
      <c r="RAL40" s="31"/>
      <c r="RAM40" s="31"/>
      <c r="RAN40" s="31"/>
      <c r="RAO40" s="31"/>
      <c r="RAP40" s="31"/>
      <c r="RAQ40" s="31"/>
      <c r="RAR40" s="31"/>
      <c r="RAS40" s="31"/>
      <c r="RAT40" s="31"/>
      <c r="RAU40" s="31"/>
      <c r="RAV40" s="31"/>
      <c r="RAW40" s="31"/>
      <c r="RAX40" s="31"/>
      <c r="RAY40" s="31"/>
      <c r="RAZ40" s="31"/>
      <c r="RBA40" s="31"/>
      <c r="RBB40" s="31"/>
      <c r="RBC40" s="31"/>
      <c r="RBD40" s="31"/>
      <c r="RBE40" s="31"/>
      <c r="RBF40" s="31"/>
      <c r="RBG40" s="31"/>
      <c r="RBH40" s="31"/>
      <c r="RBI40" s="31"/>
      <c r="RBJ40" s="31"/>
      <c r="RBK40" s="31"/>
      <c r="RBL40" s="31"/>
      <c r="RBM40" s="31"/>
      <c r="RBN40" s="31"/>
      <c r="RBO40" s="31"/>
      <c r="RBP40" s="31"/>
      <c r="RBQ40" s="31"/>
      <c r="RBR40" s="31"/>
      <c r="RBS40" s="31"/>
      <c r="RBT40" s="31"/>
      <c r="RBU40" s="31"/>
      <c r="RBV40" s="31"/>
      <c r="RBW40" s="31"/>
      <c r="RBX40" s="31"/>
      <c r="RBY40" s="31"/>
      <c r="RBZ40" s="31"/>
      <c r="RCA40" s="31"/>
      <c r="RCB40" s="31"/>
      <c r="RCC40" s="31"/>
      <c r="RCD40" s="31"/>
      <c r="RCE40" s="31"/>
      <c r="RCF40" s="31"/>
      <c r="RCG40" s="31"/>
      <c r="RCH40" s="31"/>
      <c r="RCI40" s="31"/>
      <c r="RCJ40" s="31"/>
      <c r="RCK40" s="31"/>
      <c r="RCL40" s="31"/>
      <c r="RCM40" s="31"/>
      <c r="RCN40" s="31"/>
      <c r="RCO40" s="31"/>
      <c r="RCP40" s="31"/>
      <c r="RCQ40" s="31"/>
      <c r="RCR40" s="31"/>
      <c r="RCS40" s="31"/>
      <c r="RCT40" s="31"/>
      <c r="RCU40" s="31"/>
      <c r="RCV40" s="31"/>
      <c r="RCW40" s="31"/>
      <c r="RCX40" s="31"/>
      <c r="RCY40" s="31"/>
      <c r="RCZ40" s="31"/>
      <c r="RDA40" s="31"/>
      <c r="RDB40" s="31"/>
      <c r="RDC40" s="31"/>
      <c r="RDD40" s="31"/>
      <c r="RDE40" s="31"/>
      <c r="RDF40" s="31"/>
      <c r="RDG40" s="31"/>
      <c r="RDH40" s="31"/>
      <c r="RDI40" s="31"/>
      <c r="RDJ40" s="31"/>
      <c r="RDK40" s="31"/>
      <c r="RDL40" s="31"/>
      <c r="RDM40" s="31"/>
      <c r="RDN40" s="31"/>
      <c r="RDO40" s="31"/>
      <c r="RDP40" s="31"/>
      <c r="RDQ40" s="31"/>
      <c r="RDR40" s="31"/>
      <c r="RDS40" s="31"/>
      <c r="RDT40" s="31"/>
      <c r="RDU40" s="31"/>
      <c r="RDV40" s="31"/>
      <c r="RDW40" s="31"/>
      <c r="RDX40" s="31"/>
      <c r="RDY40" s="31"/>
      <c r="RDZ40" s="31"/>
      <c r="REA40" s="31"/>
      <c r="REB40" s="31"/>
      <c r="REC40" s="31"/>
      <c r="RED40" s="31"/>
      <c r="REE40" s="31"/>
      <c r="REF40" s="31"/>
      <c r="REG40" s="31"/>
      <c r="REH40" s="31"/>
      <c r="REI40" s="31"/>
      <c r="REJ40" s="31"/>
      <c r="REK40" s="31"/>
      <c r="REL40" s="31"/>
      <c r="REM40" s="31"/>
      <c r="REN40" s="31"/>
      <c r="REO40" s="31"/>
      <c r="REP40" s="31"/>
      <c r="REQ40" s="31"/>
      <c r="RER40" s="31"/>
      <c r="RES40" s="31"/>
      <c r="RET40" s="31"/>
      <c r="REU40" s="31"/>
      <c r="REV40" s="31"/>
      <c r="REW40" s="31"/>
      <c r="REX40" s="31"/>
      <c r="REY40" s="31"/>
      <c r="REZ40" s="31"/>
      <c r="RFA40" s="31"/>
      <c r="RFB40" s="31"/>
      <c r="RFC40" s="31"/>
      <c r="RFD40" s="31"/>
      <c r="RFE40" s="31"/>
      <c r="RFF40" s="31"/>
      <c r="RFG40" s="31"/>
      <c r="RFH40" s="31"/>
      <c r="RFI40" s="31"/>
      <c r="RFJ40" s="31"/>
      <c r="RFK40" s="31"/>
      <c r="RFL40" s="31"/>
      <c r="RFM40" s="31"/>
      <c r="RFN40" s="31"/>
      <c r="RFO40" s="31"/>
      <c r="RFP40" s="31"/>
      <c r="RFQ40" s="31"/>
      <c r="RFR40" s="31"/>
      <c r="RFS40" s="31"/>
      <c r="RFT40" s="31"/>
      <c r="RFU40" s="31"/>
      <c r="RFV40" s="31"/>
      <c r="RFW40" s="31"/>
      <c r="RFX40" s="31"/>
      <c r="RFY40" s="31"/>
      <c r="RFZ40" s="31"/>
      <c r="RGA40" s="31"/>
      <c r="RGB40" s="31"/>
      <c r="RGC40" s="31"/>
      <c r="RGD40" s="31"/>
      <c r="RGE40" s="31"/>
      <c r="RGF40" s="31"/>
      <c r="RGG40" s="31"/>
      <c r="RGH40" s="31"/>
      <c r="RGI40" s="31"/>
      <c r="RGJ40" s="31"/>
      <c r="RGK40" s="31"/>
      <c r="RGL40" s="31"/>
      <c r="RGM40" s="31"/>
      <c r="RGN40" s="31"/>
      <c r="RGO40" s="31"/>
      <c r="RGP40" s="31"/>
      <c r="RGQ40" s="31"/>
      <c r="RGR40" s="31"/>
      <c r="RGS40" s="31"/>
      <c r="RGT40" s="31"/>
      <c r="RGU40" s="31"/>
      <c r="RGV40" s="31"/>
      <c r="RGW40" s="31"/>
      <c r="RGX40" s="31"/>
      <c r="RGY40" s="31"/>
      <c r="RGZ40" s="31"/>
      <c r="RHA40" s="31"/>
      <c r="RHB40" s="31"/>
      <c r="RHC40" s="31"/>
      <c r="RHD40" s="31"/>
      <c r="RHE40" s="31"/>
      <c r="RHF40" s="31"/>
      <c r="RHG40" s="31"/>
      <c r="RHH40" s="31"/>
      <c r="RHI40" s="31"/>
      <c r="RHJ40" s="31"/>
      <c r="RHK40" s="31"/>
      <c r="RHL40" s="31"/>
      <c r="RHM40" s="31"/>
      <c r="RHN40" s="31"/>
      <c r="RHO40" s="31"/>
      <c r="RHP40" s="31"/>
      <c r="RHQ40" s="31"/>
      <c r="RHR40" s="31"/>
      <c r="RHS40" s="31"/>
      <c r="RHT40" s="31"/>
      <c r="RHU40" s="31"/>
      <c r="RHV40" s="31"/>
      <c r="RHW40" s="31"/>
      <c r="RHX40" s="31"/>
      <c r="RHY40" s="31"/>
      <c r="RHZ40" s="31"/>
      <c r="RIA40" s="31"/>
      <c r="RIB40" s="31"/>
      <c r="RIC40" s="31"/>
      <c r="RID40" s="31"/>
      <c r="RIE40" s="31"/>
      <c r="RIF40" s="31"/>
      <c r="RIG40" s="31"/>
      <c r="RIH40" s="31"/>
      <c r="RII40" s="31"/>
      <c r="RIJ40" s="31"/>
      <c r="RIK40" s="31"/>
      <c r="RIL40" s="31"/>
      <c r="RIM40" s="31"/>
      <c r="RIN40" s="31"/>
      <c r="RIO40" s="31"/>
      <c r="RIP40" s="31"/>
      <c r="RIQ40" s="31"/>
      <c r="RIR40" s="31"/>
      <c r="RIS40" s="31"/>
      <c r="RIT40" s="31"/>
      <c r="RIU40" s="31"/>
      <c r="RIV40" s="31"/>
      <c r="RIW40" s="31"/>
      <c r="RIX40" s="31"/>
      <c r="RIY40" s="31"/>
      <c r="RIZ40" s="31"/>
      <c r="RJA40" s="31"/>
      <c r="RJB40" s="31"/>
      <c r="RJC40" s="31"/>
      <c r="RJD40" s="31"/>
      <c r="RJE40" s="31"/>
      <c r="RJF40" s="31"/>
      <c r="RJG40" s="31"/>
      <c r="RJH40" s="31"/>
      <c r="RJI40" s="31"/>
      <c r="RJJ40" s="31"/>
      <c r="RJK40" s="31"/>
      <c r="RJL40" s="31"/>
      <c r="RJM40" s="31"/>
      <c r="RJN40" s="31"/>
      <c r="RJO40" s="31"/>
      <c r="RJP40" s="31"/>
      <c r="RJQ40" s="31"/>
      <c r="RJR40" s="31"/>
      <c r="RJS40" s="31"/>
      <c r="RJT40" s="31"/>
      <c r="RJU40" s="31"/>
      <c r="RJV40" s="31"/>
      <c r="RJW40" s="31"/>
      <c r="RJX40" s="31"/>
      <c r="RJY40" s="31"/>
      <c r="RJZ40" s="31"/>
      <c r="RKA40" s="31"/>
      <c r="RKB40" s="31"/>
      <c r="RKC40" s="31"/>
      <c r="RKD40" s="31"/>
      <c r="RKE40" s="31"/>
      <c r="RKF40" s="31"/>
      <c r="RKG40" s="31"/>
      <c r="RKH40" s="31"/>
      <c r="RKI40" s="31"/>
      <c r="RKJ40" s="31"/>
      <c r="RKK40" s="31"/>
      <c r="RKL40" s="31"/>
      <c r="RKM40" s="31"/>
      <c r="RKN40" s="31"/>
      <c r="RKO40" s="31"/>
      <c r="RKP40" s="31"/>
      <c r="RKQ40" s="31"/>
      <c r="RKR40" s="31"/>
      <c r="RKS40" s="31"/>
      <c r="RKT40" s="31"/>
      <c r="RKU40" s="31"/>
      <c r="RKV40" s="31"/>
      <c r="RKW40" s="31"/>
      <c r="RKX40" s="31"/>
      <c r="RKY40" s="31"/>
      <c r="RKZ40" s="31"/>
      <c r="RLA40" s="31"/>
      <c r="RLB40" s="31"/>
      <c r="RLC40" s="31"/>
      <c r="RLD40" s="31"/>
      <c r="RLE40" s="31"/>
      <c r="RLF40" s="31"/>
      <c r="RLG40" s="31"/>
      <c r="RLH40" s="31"/>
      <c r="RLI40" s="31"/>
      <c r="RLJ40" s="31"/>
      <c r="RLK40" s="31"/>
      <c r="RLL40" s="31"/>
      <c r="RLM40" s="31"/>
      <c r="RLN40" s="31"/>
      <c r="RLO40" s="31"/>
      <c r="RLP40" s="31"/>
      <c r="RLQ40" s="31"/>
      <c r="RLR40" s="31"/>
      <c r="RLS40" s="31"/>
      <c r="RLT40" s="31"/>
      <c r="RLU40" s="31"/>
      <c r="RLV40" s="31"/>
      <c r="RLW40" s="31"/>
      <c r="RLX40" s="31"/>
      <c r="RLY40" s="31"/>
      <c r="RLZ40" s="31"/>
      <c r="RMA40" s="31"/>
      <c r="RMB40" s="31"/>
      <c r="RMC40" s="31"/>
      <c r="RMD40" s="31"/>
      <c r="RME40" s="31"/>
      <c r="RMF40" s="31"/>
      <c r="RMG40" s="31"/>
      <c r="RMH40" s="31"/>
      <c r="RMI40" s="31"/>
      <c r="RMJ40" s="31"/>
      <c r="RMK40" s="31"/>
      <c r="RML40" s="31"/>
      <c r="RMM40" s="31"/>
      <c r="RMN40" s="31"/>
      <c r="RMO40" s="31"/>
      <c r="RMP40" s="31"/>
      <c r="RMQ40" s="31"/>
      <c r="RMR40" s="31"/>
      <c r="RMS40" s="31"/>
      <c r="RMT40" s="31"/>
      <c r="RMU40" s="31"/>
      <c r="RMV40" s="31"/>
      <c r="RMW40" s="31"/>
      <c r="RMX40" s="31"/>
      <c r="RMY40" s="31"/>
      <c r="RMZ40" s="31"/>
      <c r="RNA40" s="31"/>
      <c r="RNB40" s="31"/>
      <c r="RNC40" s="31"/>
      <c r="RND40" s="31"/>
      <c r="RNE40" s="31"/>
      <c r="RNF40" s="31"/>
      <c r="RNG40" s="31"/>
      <c r="RNH40" s="31"/>
      <c r="RNI40" s="31"/>
      <c r="RNJ40" s="31"/>
      <c r="RNK40" s="31"/>
      <c r="RNL40" s="31"/>
      <c r="RNM40" s="31"/>
      <c r="RNN40" s="31"/>
      <c r="RNO40" s="31"/>
      <c r="RNP40" s="31"/>
      <c r="RNQ40" s="31"/>
      <c r="RNR40" s="31"/>
      <c r="RNS40" s="31"/>
      <c r="RNT40" s="31"/>
      <c r="RNU40" s="31"/>
      <c r="RNV40" s="31"/>
      <c r="RNW40" s="31"/>
      <c r="RNX40" s="31"/>
      <c r="RNY40" s="31"/>
      <c r="RNZ40" s="31"/>
      <c r="ROA40" s="31"/>
      <c r="ROB40" s="31"/>
      <c r="ROC40" s="31"/>
      <c r="ROD40" s="31"/>
      <c r="ROE40" s="31"/>
      <c r="ROF40" s="31"/>
      <c r="ROG40" s="31"/>
      <c r="ROH40" s="31"/>
      <c r="ROI40" s="31"/>
      <c r="ROJ40" s="31"/>
      <c r="ROK40" s="31"/>
      <c r="ROL40" s="31"/>
      <c r="ROM40" s="31"/>
      <c r="RON40" s="31"/>
      <c r="ROO40" s="31"/>
      <c r="ROP40" s="31"/>
      <c r="ROQ40" s="31"/>
      <c r="ROR40" s="31"/>
      <c r="ROS40" s="31"/>
      <c r="ROT40" s="31"/>
      <c r="ROU40" s="31"/>
      <c r="ROV40" s="31"/>
      <c r="ROW40" s="31"/>
      <c r="ROX40" s="31"/>
      <c r="ROY40" s="31"/>
      <c r="ROZ40" s="31"/>
      <c r="RPA40" s="31"/>
      <c r="RPB40" s="31"/>
      <c r="RPC40" s="31"/>
      <c r="RPD40" s="31"/>
      <c r="RPE40" s="31"/>
      <c r="RPF40" s="31"/>
      <c r="RPG40" s="31"/>
      <c r="RPH40" s="31"/>
      <c r="RPI40" s="31"/>
      <c r="RPJ40" s="31"/>
      <c r="RPK40" s="31"/>
      <c r="RPL40" s="31"/>
      <c r="RPM40" s="31"/>
      <c r="RPN40" s="31"/>
      <c r="RPO40" s="31"/>
      <c r="RPP40" s="31"/>
      <c r="RPQ40" s="31"/>
      <c r="RPR40" s="31"/>
      <c r="RPS40" s="31"/>
      <c r="RPT40" s="31"/>
      <c r="RPU40" s="31"/>
      <c r="RPV40" s="31"/>
      <c r="RPW40" s="31"/>
      <c r="RPX40" s="31"/>
      <c r="RPY40" s="31"/>
      <c r="RPZ40" s="31"/>
      <c r="RQA40" s="31"/>
      <c r="RQB40" s="31"/>
      <c r="RQC40" s="31"/>
      <c r="RQD40" s="31"/>
      <c r="RQE40" s="31"/>
      <c r="RQF40" s="31"/>
      <c r="RQG40" s="31"/>
      <c r="RQH40" s="31"/>
      <c r="RQI40" s="31"/>
      <c r="RQJ40" s="31"/>
      <c r="RQK40" s="31"/>
      <c r="RQL40" s="31"/>
      <c r="RQM40" s="31"/>
      <c r="RQN40" s="31"/>
      <c r="RQO40" s="31"/>
      <c r="RQP40" s="31"/>
      <c r="RQQ40" s="31"/>
      <c r="RQR40" s="31"/>
      <c r="RQS40" s="31"/>
      <c r="RQT40" s="31"/>
      <c r="RQU40" s="31"/>
      <c r="RQV40" s="31"/>
      <c r="RQW40" s="31"/>
      <c r="RQX40" s="31"/>
      <c r="RQY40" s="31"/>
      <c r="RQZ40" s="31"/>
      <c r="RRA40" s="31"/>
      <c r="RRB40" s="31"/>
      <c r="RRC40" s="31"/>
      <c r="RRD40" s="31"/>
      <c r="RRE40" s="31"/>
      <c r="RRF40" s="31"/>
      <c r="RRG40" s="31"/>
      <c r="RRH40" s="31"/>
      <c r="RRI40" s="31"/>
      <c r="RRJ40" s="31"/>
      <c r="RRK40" s="31"/>
      <c r="RRL40" s="31"/>
      <c r="RRM40" s="31"/>
      <c r="RRN40" s="31"/>
      <c r="RRO40" s="31"/>
      <c r="RRP40" s="31"/>
      <c r="RRQ40" s="31"/>
      <c r="RRR40" s="31"/>
      <c r="RRS40" s="31"/>
      <c r="RRT40" s="31"/>
      <c r="RRU40" s="31"/>
      <c r="RRV40" s="31"/>
      <c r="RRW40" s="31"/>
      <c r="RRX40" s="31"/>
      <c r="RRY40" s="31"/>
      <c r="RRZ40" s="31"/>
      <c r="RSA40" s="31"/>
      <c r="RSB40" s="31"/>
      <c r="RSC40" s="31"/>
      <c r="RSD40" s="31"/>
      <c r="RSE40" s="31"/>
      <c r="RSF40" s="31"/>
      <c r="RSG40" s="31"/>
      <c r="RSH40" s="31"/>
      <c r="RSI40" s="31"/>
      <c r="RSJ40" s="31"/>
      <c r="RSK40" s="31"/>
      <c r="RSL40" s="31"/>
      <c r="RSM40" s="31"/>
      <c r="RSN40" s="31"/>
      <c r="RSO40" s="31"/>
      <c r="RSP40" s="31"/>
      <c r="RSQ40" s="31"/>
      <c r="RSR40" s="31"/>
      <c r="RSS40" s="31"/>
      <c r="RST40" s="31"/>
      <c r="RSU40" s="31"/>
      <c r="RSV40" s="31"/>
      <c r="RSW40" s="31"/>
      <c r="RSX40" s="31"/>
      <c r="RSY40" s="31"/>
      <c r="RSZ40" s="31"/>
      <c r="RTA40" s="31"/>
      <c r="RTB40" s="31"/>
      <c r="RTC40" s="31"/>
      <c r="RTD40" s="31"/>
      <c r="RTE40" s="31"/>
      <c r="RTF40" s="31"/>
      <c r="RTG40" s="31"/>
      <c r="RTH40" s="31"/>
      <c r="RTI40" s="31"/>
      <c r="RTJ40" s="31"/>
      <c r="RTK40" s="31"/>
      <c r="RTL40" s="31"/>
      <c r="RTM40" s="31"/>
      <c r="RTN40" s="31"/>
      <c r="RTO40" s="31"/>
      <c r="RTP40" s="31"/>
      <c r="RTQ40" s="31"/>
      <c r="RTR40" s="31"/>
      <c r="RTS40" s="31"/>
      <c r="RTT40" s="31"/>
      <c r="RTU40" s="31"/>
      <c r="RTV40" s="31"/>
      <c r="RTW40" s="31"/>
      <c r="RTX40" s="31"/>
      <c r="RTY40" s="31"/>
      <c r="RTZ40" s="31"/>
      <c r="RUA40" s="31"/>
      <c r="RUB40" s="31"/>
      <c r="RUC40" s="31"/>
      <c r="RUD40" s="31"/>
      <c r="RUE40" s="31"/>
      <c r="RUF40" s="31"/>
      <c r="RUG40" s="31"/>
      <c r="RUH40" s="31"/>
      <c r="RUI40" s="31"/>
      <c r="RUJ40" s="31"/>
      <c r="RUK40" s="31"/>
      <c r="RUL40" s="31"/>
      <c r="RUM40" s="31"/>
      <c r="RUN40" s="31"/>
      <c r="RUO40" s="31"/>
      <c r="RUP40" s="31"/>
      <c r="RUQ40" s="31"/>
      <c r="RUR40" s="31"/>
      <c r="RUS40" s="31"/>
      <c r="RUT40" s="31"/>
      <c r="RUU40" s="31"/>
      <c r="RUV40" s="31"/>
      <c r="RUW40" s="31"/>
      <c r="RUX40" s="31"/>
      <c r="RUY40" s="31"/>
      <c r="RUZ40" s="31"/>
      <c r="RVA40" s="31"/>
      <c r="RVB40" s="31"/>
      <c r="RVC40" s="31"/>
      <c r="RVD40" s="31"/>
      <c r="RVE40" s="31"/>
      <c r="RVF40" s="31"/>
      <c r="RVG40" s="31"/>
      <c r="RVH40" s="31"/>
      <c r="RVI40" s="31"/>
      <c r="RVJ40" s="31"/>
      <c r="RVK40" s="31"/>
      <c r="RVL40" s="31"/>
      <c r="RVM40" s="31"/>
      <c r="RVN40" s="31"/>
      <c r="RVO40" s="31"/>
      <c r="RVP40" s="31"/>
      <c r="RVQ40" s="31"/>
      <c r="RVR40" s="31"/>
      <c r="RVS40" s="31"/>
      <c r="RVT40" s="31"/>
      <c r="RVU40" s="31"/>
      <c r="RVV40" s="31"/>
      <c r="RVW40" s="31"/>
      <c r="RVX40" s="31"/>
      <c r="RVY40" s="31"/>
      <c r="RVZ40" s="31"/>
      <c r="RWA40" s="31"/>
      <c r="RWB40" s="31"/>
      <c r="RWC40" s="31"/>
      <c r="RWD40" s="31"/>
      <c r="RWE40" s="31"/>
      <c r="RWF40" s="31"/>
      <c r="RWG40" s="31"/>
      <c r="RWH40" s="31"/>
      <c r="RWI40" s="31"/>
      <c r="RWJ40" s="31"/>
      <c r="RWK40" s="31"/>
      <c r="RWL40" s="31"/>
      <c r="RWM40" s="31"/>
      <c r="RWN40" s="31"/>
      <c r="RWO40" s="31"/>
      <c r="RWP40" s="31"/>
      <c r="RWQ40" s="31"/>
      <c r="RWR40" s="31"/>
      <c r="RWS40" s="31"/>
      <c r="RWT40" s="31"/>
      <c r="RWU40" s="31"/>
      <c r="RWV40" s="31"/>
      <c r="RWW40" s="31"/>
      <c r="RWX40" s="31"/>
      <c r="RWY40" s="31"/>
      <c r="RWZ40" s="31"/>
      <c r="RXA40" s="31"/>
      <c r="RXB40" s="31"/>
      <c r="RXC40" s="31"/>
      <c r="RXD40" s="31"/>
      <c r="RXE40" s="31"/>
      <c r="RXF40" s="31"/>
      <c r="RXG40" s="31"/>
      <c r="RXH40" s="31"/>
      <c r="RXI40" s="31"/>
      <c r="RXJ40" s="31"/>
      <c r="RXK40" s="31"/>
      <c r="RXL40" s="31"/>
      <c r="RXM40" s="31"/>
      <c r="RXN40" s="31"/>
      <c r="RXO40" s="31"/>
      <c r="RXP40" s="31"/>
      <c r="RXQ40" s="31"/>
      <c r="RXR40" s="31"/>
      <c r="RXS40" s="31"/>
      <c r="RXT40" s="31"/>
      <c r="RXU40" s="31"/>
      <c r="RXV40" s="31"/>
      <c r="RXW40" s="31"/>
      <c r="RXX40" s="31"/>
      <c r="RXY40" s="31"/>
      <c r="RXZ40" s="31"/>
      <c r="RYA40" s="31"/>
      <c r="RYB40" s="31"/>
      <c r="RYC40" s="31"/>
      <c r="RYD40" s="31"/>
      <c r="RYE40" s="31"/>
      <c r="RYF40" s="31"/>
      <c r="RYG40" s="31"/>
      <c r="RYH40" s="31"/>
      <c r="RYI40" s="31"/>
      <c r="RYJ40" s="31"/>
      <c r="RYK40" s="31"/>
      <c r="RYL40" s="31"/>
      <c r="RYM40" s="31"/>
      <c r="RYN40" s="31"/>
      <c r="RYO40" s="31"/>
      <c r="RYP40" s="31"/>
      <c r="RYQ40" s="31"/>
      <c r="RYR40" s="31"/>
      <c r="RYS40" s="31"/>
      <c r="RYT40" s="31"/>
      <c r="RYU40" s="31"/>
      <c r="RYV40" s="31"/>
      <c r="RYW40" s="31"/>
      <c r="RYX40" s="31"/>
      <c r="RYY40" s="31"/>
      <c r="RYZ40" s="31"/>
      <c r="RZA40" s="31"/>
      <c r="RZB40" s="31"/>
      <c r="RZC40" s="31"/>
      <c r="RZD40" s="31"/>
      <c r="RZE40" s="31"/>
      <c r="RZF40" s="31"/>
      <c r="RZG40" s="31"/>
      <c r="RZH40" s="31"/>
      <c r="RZI40" s="31"/>
      <c r="RZJ40" s="31"/>
      <c r="RZK40" s="31"/>
      <c r="RZL40" s="31"/>
      <c r="RZM40" s="31"/>
      <c r="RZN40" s="31"/>
      <c r="RZO40" s="31"/>
      <c r="RZP40" s="31"/>
      <c r="RZQ40" s="31"/>
      <c r="RZR40" s="31"/>
      <c r="RZS40" s="31"/>
      <c r="RZT40" s="31"/>
      <c r="RZU40" s="31"/>
      <c r="RZV40" s="31"/>
      <c r="RZW40" s="31"/>
      <c r="RZX40" s="31"/>
      <c r="RZY40" s="31"/>
      <c r="RZZ40" s="31"/>
      <c r="SAA40" s="31"/>
      <c r="SAB40" s="31"/>
      <c r="SAC40" s="31"/>
      <c r="SAD40" s="31"/>
      <c r="SAE40" s="31"/>
      <c r="SAF40" s="31"/>
      <c r="SAG40" s="31"/>
      <c r="SAH40" s="31"/>
      <c r="SAI40" s="31"/>
      <c r="SAJ40" s="31"/>
      <c r="SAK40" s="31"/>
      <c r="SAL40" s="31"/>
      <c r="SAM40" s="31"/>
      <c r="SAN40" s="31"/>
      <c r="SAO40" s="31"/>
      <c r="SAP40" s="31"/>
      <c r="SAQ40" s="31"/>
      <c r="SAR40" s="31"/>
      <c r="SAS40" s="31"/>
      <c r="SAT40" s="31"/>
      <c r="SAU40" s="31"/>
      <c r="SAV40" s="31"/>
      <c r="SAW40" s="31"/>
      <c r="SAX40" s="31"/>
      <c r="SAY40" s="31"/>
      <c r="SAZ40" s="31"/>
      <c r="SBA40" s="31"/>
      <c r="SBB40" s="31"/>
      <c r="SBC40" s="31"/>
      <c r="SBD40" s="31"/>
      <c r="SBE40" s="31"/>
      <c r="SBF40" s="31"/>
      <c r="SBG40" s="31"/>
      <c r="SBH40" s="31"/>
      <c r="SBI40" s="31"/>
      <c r="SBJ40" s="31"/>
      <c r="SBK40" s="31"/>
      <c r="SBL40" s="31"/>
      <c r="SBM40" s="31"/>
      <c r="SBN40" s="31"/>
      <c r="SBO40" s="31"/>
      <c r="SBP40" s="31"/>
      <c r="SBQ40" s="31"/>
      <c r="SBR40" s="31"/>
      <c r="SBS40" s="31"/>
      <c r="SBT40" s="31"/>
      <c r="SBU40" s="31"/>
      <c r="SBV40" s="31"/>
      <c r="SBW40" s="31"/>
      <c r="SBX40" s="31"/>
      <c r="SBY40" s="31"/>
      <c r="SBZ40" s="31"/>
      <c r="SCA40" s="31"/>
      <c r="SCB40" s="31"/>
      <c r="SCC40" s="31"/>
      <c r="SCD40" s="31"/>
      <c r="SCE40" s="31"/>
      <c r="SCF40" s="31"/>
      <c r="SCG40" s="31"/>
      <c r="SCH40" s="31"/>
      <c r="SCI40" s="31"/>
      <c r="SCJ40" s="31"/>
      <c r="SCK40" s="31"/>
      <c r="SCL40" s="31"/>
      <c r="SCM40" s="31"/>
      <c r="SCN40" s="31"/>
      <c r="SCO40" s="31"/>
      <c r="SCP40" s="31"/>
      <c r="SCQ40" s="31"/>
      <c r="SCR40" s="31"/>
      <c r="SCS40" s="31"/>
      <c r="SCT40" s="31"/>
      <c r="SCU40" s="31"/>
      <c r="SCV40" s="31"/>
      <c r="SCW40" s="31"/>
      <c r="SCX40" s="31"/>
      <c r="SCY40" s="31"/>
      <c r="SCZ40" s="31"/>
      <c r="SDA40" s="31"/>
      <c r="SDB40" s="31"/>
      <c r="SDC40" s="31"/>
      <c r="SDD40" s="31"/>
      <c r="SDE40" s="31"/>
      <c r="SDF40" s="31"/>
      <c r="SDG40" s="31"/>
      <c r="SDH40" s="31"/>
      <c r="SDI40" s="31"/>
      <c r="SDJ40" s="31"/>
      <c r="SDK40" s="31"/>
      <c r="SDL40" s="31"/>
      <c r="SDM40" s="31"/>
      <c r="SDN40" s="31"/>
      <c r="SDO40" s="31"/>
      <c r="SDP40" s="31"/>
      <c r="SDQ40" s="31"/>
      <c r="SDR40" s="31"/>
      <c r="SDS40" s="31"/>
      <c r="SDT40" s="31"/>
      <c r="SDU40" s="31"/>
      <c r="SDV40" s="31"/>
      <c r="SDW40" s="31"/>
      <c r="SDX40" s="31"/>
      <c r="SDY40" s="31"/>
      <c r="SDZ40" s="31"/>
      <c r="SEA40" s="31"/>
      <c r="SEB40" s="31"/>
      <c r="SEC40" s="31"/>
      <c r="SED40" s="31"/>
      <c r="SEE40" s="31"/>
      <c r="SEF40" s="31"/>
      <c r="SEG40" s="31"/>
      <c r="SEH40" s="31"/>
      <c r="SEI40" s="31"/>
      <c r="SEJ40" s="31"/>
      <c r="SEK40" s="31"/>
      <c r="SEL40" s="31"/>
      <c r="SEM40" s="31"/>
      <c r="SEN40" s="31"/>
      <c r="SEO40" s="31"/>
      <c r="SEP40" s="31"/>
      <c r="SEQ40" s="31"/>
      <c r="SER40" s="31"/>
      <c r="SES40" s="31"/>
      <c r="SET40" s="31"/>
      <c r="SEU40" s="31"/>
      <c r="SEV40" s="31"/>
      <c r="SEW40" s="31"/>
      <c r="SEX40" s="31"/>
      <c r="SEY40" s="31"/>
      <c r="SEZ40" s="31"/>
      <c r="SFA40" s="31"/>
      <c r="SFB40" s="31"/>
      <c r="SFC40" s="31"/>
      <c r="SFD40" s="31"/>
      <c r="SFE40" s="31"/>
      <c r="SFF40" s="31"/>
      <c r="SFG40" s="31"/>
      <c r="SFH40" s="31"/>
      <c r="SFI40" s="31"/>
      <c r="SFJ40" s="31"/>
      <c r="SFK40" s="31"/>
      <c r="SFL40" s="31"/>
      <c r="SFM40" s="31"/>
      <c r="SFN40" s="31"/>
      <c r="SFO40" s="31"/>
      <c r="SFP40" s="31"/>
      <c r="SFQ40" s="31"/>
      <c r="SFR40" s="31"/>
      <c r="SFS40" s="31"/>
      <c r="SFT40" s="31"/>
      <c r="SFU40" s="31"/>
      <c r="SFV40" s="31"/>
      <c r="SFW40" s="31"/>
      <c r="SFX40" s="31"/>
      <c r="SFY40" s="31"/>
      <c r="SFZ40" s="31"/>
      <c r="SGA40" s="31"/>
      <c r="SGB40" s="31"/>
      <c r="SGC40" s="31"/>
      <c r="SGD40" s="31"/>
      <c r="SGE40" s="31"/>
      <c r="SGF40" s="31"/>
      <c r="SGG40" s="31"/>
      <c r="SGH40" s="31"/>
      <c r="SGI40" s="31"/>
      <c r="SGJ40" s="31"/>
      <c r="SGK40" s="31"/>
      <c r="SGL40" s="31"/>
      <c r="SGM40" s="31"/>
      <c r="SGN40" s="31"/>
      <c r="SGO40" s="31"/>
      <c r="SGP40" s="31"/>
      <c r="SGQ40" s="31"/>
      <c r="SGR40" s="31"/>
      <c r="SGS40" s="31"/>
      <c r="SGT40" s="31"/>
      <c r="SGU40" s="31"/>
      <c r="SGV40" s="31"/>
      <c r="SGW40" s="31"/>
      <c r="SGX40" s="31"/>
      <c r="SGY40" s="31"/>
      <c r="SGZ40" s="31"/>
      <c r="SHA40" s="31"/>
      <c r="SHB40" s="31"/>
      <c r="SHC40" s="31"/>
      <c r="SHD40" s="31"/>
      <c r="SHE40" s="31"/>
      <c r="SHF40" s="31"/>
      <c r="SHG40" s="31"/>
      <c r="SHH40" s="31"/>
      <c r="SHI40" s="31"/>
      <c r="SHJ40" s="31"/>
      <c r="SHK40" s="31"/>
      <c r="SHL40" s="31"/>
      <c r="SHM40" s="31"/>
      <c r="SHN40" s="31"/>
      <c r="SHO40" s="31"/>
      <c r="SHP40" s="31"/>
      <c r="SHQ40" s="31"/>
      <c r="SHR40" s="31"/>
      <c r="SHS40" s="31"/>
      <c r="SHT40" s="31"/>
      <c r="SHU40" s="31"/>
      <c r="SHV40" s="31"/>
      <c r="SHW40" s="31"/>
      <c r="SHX40" s="31"/>
      <c r="SHY40" s="31"/>
      <c r="SHZ40" s="31"/>
      <c r="SIA40" s="31"/>
      <c r="SIB40" s="31"/>
      <c r="SIC40" s="31"/>
      <c r="SID40" s="31"/>
      <c r="SIE40" s="31"/>
      <c r="SIF40" s="31"/>
      <c r="SIG40" s="31"/>
      <c r="SIH40" s="31"/>
      <c r="SII40" s="31"/>
      <c r="SIJ40" s="31"/>
      <c r="SIK40" s="31"/>
      <c r="SIL40" s="31"/>
      <c r="SIM40" s="31"/>
      <c r="SIN40" s="31"/>
      <c r="SIO40" s="31"/>
      <c r="SIP40" s="31"/>
      <c r="SIQ40" s="31"/>
      <c r="SIR40" s="31"/>
      <c r="SIS40" s="31"/>
      <c r="SIT40" s="31"/>
      <c r="SIU40" s="31"/>
      <c r="SIV40" s="31"/>
      <c r="SIW40" s="31"/>
      <c r="SIX40" s="31"/>
      <c r="SIY40" s="31"/>
      <c r="SIZ40" s="31"/>
      <c r="SJA40" s="31"/>
      <c r="SJB40" s="31"/>
      <c r="SJC40" s="31"/>
      <c r="SJD40" s="31"/>
      <c r="SJE40" s="31"/>
      <c r="SJF40" s="31"/>
      <c r="SJG40" s="31"/>
      <c r="SJH40" s="31"/>
      <c r="SJI40" s="31"/>
      <c r="SJJ40" s="31"/>
      <c r="SJK40" s="31"/>
      <c r="SJL40" s="31"/>
      <c r="SJM40" s="31"/>
      <c r="SJN40" s="31"/>
      <c r="SJO40" s="31"/>
      <c r="SJP40" s="31"/>
      <c r="SJQ40" s="31"/>
      <c r="SJR40" s="31"/>
      <c r="SJS40" s="31"/>
      <c r="SJT40" s="31"/>
      <c r="SJU40" s="31"/>
      <c r="SJV40" s="31"/>
      <c r="SJW40" s="31"/>
      <c r="SJX40" s="31"/>
      <c r="SJY40" s="31"/>
      <c r="SJZ40" s="31"/>
      <c r="SKA40" s="31"/>
      <c r="SKB40" s="31"/>
      <c r="SKC40" s="31"/>
      <c r="SKD40" s="31"/>
      <c r="SKE40" s="31"/>
      <c r="SKF40" s="31"/>
      <c r="SKG40" s="31"/>
      <c r="SKH40" s="31"/>
      <c r="SKI40" s="31"/>
      <c r="SKJ40" s="31"/>
      <c r="SKK40" s="31"/>
      <c r="SKL40" s="31"/>
      <c r="SKM40" s="31"/>
      <c r="SKN40" s="31"/>
      <c r="SKO40" s="31"/>
      <c r="SKP40" s="31"/>
      <c r="SKQ40" s="31"/>
      <c r="SKR40" s="31"/>
      <c r="SKS40" s="31"/>
      <c r="SKT40" s="31"/>
      <c r="SKU40" s="31"/>
      <c r="SKV40" s="31"/>
      <c r="SKW40" s="31"/>
      <c r="SKX40" s="31"/>
      <c r="SKY40" s="31"/>
      <c r="SKZ40" s="31"/>
      <c r="SLA40" s="31"/>
      <c r="SLB40" s="31"/>
      <c r="SLC40" s="31"/>
      <c r="SLD40" s="31"/>
      <c r="SLE40" s="31"/>
      <c r="SLF40" s="31"/>
      <c r="SLG40" s="31"/>
      <c r="SLH40" s="31"/>
      <c r="SLI40" s="31"/>
      <c r="SLJ40" s="31"/>
      <c r="SLK40" s="31"/>
      <c r="SLL40" s="31"/>
      <c r="SLM40" s="31"/>
      <c r="SLN40" s="31"/>
      <c r="SLO40" s="31"/>
      <c r="SLP40" s="31"/>
      <c r="SLQ40" s="31"/>
      <c r="SLR40" s="31"/>
      <c r="SLS40" s="31"/>
      <c r="SLT40" s="31"/>
      <c r="SLU40" s="31"/>
      <c r="SLV40" s="31"/>
      <c r="SLW40" s="31"/>
      <c r="SLX40" s="31"/>
      <c r="SLY40" s="31"/>
      <c r="SLZ40" s="31"/>
      <c r="SMA40" s="31"/>
      <c r="SMB40" s="31"/>
      <c r="SMC40" s="31"/>
      <c r="SMD40" s="31"/>
      <c r="SME40" s="31"/>
      <c r="SMF40" s="31"/>
      <c r="SMG40" s="31"/>
      <c r="SMH40" s="31"/>
      <c r="SMI40" s="31"/>
      <c r="SMJ40" s="31"/>
      <c r="SMK40" s="31"/>
      <c r="SML40" s="31"/>
      <c r="SMM40" s="31"/>
      <c r="SMN40" s="31"/>
      <c r="SMO40" s="31"/>
      <c r="SMP40" s="31"/>
      <c r="SMQ40" s="31"/>
      <c r="SMR40" s="31"/>
      <c r="SMS40" s="31"/>
      <c r="SMT40" s="31"/>
      <c r="SMU40" s="31"/>
      <c r="SMV40" s="31"/>
      <c r="SMW40" s="31"/>
      <c r="SMX40" s="31"/>
      <c r="SMY40" s="31"/>
      <c r="SMZ40" s="31"/>
      <c r="SNA40" s="31"/>
      <c r="SNB40" s="31"/>
      <c r="SNC40" s="31"/>
      <c r="SND40" s="31"/>
      <c r="SNE40" s="31"/>
      <c r="SNF40" s="31"/>
      <c r="SNG40" s="31"/>
      <c r="SNH40" s="31"/>
      <c r="SNI40" s="31"/>
      <c r="SNJ40" s="31"/>
      <c r="SNK40" s="31"/>
      <c r="SNL40" s="31"/>
      <c r="SNM40" s="31"/>
      <c r="SNN40" s="31"/>
      <c r="SNO40" s="31"/>
      <c r="SNP40" s="31"/>
      <c r="SNQ40" s="31"/>
      <c r="SNR40" s="31"/>
      <c r="SNS40" s="31"/>
      <c r="SNT40" s="31"/>
      <c r="SNU40" s="31"/>
      <c r="SNV40" s="31"/>
      <c r="SNW40" s="31"/>
      <c r="SNX40" s="31"/>
      <c r="SNY40" s="31"/>
      <c r="SNZ40" s="31"/>
      <c r="SOA40" s="31"/>
      <c r="SOB40" s="31"/>
      <c r="SOC40" s="31"/>
      <c r="SOD40" s="31"/>
      <c r="SOE40" s="31"/>
      <c r="SOF40" s="31"/>
      <c r="SOG40" s="31"/>
      <c r="SOH40" s="31"/>
      <c r="SOI40" s="31"/>
      <c r="SOJ40" s="31"/>
      <c r="SOK40" s="31"/>
      <c r="SOL40" s="31"/>
      <c r="SOM40" s="31"/>
      <c r="SON40" s="31"/>
      <c r="SOO40" s="31"/>
      <c r="SOP40" s="31"/>
      <c r="SOQ40" s="31"/>
      <c r="SOR40" s="31"/>
      <c r="SOS40" s="31"/>
      <c r="SOT40" s="31"/>
      <c r="SOU40" s="31"/>
      <c r="SOV40" s="31"/>
      <c r="SOW40" s="31"/>
      <c r="SOX40" s="31"/>
      <c r="SOY40" s="31"/>
      <c r="SOZ40" s="31"/>
      <c r="SPA40" s="31"/>
      <c r="SPB40" s="31"/>
      <c r="SPC40" s="31"/>
      <c r="SPD40" s="31"/>
      <c r="SPE40" s="31"/>
      <c r="SPF40" s="31"/>
      <c r="SPG40" s="31"/>
      <c r="SPH40" s="31"/>
      <c r="SPI40" s="31"/>
      <c r="SPJ40" s="31"/>
      <c r="SPK40" s="31"/>
      <c r="SPL40" s="31"/>
      <c r="SPM40" s="31"/>
      <c r="SPN40" s="31"/>
      <c r="SPO40" s="31"/>
      <c r="SPP40" s="31"/>
      <c r="SPQ40" s="31"/>
      <c r="SPR40" s="31"/>
      <c r="SPS40" s="31"/>
      <c r="SPT40" s="31"/>
      <c r="SPU40" s="31"/>
      <c r="SPV40" s="31"/>
      <c r="SPW40" s="31"/>
      <c r="SPX40" s="31"/>
      <c r="SPY40" s="31"/>
      <c r="SPZ40" s="31"/>
      <c r="SQA40" s="31"/>
      <c r="SQB40" s="31"/>
      <c r="SQC40" s="31"/>
      <c r="SQD40" s="31"/>
      <c r="SQE40" s="31"/>
      <c r="SQF40" s="31"/>
      <c r="SQG40" s="31"/>
      <c r="SQH40" s="31"/>
      <c r="SQI40" s="31"/>
      <c r="SQJ40" s="31"/>
      <c r="SQK40" s="31"/>
      <c r="SQL40" s="31"/>
      <c r="SQM40" s="31"/>
      <c r="SQN40" s="31"/>
      <c r="SQO40" s="31"/>
      <c r="SQP40" s="31"/>
      <c r="SQQ40" s="31"/>
      <c r="SQR40" s="31"/>
      <c r="SQS40" s="31"/>
      <c r="SQT40" s="31"/>
      <c r="SQU40" s="31"/>
      <c r="SQV40" s="31"/>
      <c r="SQW40" s="31"/>
      <c r="SQX40" s="31"/>
      <c r="SQY40" s="31"/>
      <c r="SQZ40" s="31"/>
      <c r="SRA40" s="31"/>
      <c r="SRB40" s="31"/>
      <c r="SRC40" s="31"/>
      <c r="SRD40" s="31"/>
      <c r="SRE40" s="31"/>
      <c r="SRF40" s="31"/>
      <c r="SRG40" s="31"/>
      <c r="SRH40" s="31"/>
      <c r="SRI40" s="31"/>
      <c r="SRJ40" s="31"/>
      <c r="SRK40" s="31"/>
      <c r="SRL40" s="31"/>
      <c r="SRM40" s="31"/>
      <c r="SRN40" s="31"/>
      <c r="SRO40" s="31"/>
      <c r="SRP40" s="31"/>
      <c r="SRQ40" s="31"/>
      <c r="SRR40" s="31"/>
      <c r="SRS40" s="31"/>
      <c r="SRT40" s="31"/>
      <c r="SRU40" s="31"/>
      <c r="SRV40" s="31"/>
      <c r="SRW40" s="31"/>
      <c r="SRX40" s="31"/>
      <c r="SRY40" s="31"/>
      <c r="SRZ40" s="31"/>
      <c r="SSA40" s="31"/>
      <c r="SSB40" s="31"/>
      <c r="SSC40" s="31"/>
      <c r="SSD40" s="31"/>
      <c r="SSE40" s="31"/>
      <c r="SSF40" s="31"/>
      <c r="SSG40" s="31"/>
      <c r="SSH40" s="31"/>
      <c r="SSI40" s="31"/>
      <c r="SSJ40" s="31"/>
      <c r="SSK40" s="31"/>
      <c r="SSL40" s="31"/>
      <c r="SSM40" s="31"/>
      <c r="SSN40" s="31"/>
      <c r="SSO40" s="31"/>
      <c r="SSP40" s="31"/>
      <c r="SSQ40" s="31"/>
      <c r="SSR40" s="31"/>
      <c r="SSS40" s="31"/>
      <c r="SST40" s="31"/>
      <c r="SSU40" s="31"/>
      <c r="SSV40" s="31"/>
      <c r="SSW40" s="31"/>
      <c r="SSX40" s="31"/>
      <c r="SSY40" s="31"/>
      <c r="SSZ40" s="31"/>
      <c r="STA40" s="31"/>
      <c r="STB40" s="31"/>
      <c r="STC40" s="31"/>
      <c r="STD40" s="31"/>
      <c r="STE40" s="31"/>
      <c r="STF40" s="31"/>
      <c r="STG40" s="31"/>
      <c r="STH40" s="31"/>
      <c r="STI40" s="31"/>
      <c r="STJ40" s="31"/>
      <c r="STK40" s="31"/>
      <c r="STL40" s="31"/>
      <c r="STM40" s="31"/>
      <c r="STN40" s="31"/>
      <c r="STO40" s="31"/>
      <c r="STP40" s="31"/>
      <c r="STQ40" s="31"/>
      <c r="STR40" s="31"/>
      <c r="STS40" s="31"/>
      <c r="STT40" s="31"/>
      <c r="STU40" s="31"/>
      <c r="STV40" s="31"/>
      <c r="STW40" s="31"/>
      <c r="STX40" s="31"/>
      <c r="STY40" s="31"/>
      <c r="STZ40" s="31"/>
      <c r="SUA40" s="31"/>
      <c r="SUB40" s="31"/>
      <c r="SUC40" s="31"/>
      <c r="SUD40" s="31"/>
      <c r="SUE40" s="31"/>
      <c r="SUF40" s="31"/>
      <c r="SUG40" s="31"/>
      <c r="SUH40" s="31"/>
      <c r="SUI40" s="31"/>
      <c r="SUJ40" s="31"/>
      <c r="SUK40" s="31"/>
      <c r="SUL40" s="31"/>
      <c r="SUM40" s="31"/>
      <c r="SUN40" s="31"/>
      <c r="SUO40" s="31"/>
      <c r="SUP40" s="31"/>
      <c r="SUQ40" s="31"/>
      <c r="SUR40" s="31"/>
      <c r="SUS40" s="31"/>
      <c r="SUT40" s="31"/>
      <c r="SUU40" s="31"/>
      <c r="SUV40" s="31"/>
      <c r="SUW40" s="31"/>
      <c r="SUX40" s="31"/>
      <c r="SUY40" s="31"/>
      <c r="SUZ40" s="31"/>
      <c r="SVA40" s="31"/>
      <c r="SVB40" s="31"/>
      <c r="SVC40" s="31"/>
      <c r="SVD40" s="31"/>
      <c r="SVE40" s="31"/>
      <c r="SVF40" s="31"/>
      <c r="SVG40" s="31"/>
      <c r="SVH40" s="31"/>
      <c r="SVI40" s="31"/>
      <c r="SVJ40" s="31"/>
      <c r="SVK40" s="31"/>
      <c r="SVL40" s="31"/>
      <c r="SVM40" s="31"/>
      <c r="SVN40" s="31"/>
      <c r="SVO40" s="31"/>
      <c r="SVP40" s="31"/>
      <c r="SVQ40" s="31"/>
      <c r="SVR40" s="31"/>
      <c r="SVS40" s="31"/>
      <c r="SVT40" s="31"/>
      <c r="SVU40" s="31"/>
      <c r="SVV40" s="31"/>
      <c r="SVW40" s="31"/>
      <c r="SVX40" s="31"/>
      <c r="SVY40" s="31"/>
      <c r="SVZ40" s="31"/>
      <c r="SWA40" s="31"/>
      <c r="SWB40" s="31"/>
      <c r="SWC40" s="31"/>
      <c r="SWD40" s="31"/>
      <c r="SWE40" s="31"/>
      <c r="SWF40" s="31"/>
      <c r="SWG40" s="31"/>
      <c r="SWH40" s="31"/>
      <c r="SWI40" s="31"/>
      <c r="SWJ40" s="31"/>
      <c r="SWK40" s="31"/>
      <c r="SWL40" s="31"/>
      <c r="SWM40" s="31"/>
      <c r="SWN40" s="31"/>
      <c r="SWO40" s="31"/>
      <c r="SWP40" s="31"/>
      <c r="SWQ40" s="31"/>
      <c r="SWR40" s="31"/>
      <c r="SWS40" s="31"/>
      <c r="SWT40" s="31"/>
      <c r="SWU40" s="31"/>
      <c r="SWV40" s="31"/>
      <c r="SWW40" s="31"/>
      <c r="SWX40" s="31"/>
      <c r="SWY40" s="31"/>
      <c r="SWZ40" s="31"/>
      <c r="SXA40" s="31"/>
      <c r="SXB40" s="31"/>
      <c r="SXC40" s="31"/>
      <c r="SXD40" s="31"/>
      <c r="SXE40" s="31"/>
      <c r="SXF40" s="31"/>
      <c r="SXG40" s="31"/>
      <c r="SXH40" s="31"/>
      <c r="SXI40" s="31"/>
      <c r="SXJ40" s="31"/>
      <c r="SXK40" s="31"/>
      <c r="SXL40" s="31"/>
      <c r="SXM40" s="31"/>
      <c r="SXN40" s="31"/>
      <c r="SXO40" s="31"/>
      <c r="SXP40" s="31"/>
      <c r="SXQ40" s="31"/>
      <c r="SXR40" s="31"/>
      <c r="SXS40" s="31"/>
      <c r="SXT40" s="31"/>
      <c r="SXU40" s="31"/>
      <c r="SXV40" s="31"/>
      <c r="SXW40" s="31"/>
      <c r="SXX40" s="31"/>
      <c r="SXY40" s="31"/>
      <c r="SXZ40" s="31"/>
      <c r="SYA40" s="31"/>
      <c r="SYB40" s="31"/>
      <c r="SYC40" s="31"/>
      <c r="SYD40" s="31"/>
      <c r="SYE40" s="31"/>
      <c r="SYF40" s="31"/>
      <c r="SYG40" s="31"/>
      <c r="SYH40" s="31"/>
      <c r="SYI40" s="31"/>
      <c r="SYJ40" s="31"/>
      <c r="SYK40" s="31"/>
      <c r="SYL40" s="31"/>
      <c r="SYM40" s="31"/>
      <c r="SYN40" s="31"/>
      <c r="SYO40" s="31"/>
      <c r="SYP40" s="31"/>
      <c r="SYQ40" s="31"/>
      <c r="SYR40" s="31"/>
      <c r="SYS40" s="31"/>
      <c r="SYT40" s="31"/>
      <c r="SYU40" s="31"/>
      <c r="SYV40" s="31"/>
      <c r="SYW40" s="31"/>
      <c r="SYX40" s="31"/>
      <c r="SYY40" s="31"/>
      <c r="SYZ40" s="31"/>
      <c r="SZA40" s="31"/>
      <c r="SZB40" s="31"/>
      <c r="SZC40" s="31"/>
      <c r="SZD40" s="31"/>
      <c r="SZE40" s="31"/>
      <c r="SZF40" s="31"/>
      <c r="SZG40" s="31"/>
      <c r="SZH40" s="31"/>
      <c r="SZI40" s="31"/>
      <c r="SZJ40" s="31"/>
      <c r="SZK40" s="31"/>
      <c r="SZL40" s="31"/>
      <c r="SZM40" s="31"/>
      <c r="SZN40" s="31"/>
      <c r="SZO40" s="31"/>
      <c r="SZP40" s="31"/>
      <c r="SZQ40" s="31"/>
      <c r="SZR40" s="31"/>
      <c r="SZS40" s="31"/>
      <c r="SZT40" s="31"/>
      <c r="SZU40" s="31"/>
      <c r="SZV40" s="31"/>
      <c r="SZW40" s="31"/>
      <c r="SZX40" s="31"/>
      <c r="SZY40" s="31"/>
      <c r="SZZ40" s="31"/>
      <c r="TAA40" s="31"/>
      <c r="TAB40" s="31"/>
      <c r="TAC40" s="31"/>
      <c r="TAD40" s="31"/>
      <c r="TAE40" s="31"/>
      <c r="TAF40" s="31"/>
      <c r="TAG40" s="31"/>
      <c r="TAH40" s="31"/>
      <c r="TAI40" s="31"/>
      <c r="TAJ40" s="31"/>
      <c r="TAK40" s="31"/>
      <c r="TAL40" s="31"/>
      <c r="TAM40" s="31"/>
      <c r="TAN40" s="31"/>
      <c r="TAO40" s="31"/>
      <c r="TAP40" s="31"/>
      <c r="TAQ40" s="31"/>
      <c r="TAR40" s="31"/>
      <c r="TAS40" s="31"/>
      <c r="TAT40" s="31"/>
      <c r="TAU40" s="31"/>
      <c r="TAV40" s="31"/>
      <c r="TAW40" s="31"/>
      <c r="TAX40" s="31"/>
      <c r="TAY40" s="31"/>
      <c r="TAZ40" s="31"/>
      <c r="TBA40" s="31"/>
      <c r="TBB40" s="31"/>
      <c r="TBC40" s="31"/>
      <c r="TBD40" s="31"/>
      <c r="TBE40" s="31"/>
      <c r="TBF40" s="31"/>
      <c r="TBG40" s="31"/>
      <c r="TBH40" s="31"/>
      <c r="TBI40" s="31"/>
      <c r="TBJ40" s="31"/>
      <c r="TBK40" s="31"/>
      <c r="TBL40" s="31"/>
      <c r="TBM40" s="31"/>
      <c r="TBN40" s="31"/>
      <c r="TBO40" s="31"/>
      <c r="TBP40" s="31"/>
      <c r="TBQ40" s="31"/>
      <c r="TBR40" s="31"/>
      <c r="TBS40" s="31"/>
      <c r="TBT40" s="31"/>
      <c r="TBU40" s="31"/>
      <c r="TBV40" s="31"/>
      <c r="TBW40" s="31"/>
      <c r="TBX40" s="31"/>
      <c r="TBY40" s="31"/>
      <c r="TBZ40" s="31"/>
      <c r="TCA40" s="31"/>
      <c r="TCB40" s="31"/>
      <c r="TCC40" s="31"/>
      <c r="TCD40" s="31"/>
      <c r="TCE40" s="31"/>
      <c r="TCF40" s="31"/>
      <c r="TCG40" s="31"/>
      <c r="TCH40" s="31"/>
      <c r="TCI40" s="31"/>
      <c r="TCJ40" s="31"/>
      <c r="TCK40" s="31"/>
      <c r="TCL40" s="31"/>
      <c r="TCM40" s="31"/>
      <c r="TCN40" s="31"/>
      <c r="TCO40" s="31"/>
      <c r="TCP40" s="31"/>
      <c r="TCQ40" s="31"/>
      <c r="TCR40" s="31"/>
      <c r="TCS40" s="31"/>
      <c r="TCT40" s="31"/>
      <c r="TCU40" s="31"/>
      <c r="TCV40" s="31"/>
      <c r="TCW40" s="31"/>
      <c r="TCX40" s="31"/>
      <c r="TCY40" s="31"/>
      <c r="TCZ40" s="31"/>
      <c r="TDA40" s="31"/>
      <c r="TDB40" s="31"/>
      <c r="TDC40" s="31"/>
      <c r="TDD40" s="31"/>
      <c r="TDE40" s="31"/>
      <c r="TDF40" s="31"/>
      <c r="TDG40" s="31"/>
      <c r="TDH40" s="31"/>
      <c r="TDI40" s="31"/>
      <c r="TDJ40" s="31"/>
      <c r="TDK40" s="31"/>
      <c r="TDL40" s="31"/>
      <c r="TDM40" s="31"/>
      <c r="TDN40" s="31"/>
      <c r="TDO40" s="31"/>
      <c r="TDP40" s="31"/>
      <c r="TDQ40" s="31"/>
      <c r="TDR40" s="31"/>
      <c r="TDS40" s="31"/>
      <c r="TDT40" s="31"/>
      <c r="TDU40" s="31"/>
      <c r="TDV40" s="31"/>
      <c r="TDW40" s="31"/>
      <c r="TDX40" s="31"/>
      <c r="TDY40" s="31"/>
      <c r="TDZ40" s="31"/>
      <c r="TEA40" s="31"/>
      <c r="TEB40" s="31"/>
      <c r="TEC40" s="31"/>
      <c r="TED40" s="31"/>
      <c r="TEE40" s="31"/>
      <c r="TEF40" s="31"/>
      <c r="TEG40" s="31"/>
      <c r="TEH40" s="31"/>
      <c r="TEI40" s="31"/>
      <c r="TEJ40" s="31"/>
      <c r="TEK40" s="31"/>
      <c r="TEL40" s="31"/>
      <c r="TEM40" s="31"/>
      <c r="TEN40" s="31"/>
      <c r="TEO40" s="31"/>
      <c r="TEP40" s="31"/>
      <c r="TEQ40" s="31"/>
      <c r="TER40" s="31"/>
      <c r="TES40" s="31"/>
      <c r="TET40" s="31"/>
      <c r="TEU40" s="31"/>
      <c r="TEV40" s="31"/>
      <c r="TEW40" s="31"/>
      <c r="TEX40" s="31"/>
      <c r="TEY40" s="31"/>
      <c r="TEZ40" s="31"/>
      <c r="TFA40" s="31"/>
      <c r="TFB40" s="31"/>
      <c r="TFC40" s="31"/>
      <c r="TFD40" s="31"/>
      <c r="TFE40" s="31"/>
      <c r="TFF40" s="31"/>
      <c r="TFG40" s="31"/>
      <c r="TFH40" s="31"/>
      <c r="TFI40" s="31"/>
      <c r="TFJ40" s="31"/>
      <c r="TFK40" s="31"/>
      <c r="TFL40" s="31"/>
      <c r="TFM40" s="31"/>
      <c r="TFN40" s="31"/>
      <c r="TFO40" s="31"/>
      <c r="TFP40" s="31"/>
      <c r="TFQ40" s="31"/>
      <c r="TFR40" s="31"/>
      <c r="TFS40" s="31"/>
      <c r="TFT40" s="31"/>
      <c r="TFU40" s="31"/>
      <c r="TFV40" s="31"/>
      <c r="TFW40" s="31"/>
      <c r="TFX40" s="31"/>
      <c r="TFY40" s="31"/>
      <c r="TFZ40" s="31"/>
      <c r="TGA40" s="31"/>
      <c r="TGB40" s="31"/>
      <c r="TGC40" s="31"/>
      <c r="TGD40" s="31"/>
      <c r="TGE40" s="31"/>
      <c r="TGF40" s="31"/>
      <c r="TGG40" s="31"/>
      <c r="TGH40" s="31"/>
      <c r="TGI40" s="31"/>
      <c r="TGJ40" s="31"/>
      <c r="TGK40" s="31"/>
      <c r="TGL40" s="31"/>
      <c r="TGM40" s="31"/>
      <c r="TGN40" s="31"/>
      <c r="TGO40" s="31"/>
      <c r="TGP40" s="31"/>
      <c r="TGQ40" s="31"/>
      <c r="TGR40" s="31"/>
      <c r="TGS40" s="31"/>
      <c r="TGT40" s="31"/>
      <c r="TGU40" s="31"/>
      <c r="TGV40" s="31"/>
      <c r="TGW40" s="31"/>
      <c r="TGX40" s="31"/>
      <c r="TGY40" s="31"/>
      <c r="TGZ40" s="31"/>
      <c r="THA40" s="31"/>
      <c r="THB40" s="31"/>
      <c r="THC40" s="31"/>
      <c r="THD40" s="31"/>
      <c r="THE40" s="31"/>
      <c r="THF40" s="31"/>
      <c r="THG40" s="31"/>
      <c r="THH40" s="31"/>
      <c r="THI40" s="31"/>
      <c r="THJ40" s="31"/>
      <c r="THK40" s="31"/>
      <c r="THL40" s="31"/>
      <c r="THM40" s="31"/>
      <c r="THN40" s="31"/>
      <c r="THO40" s="31"/>
      <c r="THP40" s="31"/>
      <c r="THQ40" s="31"/>
      <c r="THR40" s="31"/>
      <c r="THS40" s="31"/>
      <c r="THT40" s="31"/>
      <c r="THU40" s="31"/>
      <c r="THV40" s="31"/>
      <c r="THW40" s="31"/>
      <c r="THX40" s="31"/>
      <c r="THY40" s="31"/>
      <c r="THZ40" s="31"/>
      <c r="TIA40" s="31"/>
      <c r="TIB40" s="31"/>
      <c r="TIC40" s="31"/>
      <c r="TID40" s="31"/>
      <c r="TIE40" s="31"/>
      <c r="TIF40" s="31"/>
      <c r="TIG40" s="31"/>
      <c r="TIH40" s="31"/>
      <c r="TII40" s="31"/>
      <c r="TIJ40" s="31"/>
      <c r="TIK40" s="31"/>
      <c r="TIL40" s="31"/>
      <c r="TIM40" s="31"/>
      <c r="TIN40" s="31"/>
      <c r="TIO40" s="31"/>
      <c r="TIP40" s="31"/>
      <c r="TIQ40" s="31"/>
      <c r="TIR40" s="31"/>
      <c r="TIS40" s="31"/>
      <c r="TIT40" s="31"/>
      <c r="TIU40" s="31"/>
      <c r="TIV40" s="31"/>
      <c r="TIW40" s="31"/>
      <c r="TIX40" s="31"/>
      <c r="TIY40" s="31"/>
      <c r="TIZ40" s="31"/>
      <c r="TJA40" s="31"/>
      <c r="TJB40" s="31"/>
      <c r="TJC40" s="31"/>
      <c r="TJD40" s="31"/>
      <c r="TJE40" s="31"/>
      <c r="TJF40" s="31"/>
      <c r="TJG40" s="31"/>
      <c r="TJH40" s="31"/>
      <c r="TJI40" s="31"/>
      <c r="TJJ40" s="31"/>
      <c r="TJK40" s="31"/>
      <c r="TJL40" s="31"/>
      <c r="TJM40" s="31"/>
      <c r="TJN40" s="31"/>
      <c r="TJO40" s="31"/>
      <c r="TJP40" s="31"/>
      <c r="TJQ40" s="31"/>
      <c r="TJR40" s="31"/>
      <c r="TJS40" s="31"/>
      <c r="TJT40" s="31"/>
      <c r="TJU40" s="31"/>
      <c r="TJV40" s="31"/>
      <c r="TJW40" s="31"/>
      <c r="TJX40" s="31"/>
      <c r="TJY40" s="31"/>
      <c r="TJZ40" s="31"/>
      <c r="TKA40" s="31"/>
      <c r="TKB40" s="31"/>
      <c r="TKC40" s="31"/>
      <c r="TKD40" s="31"/>
      <c r="TKE40" s="31"/>
      <c r="TKF40" s="31"/>
      <c r="TKG40" s="31"/>
      <c r="TKH40" s="31"/>
      <c r="TKI40" s="31"/>
      <c r="TKJ40" s="31"/>
      <c r="TKK40" s="31"/>
      <c r="TKL40" s="31"/>
      <c r="TKM40" s="31"/>
      <c r="TKN40" s="31"/>
      <c r="TKO40" s="31"/>
      <c r="TKP40" s="31"/>
      <c r="TKQ40" s="31"/>
      <c r="TKR40" s="31"/>
      <c r="TKS40" s="31"/>
      <c r="TKT40" s="31"/>
      <c r="TKU40" s="31"/>
      <c r="TKV40" s="31"/>
      <c r="TKW40" s="31"/>
      <c r="TKX40" s="31"/>
      <c r="TKY40" s="31"/>
      <c r="TKZ40" s="31"/>
      <c r="TLA40" s="31"/>
      <c r="TLB40" s="31"/>
      <c r="TLC40" s="31"/>
      <c r="TLD40" s="31"/>
      <c r="TLE40" s="31"/>
      <c r="TLF40" s="31"/>
      <c r="TLG40" s="31"/>
      <c r="TLH40" s="31"/>
      <c r="TLI40" s="31"/>
      <c r="TLJ40" s="31"/>
      <c r="TLK40" s="31"/>
      <c r="TLL40" s="31"/>
      <c r="TLM40" s="31"/>
      <c r="TLN40" s="31"/>
      <c r="TLO40" s="31"/>
      <c r="TLP40" s="31"/>
      <c r="TLQ40" s="31"/>
      <c r="TLR40" s="31"/>
      <c r="TLS40" s="31"/>
      <c r="TLT40" s="31"/>
      <c r="TLU40" s="31"/>
      <c r="TLV40" s="31"/>
      <c r="TLW40" s="31"/>
      <c r="TLX40" s="31"/>
      <c r="TLY40" s="31"/>
      <c r="TLZ40" s="31"/>
      <c r="TMA40" s="31"/>
      <c r="TMB40" s="31"/>
      <c r="TMC40" s="31"/>
      <c r="TMD40" s="31"/>
      <c r="TME40" s="31"/>
      <c r="TMF40" s="31"/>
      <c r="TMG40" s="31"/>
      <c r="TMH40" s="31"/>
      <c r="TMI40" s="31"/>
      <c r="TMJ40" s="31"/>
      <c r="TMK40" s="31"/>
      <c r="TML40" s="31"/>
      <c r="TMM40" s="31"/>
      <c r="TMN40" s="31"/>
      <c r="TMO40" s="31"/>
      <c r="TMP40" s="31"/>
      <c r="TMQ40" s="31"/>
      <c r="TMR40" s="31"/>
      <c r="TMS40" s="31"/>
      <c r="TMT40" s="31"/>
      <c r="TMU40" s="31"/>
      <c r="TMV40" s="31"/>
      <c r="TMW40" s="31"/>
      <c r="TMX40" s="31"/>
      <c r="TMY40" s="31"/>
      <c r="TMZ40" s="31"/>
      <c r="TNA40" s="31"/>
      <c r="TNB40" s="31"/>
      <c r="TNC40" s="31"/>
      <c r="TND40" s="31"/>
      <c r="TNE40" s="31"/>
      <c r="TNF40" s="31"/>
      <c r="TNG40" s="31"/>
      <c r="TNH40" s="31"/>
      <c r="TNI40" s="31"/>
      <c r="TNJ40" s="31"/>
      <c r="TNK40" s="31"/>
      <c r="TNL40" s="31"/>
      <c r="TNM40" s="31"/>
      <c r="TNN40" s="31"/>
      <c r="TNO40" s="31"/>
      <c r="TNP40" s="31"/>
      <c r="TNQ40" s="31"/>
      <c r="TNR40" s="31"/>
      <c r="TNS40" s="31"/>
      <c r="TNT40" s="31"/>
      <c r="TNU40" s="31"/>
      <c r="TNV40" s="31"/>
      <c r="TNW40" s="31"/>
      <c r="TNX40" s="31"/>
      <c r="TNY40" s="31"/>
      <c r="TNZ40" s="31"/>
      <c r="TOA40" s="31"/>
      <c r="TOB40" s="31"/>
      <c r="TOC40" s="31"/>
      <c r="TOD40" s="31"/>
      <c r="TOE40" s="31"/>
      <c r="TOF40" s="31"/>
      <c r="TOG40" s="31"/>
      <c r="TOH40" s="31"/>
      <c r="TOI40" s="31"/>
      <c r="TOJ40" s="31"/>
      <c r="TOK40" s="31"/>
      <c r="TOL40" s="31"/>
      <c r="TOM40" s="31"/>
      <c r="TON40" s="31"/>
      <c r="TOO40" s="31"/>
      <c r="TOP40" s="31"/>
      <c r="TOQ40" s="31"/>
      <c r="TOR40" s="31"/>
      <c r="TOS40" s="31"/>
      <c r="TOT40" s="31"/>
      <c r="TOU40" s="31"/>
      <c r="TOV40" s="31"/>
      <c r="TOW40" s="31"/>
      <c r="TOX40" s="31"/>
      <c r="TOY40" s="31"/>
      <c r="TOZ40" s="31"/>
      <c r="TPA40" s="31"/>
      <c r="TPB40" s="31"/>
      <c r="TPC40" s="31"/>
      <c r="TPD40" s="31"/>
      <c r="TPE40" s="31"/>
      <c r="TPF40" s="31"/>
      <c r="TPG40" s="31"/>
      <c r="TPH40" s="31"/>
      <c r="TPI40" s="31"/>
      <c r="TPJ40" s="31"/>
      <c r="TPK40" s="31"/>
      <c r="TPL40" s="31"/>
      <c r="TPM40" s="31"/>
      <c r="TPN40" s="31"/>
      <c r="TPO40" s="31"/>
      <c r="TPP40" s="31"/>
      <c r="TPQ40" s="31"/>
      <c r="TPR40" s="31"/>
      <c r="TPS40" s="31"/>
      <c r="TPT40" s="31"/>
      <c r="TPU40" s="31"/>
      <c r="TPV40" s="31"/>
      <c r="TPW40" s="31"/>
      <c r="TPX40" s="31"/>
      <c r="TPY40" s="31"/>
      <c r="TPZ40" s="31"/>
      <c r="TQA40" s="31"/>
      <c r="TQB40" s="31"/>
      <c r="TQC40" s="31"/>
      <c r="TQD40" s="31"/>
      <c r="TQE40" s="31"/>
      <c r="TQF40" s="31"/>
      <c r="TQG40" s="31"/>
      <c r="TQH40" s="31"/>
      <c r="TQI40" s="31"/>
      <c r="TQJ40" s="31"/>
      <c r="TQK40" s="31"/>
      <c r="TQL40" s="31"/>
      <c r="TQM40" s="31"/>
      <c r="TQN40" s="31"/>
      <c r="TQO40" s="31"/>
      <c r="TQP40" s="31"/>
      <c r="TQQ40" s="31"/>
      <c r="TQR40" s="31"/>
      <c r="TQS40" s="31"/>
      <c r="TQT40" s="31"/>
      <c r="TQU40" s="31"/>
      <c r="TQV40" s="31"/>
      <c r="TQW40" s="31"/>
      <c r="TQX40" s="31"/>
      <c r="TQY40" s="31"/>
      <c r="TQZ40" s="31"/>
      <c r="TRA40" s="31"/>
      <c r="TRB40" s="31"/>
      <c r="TRC40" s="31"/>
      <c r="TRD40" s="31"/>
      <c r="TRE40" s="31"/>
      <c r="TRF40" s="31"/>
      <c r="TRG40" s="31"/>
      <c r="TRH40" s="31"/>
      <c r="TRI40" s="31"/>
      <c r="TRJ40" s="31"/>
      <c r="TRK40" s="31"/>
      <c r="TRL40" s="31"/>
      <c r="TRM40" s="31"/>
      <c r="TRN40" s="31"/>
      <c r="TRO40" s="31"/>
      <c r="TRP40" s="31"/>
      <c r="TRQ40" s="31"/>
      <c r="TRR40" s="31"/>
      <c r="TRS40" s="31"/>
      <c r="TRT40" s="31"/>
      <c r="TRU40" s="31"/>
      <c r="TRV40" s="31"/>
      <c r="TRW40" s="31"/>
      <c r="TRX40" s="31"/>
      <c r="TRY40" s="31"/>
      <c r="TRZ40" s="31"/>
      <c r="TSA40" s="31"/>
      <c r="TSB40" s="31"/>
      <c r="TSC40" s="31"/>
      <c r="TSD40" s="31"/>
      <c r="TSE40" s="31"/>
      <c r="TSF40" s="31"/>
      <c r="TSG40" s="31"/>
      <c r="TSH40" s="31"/>
      <c r="TSI40" s="31"/>
      <c r="TSJ40" s="31"/>
      <c r="TSK40" s="31"/>
      <c r="TSL40" s="31"/>
      <c r="TSM40" s="31"/>
      <c r="TSN40" s="31"/>
      <c r="TSO40" s="31"/>
      <c r="TSP40" s="31"/>
      <c r="TSQ40" s="31"/>
      <c r="TSR40" s="31"/>
      <c r="TSS40" s="31"/>
      <c r="TST40" s="31"/>
      <c r="TSU40" s="31"/>
      <c r="TSV40" s="31"/>
      <c r="TSW40" s="31"/>
      <c r="TSX40" s="31"/>
      <c r="TSY40" s="31"/>
      <c r="TSZ40" s="31"/>
      <c r="TTA40" s="31"/>
      <c r="TTB40" s="31"/>
      <c r="TTC40" s="31"/>
      <c r="TTD40" s="31"/>
      <c r="TTE40" s="31"/>
      <c r="TTF40" s="31"/>
      <c r="TTG40" s="31"/>
      <c r="TTH40" s="31"/>
      <c r="TTI40" s="31"/>
      <c r="TTJ40" s="31"/>
      <c r="TTK40" s="31"/>
      <c r="TTL40" s="31"/>
      <c r="TTM40" s="31"/>
      <c r="TTN40" s="31"/>
      <c r="TTO40" s="31"/>
      <c r="TTP40" s="31"/>
      <c r="TTQ40" s="31"/>
      <c r="TTR40" s="31"/>
      <c r="TTS40" s="31"/>
      <c r="TTT40" s="31"/>
      <c r="TTU40" s="31"/>
      <c r="TTV40" s="31"/>
      <c r="TTW40" s="31"/>
      <c r="TTX40" s="31"/>
      <c r="TTY40" s="31"/>
      <c r="TTZ40" s="31"/>
      <c r="TUA40" s="31"/>
      <c r="TUB40" s="31"/>
      <c r="TUC40" s="31"/>
      <c r="TUD40" s="31"/>
      <c r="TUE40" s="31"/>
      <c r="TUF40" s="31"/>
      <c r="TUG40" s="31"/>
      <c r="TUH40" s="31"/>
      <c r="TUI40" s="31"/>
      <c r="TUJ40" s="31"/>
      <c r="TUK40" s="31"/>
      <c r="TUL40" s="31"/>
      <c r="TUM40" s="31"/>
      <c r="TUN40" s="31"/>
      <c r="TUO40" s="31"/>
      <c r="TUP40" s="31"/>
      <c r="TUQ40" s="31"/>
      <c r="TUR40" s="31"/>
      <c r="TUS40" s="31"/>
      <c r="TUT40" s="31"/>
      <c r="TUU40" s="31"/>
      <c r="TUV40" s="31"/>
      <c r="TUW40" s="31"/>
      <c r="TUX40" s="31"/>
      <c r="TUY40" s="31"/>
      <c r="TUZ40" s="31"/>
      <c r="TVA40" s="31"/>
      <c r="TVB40" s="31"/>
      <c r="TVC40" s="31"/>
      <c r="TVD40" s="31"/>
      <c r="TVE40" s="31"/>
      <c r="TVF40" s="31"/>
      <c r="TVG40" s="31"/>
      <c r="TVH40" s="31"/>
      <c r="TVI40" s="31"/>
      <c r="TVJ40" s="31"/>
      <c r="TVK40" s="31"/>
      <c r="TVL40" s="31"/>
      <c r="TVM40" s="31"/>
      <c r="TVN40" s="31"/>
      <c r="TVO40" s="31"/>
      <c r="TVP40" s="31"/>
      <c r="TVQ40" s="31"/>
      <c r="TVR40" s="31"/>
      <c r="TVS40" s="31"/>
      <c r="TVT40" s="31"/>
      <c r="TVU40" s="31"/>
      <c r="TVV40" s="31"/>
      <c r="TVW40" s="31"/>
      <c r="TVX40" s="31"/>
      <c r="TVY40" s="31"/>
      <c r="TVZ40" s="31"/>
      <c r="TWA40" s="31"/>
      <c r="TWB40" s="31"/>
      <c r="TWC40" s="31"/>
      <c r="TWD40" s="31"/>
      <c r="TWE40" s="31"/>
      <c r="TWF40" s="31"/>
      <c r="TWG40" s="31"/>
      <c r="TWH40" s="31"/>
      <c r="TWI40" s="31"/>
      <c r="TWJ40" s="31"/>
      <c r="TWK40" s="31"/>
      <c r="TWL40" s="31"/>
      <c r="TWM40" s="31"/>
      <c r="TWN40" s="31"/>
      <c r="TWO40" s="31"/>
      <c r="TWP40" s="31"/>
      <c r="TWQ40" s="31"/>
      <c r="TWR40" s="31"/>
      <c r="TWS40" s="31"/>
      <c r="TWT40" s="31"/>
      <c r="TWU40" s="31"/>
      <c r="TWV40" s="31"/>
      <c r="TWW40" s="31"/>
      <c r="TWX40" s="31"/>
      <c r="TWY40" s="31"/>
      <c r="TWZ40" s="31"/>
      <c r="TXA40" s="31"/>
      <c r="TXB40" s="31"/>
      <c r="TXC40" s="31"/>
      <c r="TXD40" s="31"/>
      <c r="TXE40" s="31"/>
      <c r="TXF40" s="31"/>
      <c r="TXG40" s="31"/>
      <c r="TXH40" s="31"/>
      <c r="TXI40" s="31"/>
      <c r="TXJ40" s="31"/>
      <c r="TXK40" s="31"/>
      <c r="TXL40" s="31"/>
      <c r="TXM40" s="31"/>
      <c r="TXN40" s="31"/>
      <c r="TXO40" s="31"/>
      <c r="TXP40" s="31"/>
      <c r="TXQ40" s="31"/>
      <c r="TXR40" s="31"/>
      <c r="TXS40" s="31"/>
      <c r="TXT40" s="31"/>
      <c r="TXU40" s="31"/>
      <c r="TXV40" s="31"/>
      <c r="TXW40" s="31"/>
      <c r="TXX40" s="31"/>
      <c r="TXY40" s="31"/>
      <c r="TXZ40" s="31"/>
      <c r="TYA40" s="31"/>
      <c r="TYB40" s="31"/>
      <c r="TYC40" s="31"/>
      <c r="TYD40" s="31"/>
      <c r="TYE40" s="31"/>
      <c r="TYF40" s="31"/>
      <c r="TYG40" s="31"/>
      <c r="TYH40" s="31"/>
      <c r="TYI40" s="31"/>
      <c r="TYJ40" s="31"/>
      <c r="TYK40" s="31"/>
      <c r="TYL40" s="31"/>
      <c r="TYM40" s="31"/>
      <c r="TYN40" s="31"/>
      <c r="TYO40" s="31"/>
      <c r="TYP40" s="31"/>
      <c r="TYQ40" s="31"/>
      <c r="TYR40" s="31"/>
      <c r="TYS40" s="31"/>
      <c r="TYT40" s="31"/>
      <c r="TYU40" s="31"/>
      <c r="TYV40" s="31"/>
      <c r="TYW40" s="31"/>
      <c r="TYX40" s="31"/>
      <c r="TYY40" s="31"/>
      <c r="TYZ40" s="31"/>
      <c r="TZA40" s="31"/>
      <c r="TZB40" s="31"/>
      <c r="TZC40" s="31"/>
      <c r="TZD40" s="31"/>
      <c r="TZE40" s="31"/>
      <c r="TZF40" s="31"/>
      <c r="TZG40" s="31"/>
      <c r="TZH40" s="31"/>
      <c r="TZI40" s="31"/>
      <c r="TZJ40" s="31"/>
      <c r="TZK40" s="31"/>
      <c r="TZL40" s="31"/>
      <c r="TZM40" s="31"/>
      <c r="TZN40" s="31"/>
      <c r="TZO40" s="31"/>
      <c r="TZP40" s="31"/>
      <c r="TZQ40" s="31"/>
      <c r="TZR40" s="31"/>
      <c r="TZS40" s="31"/>
      <c r="TZT40" s="31"/>
      <c r="TZU40" s="31"/>
      <c r="TZV40" s="31"/>
      <c r="TZW40" s="31"/>
      <c r="TZX40" s="31"/>
      <c r="TZY40" s="31"/>
      <c r="TZZ40" s="31"/>
      <c r="UAA40" s="31"/>
      <c r="UAB40" s="31"/>
      <c r="UAC40" s="31"/>
      <c r="UAD40" s="31"/>
      <c r="UAE40" s="31"/>
      <c r="UAF40" s="31"/>
      <c r="UAG40" s="31"/>
      <c r="UAH40" s="31"/>
      <c r="UAI40" s="31"/>
      <c r="UAJ40" s="31"/>
      <c r="UAK40" s="31"/>
      <c r="UAL40" s="31"/>
      <c r="UAM40" s="31"/>
      <c r="UAN40" s="31"/>
      <c r="UAO40" s="31"/>
      <c r="UAP40" s="31"/>
      <c r="UAQ40" s="31"/>
      <c r="UAR40" s="31"/>
      <c r="UAS40" s="31"/>
      <c r="UAT40" s="31"/>
      <c r="UAU40" s="31"/>
      <c r="UAV40" s="31"/>
      <c r="UAW40" s="31"/>
      <c r="UAX40" s="31"/>
      <c r="UAY40" s="31"/>
      <c r="UAZ40" s="31"/>
      <c r="UBA40" s="31"/>
      <c r="UBB40" s="31"/>
      <c r="UBC40" s="31"/>
      <c r="UBD40" s="31"/>
      <c r="UBE40" s="31"/>
      <c r="UBF40" s="31"/>
      <c r="UBG40" s="31"/>
      <c r="UBH40" s="31"/>
      <c r="UBI40" s="31"/>
      <c r="UBJ40" s="31"/>
      <c r="UBK40" s="31"/>
      <c r="UBL40" s="31"/>
      <c r="UBM40" s="31"/>
      <c r="UBN40" s="31"/>
      <c r="UBO40" s="31"/>
      <c r="UBP40" s="31"/>
      <c r="UBQ40" s="31"/>
      <c r="UBR40" s="31"/>
      <c r="UBS40" s="31"/>
      <c r="UBT40" s="31"/>
      <c r="UBU40" s="31"/>
      <c r="UBV40" s="31"/>
      <c r="UBW40" s="31"/>
      <c r="UBX40" s="31"/>
      <c r="UBY40" s="31"/>
      <c r="UBZ40" s="31"/>
      <c r="UCA40" s="31"/>
      <c r="UCB40" s="31"/>
      <c r="UCC40" s="31"/>
      <c r="UCD40" s="31"/>
      <c r="UCE40" s="31"/>
      <c r="UCF40" s="31"/>
      <c r="UCG40" s="31"/>
      <c r="UCH40" s="31"/>
      <c r="UCI40" s="31"/>
      <c r="UCJ40" s="31"/>
      <c r="UCK40" s="31"/>
      <c r="UCL40" s="31"/>
      <c r="UCM40" s="31"/>
      <c r="UCN40" s="31"/>
      <c r="UCO40" s="31"/>
      <c r="UCP40" s="31"/>
      <c r="UCQ40" s="31"/>
      <c r="UCR40" s="31"/>
      <c r="UCS40" s="31"/>
      <c r="UCT40" s="31"/>
      <c r="UCU40" s="31"/>
      <c r="UCV40" s="31"/>
      <c r="UCW40" s="31"/>
      <c r="UCX40" s="31"/>
      <c r="UCY40" s="31"/>
      <c r="UCZ40" s="31"/>
      <c r="UDA40" s="31"/>
      <c r="UDB40" s="31"/>
      <c r="UDC40" s="31"/>
      <c r="UDD40" s="31"/>
      <c r="UDE40" s="31"/>
      <c r="UDF40" s="31"/>
      <c r="UDG40" s="31"/>
      <c r="UDH40" s="31"/>
      <c r="UDI40" s="31"/>
      <c r="UDJ40" s="31"/>
      <c r="UDK40" s="31"/>
      <c r="UDL40" s="31"/>
      <c r="UDM40" s="31"/>
      <c r="UDN40" s="31"/>
      <c r="UDO40" s="31"/>
      <c r="UDP40" s="31"/>
      <c r="UDQ40" s="31"/>
      <c r="UDR40" s="31"/>
      <c r="UDS40" s="31"/>
      <c r="UDT40" s="31"/>
      <c r="UDU40" s="31"/>
      <c r="UDV40" s="31"/>
      <c r="UDW40" s="31"/>
      <c r="UDX40" s="31"/>
      <c r="UDY40" s="31"/>
      <c r="UDZ40" s="31"/>
      <c r="UEA40" s="31"/>
      <c r="UEB40" s="31"/>
      <c r="UEC40" s="31"/>
      <c r="UED40" s="31"/>
      <c r="UEE40" s="31"/>
      <c r="UEF40" s="31"/>
      <c r="UEG40" s="31"/>
      <c r="UEH40" s="31"/>
      <c r="UEI40" s="31"/>
      <c r="UEJ40" s="31"/>
      <c r="UEK40" s="31"/>
      <c r="UEL40" s="31"/>
      <c r="UEM40" s="31"/>
      <c r="UEN40" s="31"/>
      <c r="UEO40" s="31"/>
      <c r="UEP40" s="31"/>
      <c r="UEQ40" s="31"/>
      <c r="UER40" s="31"/>
      <c r="UES40" s="31"/>
      <c r="UET40" s="31"/>
      <c r="UEU40" s="31"/>
      <c r="UEV40" s="31"/>
      <c r="UEW40" s="31"/>
      <c r="UEX40" s="31"/>
      <c r="UEY40" s="31"/>
      <c r="UEZ40" s="31"/>
      <c r="UFA40" s="31"/>
      <c r="UFB40" s="31"/>
      <c r="UFC40" s="31"/>
      <c r="UFD40" s="31"/>
      <c r="UFE40" s="31"/>
      <c r="UFF40" s="31"/>
      <c r="UFG40" s="31"/>
      <c r="UFH40" s="31"/>
      <c r="UFI40" s="31"/>
      <c r="UFJ40" s="31"/>
      <c r="UFK40" s="31"/>
      <c r="UFL40" s="31"/>
      <c r="UFM40" s="31"/>
      <c r="UFN40" s="31"/>
      <c r="UFO40" s="31"/>
      <c r="UFP40" s="31"/>
      <c r="UFQ40" s="31"/>
      <c r="UFR40" s="31"/>
      <c r="UFS40" s="31"/>
      <c r="UFT40" s="31"/>
      <c r="UFU40" s="31"/>
      <c r="UFV40" s="31"/>
      <c r="UFW40" s="31"/>
      <c r="UFX40" s="31"/>
      <c r="UFY40" s="31"/>
      <c r="UFZ40" s="31"/>
      <c r="UGA40" s="31"/>
      <c r="UGB40" s="31"/>
      <c r="UGC40" s="31"/>
      <c r="UGD40" s="31"/>
      <c r="UGE40" s="31"/>
      <c r="UGF40" s="31"/>
      <c r="UGG40" s="31"/>
      <c r="UGH40" s="31"/>
      <c r="UGI40" s="31"/>
      <c r="UGJ40" s="31"/>
      <c r="UGK40" s="31"/>
      <c r="UGL40" s="31"/>
      <c r="UGM40" s="31"/>
      <c r="UGN40" s="31"/>
      <c r="UGO40" s="31"/>
      <c r="UGP40" s="31"/>
      <c r="UGQ40" s="31"/>
      <c r="UGR40" s="31"/>
      <c r="UGS40" s="31"/>
      <c r="UGT40" s="31"/>
      <c r="UGU40" s="31"/>
      <c r="UGV40" s="31"/>
      <c r="UGW40" s="31"/>
      <c r="UGX40" s="31"/>
      <c r="UGY40" s="31"/>
      <c r="UGZ40" s="31"/>
      <c r="UHA40" s="31"/>
      <c r="UHB40" s="31"/>
      <c r="UHC40" s="31"/>
      <c r="UHD40" s="31"/>
      <c r="UHE40" s="31"/>
      <c r="UHF40" s="31"/>
      <c r="UHG40" s="31"/>
      <c r="UHH40" s="31"/>
      <c r="UHI40" s="31"/>
      <c r="UHJ40" s="31"/>
      <c r="UHK40" s="31"/>
      <c r="UHL40" s="31"/>
      <c r="UHM40" s="31"/>
      <c r="UHN40" s="31"/>
      <c r="UHO40" s="31"/>
      <c r="UHP40" s="31"/>
      <c r="UHQ40" s="31"/>
      <c r="UHR40" s="31"/>
      <c r="UHS40" s="31"/>
      <c r="UHT40" s="31"/>
      <c r="UHU40" s="31"/>
      <c r="UHV40" s="31"/>
      <c r="UHW40" s="31"/>
      <c r="UHX40" s="31"/>
      <c r="UHY40" s="31"/>
      <c r="UHZ40" s="31"/>
      <c r="UIA40" s="31"/>
      <c r="UIB40" s="31"/>
      <c r="UIC40" s="31"/>
      <c r="UID40" s="31"/>
      <c r="UIE40" s="31"/>
      <c r="UIF40" s="31"/>
      <c r="UIG40" s="31"/>
      <c r="UIH40" s="31"/>
      <c r="UII40" s="31"/>
      <c r="UIJ40" s="31"/>
      <c r="UIK40" s="31"/>
      <c r="UIL40" s="31"/>
      <c r="UIM40" s="31"/>
      <c r="UIN40" s="31"/>
      <c r="UIO40" s="31"/>
      <c r="UIP40" s="31"/>
      <c r="UIQ40" s="31"/>
      <c r="UIR40" s="31"/>
      <c r="UIS40" s="31"/>
      <c r="UIT40" s="31"/>
      <c r="UIU40" s="31"/>
      <c r="UIV40" s="31"/>
      <c r="UIW40" s="31"/>
      <c r="UIX40" s="31"/>
      <c r="UIY40" s="31"/>
      <c r="UIZ40" s="31"/>
      <c r="UJA40" s="31"/>
      <c r="UJB40" s="31"/>
      <c r="UJC40" s="31"/>
      <c r="UJD40" s="31"/>
      <c r="UJE40" s="31"/>
      <c r="UJF40" s="31"/>
      <c r="UJG40" s="31"/>
      <c r="UJH40" s="31"/>
      <c r="UJI40" s="31"/>
      <c r="UJJ40" s="31"/>
      <c r="UJK40" s="31"/>
      <c r="UJL40" s="31"/>
      <c r="UJM40" s="31"/>
      <c r="UJN40" s="31"/>
      <c r="UJO40" s="31"/>
      <c r="UJP40" s="31"/>
      <c r="UJQ40" s="31"/>
      <c r="UJR40" s="31"/>
      <c r="UJS40" s="31"/>
      <c r="UJT40" s="31"/>
      <c r="UJU40" s="31"/>
      <c r="UJV40" s="31"/>
      <c r="UJW40" s="31"/>
      <c r="UJX40" s="31"/>
      <c r="UJY40" s="31"/>
      <c r="UJZ40" s="31"/>
      <c r="UKA40" s="31"/>
      <c r="UKB40" s="31"/>
      <c r="UKC40" s="31"/>
      <c r="UKD40" s="31"/>
      <c r="UKE40" s="31"/>
      <c r="UKF40" s="31"/>
      <c r="UKG40" s="31"/>
      <c r="UKH40" s="31"/>
      <c r="UKI40" s="31"/>
      <c r="UKJ40" s="31"/>
      <c r="UKK40" s="31"/>
      <c r="UKL40" s="31"/>
      <c r="UKM40" s="31"/>
      <c r="UKN40" s="31"/>
      <c r="UKO40" s="31"/>
      <c r="UKP40" s="31"/>
      <c r="UKQ40" s="31"/>
      <c r="UKR40" s="31"/>
      <c r="UKS40" s="31"/>
      <c r="UKT40" s="31"/>
      <c r="UKU40" s="31"/>
      <c r="UKV40" s="31"/>
      <c r="UKW40" s="31"/>
      <c r="UKX40" s="31"/>
      <c r="UKY40" s="31"/>
      <c r="UKZ40" s="31"/>
      <c r="ULA40" s="31"/>
      <c r="ULB40" s="31"/>
      <c r="ULC40" s="31"/>
      <c r="ULD40" s="31"/>
      <c r="ULE40" s="31"/>
      <c r="ULF40" s="31"/>
      <c r="ULG40" s="31"/>
      <c r="ULH40" s="31"/>
      <c r="ULI40" s="31"/>
      <c r="ULJ40" s="31"/>
      <c r="ULK40" s="31"/>
      <c r="ULL40" s="31"/>
      <c r="ULM40" s="31"/>
      <c r="ULN40" s="31"/>
      <c r="ULO40" s="31"/>
      <c r="ULP40" s="31"/>
      <c r="ULQ40" s="31"/>
      <c r="ULR40" s="31"/>
      <c r="ULS40" s="31"/>
      <c r="ULT40" s="31"/>
      <c r="ULU40" s="31"/>
      <c r="ULV40" s="31"/>
      <c r="ULW40" s="31"/>
      <c r="ULX40" s="31"/>
      <c r="ULY40" s="31"/>
      <c r="ULZ40" s="31"/>
      <c r="UMA40" s="31"/>
      <c r="UMB40" s="31"/>
      <c r="UMC40" s="31"/>
      <c r="UMD40" s="31"/>
      <c r="UME40" s="31"/>
      <c r="UMF40" s="31"/>
      <c r="UMG40" s="31"/>
      <c r="UMH40" s="31"/>
      <c r="UMI40" s="31"/>
      <c r="UMJ40" s="31"/>
      <c r="UMK40" s="31"/>
      <c r="UML40" s="31"/>
      <c r="UMM40" s="31"/>
      <c r="UMN40" s="31"/>
      <c r="UMO40" s="31"/>
      <c r="UMP40" s="31"/>
      <c r="UMQ40" s="31"/>
      <c r="UMR40" s="31"/>
      <c r="UMS40" s="31"/>
      <c r="UMT40" s="31"/>
      <c r="UMU40" s="31"/>
      <c r="UMV40" s="31"/>
      <c r="UMW40" s="31"/>
      <c r="UMX40" s="31"/>
      <c r="UMY40" s="31"/>
      <c r="UMZ40" s="31"/>
      <c r="UNA40" s="31"/>
      <c r="UNB40" s="31"/>
      <c r="UNC40" s="31"/>
      <c r="UND40" s="31"/>
      <c r="UNE40" s="31"/>
      <c r="UNF40" s="31"/>
      <c r="UNG40" s="31"/>
      <c r="UNH40" s="31"/>
      <c r="UNI40" s="31"/>
      <c r="UNJ40" s="31"/>
      <c r="UNK40" s="31"/>
      <c r="UNL40" s="31"/>
      <c r="UNM40" s="31"/>
      <c r="UNN40" s="31"/>
      <c r="UNO40" s="31"/>
      <c r="UNP40" s="31"/>
      <c r="UNQ40" s="31"/>
      <c r="UNR40" s="31"/>
      <c r="UNS40" s="31"/>
      <c r="UNT40" s="31"/>
      <c r="UNU40" s="31"/>
      <c r="UNV40" s="31"/>
      <c r="UNW40" s="31"/>
      <c r="UNX40" s="31"/>
      <c r="UNY40" s="31"/>
      <c r="UNZ40" s="31"/>
      <c r="UOA40" s="31"/>
      <c r="UOB40" s="31"/>
      <c r="UOC40" s="31"/>
      <c r="UOD40" s="31"/>
      <c r="UOE40" s="31"/>
      <c r="UOF40" s="31"/>
      <c r="UOG40" s="31"/>
      <c r="UOH40" s="31"/>
      <c r="UOI40" s="31"/>
      <c r="UOJ40" s="31"/>
      <c r="UOK40" s="31"/>
      <c r="UOL40" s="31"/>
      <c r="UOM40" s="31"/>
      <c r="UON40" s="31"/>
      <c r="UOO40" s="31"/>
      <c r="UOP40" s="31"/>
      <c r="UOQ40" s="31"/>
      <c r="UOR40" s="31"/>
      <c r="UOS40" s="31"/>
      <c r="UOT40" s="31"/>
      <c r="UOU40" s="31"/>
      <c r="UOV40" s="31"/>
      <c r="UOW40" s="31"/>
      <c r="UOX40" s="31"/>
      <c r="UOY40" s="31"/>
      <c r="UOZ40" s="31"/>
      <c r="UPA40" s="31"/>
      <c r="UPB40" s="31"/>
      <c r="UPC40" s="31"/>
      <c r="UPD40" s="31"/>
      <c r="UPE40" s="31"/>
      <c r="UPF40" s="31"/>
      <c r="UPG40" s="31"/>
      <c r="UPH40" s="31"/>
      <c r="UPI40" s="31"/>
      <c r="UPJ40" s="31"/>
      <c r="UPK40" s="31"/>
      <c r="UPL40" s="31"/>
      <c r="UPM40" s="31"/>
      <c r="UPN40" s="31"/>
      <c r="UPO40" s="31"/>
      <c r="UPP40" s="31"/>
      <c r="UPQ40" s="31"/>
      <c r="UPR40" s="31"/>
      <c r="UPS40" s="31"/>
      <c r="UPT40" s="31"/>
      <c r="UPU40" s="31"/>
      <c r="UPV40" s="31"/>
      <c r="UPW40" s="31"/>
      <c r="UPX40" s="31"/>
      <c r="UPY40" s="31"/>
      <c r="UPZ40" s="31"/>
      <c r="UQA40" s="31"/>
      <c r="UQB40" s="31"/>
      <c r="UQC40" s="31"/>
      <c r="UQD40" s="31"/>
      <c r="UQE40" s="31"/>
      <c r="UQF40" s="31"/>
      <c r="UQG40" s="31"/>
      <c r="UQH40" s="31"/>
      <c r="UQI40" s="31"/>
      <c r="UQJ40" s="31"/>
      <c r="UQK40" s="31"/>
      <c r="UQL40" s="31"/>
      <c r="UQM40" s="31"/>
      <c r="UQN40" s="31"/>
      <c r="UQO40" s="31"/>
      <c r="UQP40" s="31"/>
      <c r="UQQ40" s="31"/>
      <c r="UQR40" s="31"/>
      <c r="UQS40" s="31"/>
      <c r="UQT40" s="31"/>
      <c r="UQU40" s="31"/>
      <c r="UQV40" s="31"/>
      <c r="UQW40" s="31"/>
      <c r="UQX40" s="31"/>
      <c r="UQY40" s="31"/>
      <c r="UQZ40" s="31"/>
      <c r="URA40" s="31"/>
      <c r="URB40" s="31"/>
      <c r="URC40" s="31"/>
      <c r="URD40" s="31"/>
      <c r="URE40" s="31"/>
      <c r="URF40" s="31"/>
      <c r="URG40" s="31"/>
      <c r="URH40" s="31"/>
      <c r="URI40" s="31"/>
      <c r="URJ40" s="31"/>
      <c r="URK40" s="31"/>
      <c r="URL40" s="31"/>
      <c r="URM40" s="31"/>
      <c r="URN40" s="31"/>
      <c r="URO40" s="31"/>
      <c r="URP40" s="31"/>
      <c r="URQ40" s="31"/>
      <c r="URR40" s="31"/>
      <c r="URS40" s="31"/>
      <c r="URT40" s="31"/>
      <c r="URU40" s="31"/>
      <c r="URV40" s="31"/>
      <c r="URW40" s="31"/>
      <c r="URX40" s="31"/>
      <c r="URY40" s="31"/>
      <c r="URZ40" s="31"/>
      <c r="USA40" s="31"/>
      <c r="USB40" s="31"/>
      <c r="USC40" s="31"/>
      <c r="USD40" s="31"/>
      <c r="USE40" s="31"/>
      <c r="USF40" s="31"/>
      <c r="USG40" s="31"/>
      <c r="USH40" s="31"/>
      <c r="USI40" s="31"/>
      <c r="USJ40" s="31"/>
      <c r="USK40" s="31"/>
      <c r="USL40" s="31"/>
      <c r="USM40" s="31"/>
      <c r="USN40" s="31"/>
      <c r="USO40" s="31"/>
      <c r="USP40" s="31"/>
      <c r="USQ40" s="31"/>
      <c r="USR40" s="31"/>
      <c r="USS40" s="31"/>
      <c r="UST40" s="31"/>
      <c r="USU40" s="31"/>
      <c r="USV40" s="31"/>
      <c r="USW40" s="31"/>
      <c r="USX40" s="31"/>
      <c r="USY40" s="31"/>
      <c r="USZ40" s="31"/>
      <c r="UTA40" s="31"/>
      <c r="UTB40" s="31"/>
      <c r="UTC40" s="31"/>
      <c r="UTD40" s="31"/>
      <c r="UTE40" s="31"/>
      <c r="UTF40" s="31"/>
      <c r="UTG40" s="31"/>
      <c r="UTH40" s="31"/>
      <c r="UTI40" s="31"/>
      <c r="UTJ40" s="31"/>
      <c r="UTK40" s="31"/>
      <c r="UTL40" s="31"/>
      <c r="UTM40" s="31"/>
      <c r="UTN40" s="31"/>
      <c r="UTO40" s="31"/>
      <c r="UTP40" s="31"/>
      <c r="UTQ40" s="31"/>
      <c r="UTR40" s="31"/>
      <c r="UTS40" s="31"/>
      <c r="UTT40" s="31"/>
      <c r="UTU40" s="31"/>
      <c r="UTV40" s="31"/>
      <c r="UTW40" s="31"/>
      <c r="UTX40" s="31"/>
      <c r="UTY40" s="31"/>
      <c r="UTZ40" s="31"/>
      <c r="UUA40" s="31"/>
      <c r="UUB40" s="31"/>
      <c r="UUC40" s="31"/>
      <c r="UUD40" s="31"/>
      <c r="UUE40" s="31"/>
      <c r="UUF40" s="31"/>
      <c r="UUG40" s="31"/>
      <c r="UUH40" s="31"/>
      <c r="UUI40" s="31"/>
      <c r="UUJ40" s="31"/>
      <c r="UUK40" s="31"/>
      <c r="UUL40" s="31"/>
      <c r="UUM40" s="31"/>
      <c r="UUN40" s="31"/>
      <c r="UUO40" s="31"/>
      <c r="UUP40" s="31"/>
      <c r="UUQ40" s="31"/>
      <c r="UUR40" s="31"/>
      <c r="UUS40" s="31"/>
      <c r="UUT40" s="31"/>
      <c r="UUU40" s="31"/>
      <c r="UUV40" s="31"/>
      <c r="UUW40" s="31"/>
      <c r="UUX40" s="31"/>
      <c r="UUY40" s="31"/>
      <c r="UUZ40" s="31"/>
      <c r="UVA40" s="31"/>
      <c r="UVB40" s="31"/>
      <c r="UVC40" s="31"/>
      <c r="UVD40" s="31"/>
      <c r="UVE40" s="31"/>
      <c r="UVF40" s="31"/>
      <c r="UVG40" s="31"/>
      <c r="UVH40" s="31"/>
      <c r="UVI40" s="31"/>
      <c r="UVJ40" s="31"/>
      <c r="UVK40" s="31"/>
      <c r="UVL40" s="31"/>
      <c r="UVM40" s="31"/>
      <c r="UVN40" s="31"/>
      <c r="UVO40" s="31"/>
      <c r="UVP40" s="31"/>
      <c r="UVQ40" s="31"/>
      <c r="UVR40" s="31"/>
      <c r="UVS40" s="31"/>
      <c r="UVT40" s="31"/>
      <c r="UVU40" s="31"/>
      <c r="UVV40" s="31"/>
      <c r="UVW40" s="31"/>
      <c r="UVX40" s="31"/>
      <c r="UVY40" s="31"/>
      <c r="UVZ40" s="31"/>
      <c r="UWA40" s="31"/>
      <c r="UWB40" s="31"/>
      <c r="UWC40" s="31"/>
      <c r="UWD40" s="31"/>
      <c r="UWE40" s="31"/>
      <c r="UWF40" s="31"/>
      <c r="UWG40" s="31"/>
      <c r="UWH40" s="31"/>
      <c r="UWI40" s="31"/>
      <c r="UWJ40" s="31"/>
      <c r="UWK40" s="31"/>
      <c r="UWL40" s="31"/>
      <c r="UWM40" s="31"/>
      <c r="UWN40" s="31"/>
      <c r="UWO40" s="31"/>
      <c r="UWP40" s="31"/>
      <c r="UWQ40" s="31"/>
      <c r="UWR40" s="31"/>
      <c r="UWS40" s="31"/>
      <c r="UWT40" s="31"/>
      <c r="UWU40" s="31"/>
      <c r="UWV40" s="31"/>
      <c r="UWW40" s="31"/>
      <c r="UWX40" s="31"/>
      <c r="UWY40" s="31"/>
      <c r="UWZ40" s="31"/>
      <c r="UXA40" s="31"/>
      <c r="UXB40" s="31"/>
      <c r="UXC40" s="31"/>
      <c r="UXD40" s="31"/>
      <c r="UXE40" s="31"/>
      <c r="UXF40" s="31"/>
      <c r="UXG40" s="31"/>
      <c r="UXH40" s="31"/>
      <c r="UXI40" s="31"/>
      <c r="UXJ40" s="31"/>
      <c r="UXK40" s="31"/>
      <c r="UXL40" s="31"/>
      <c r="UXM40" s="31"/>
      <c r="UXN40" s="31"/>
      <c r="UXO40" s="31"/>
      <c r="UXP40" s="31"/>
      <c r="UXQ40" s="31"/>
      <c r="UXR40" s="31"/>
      <c r="UXS40" s="31"/>
      <c r="UXT40" s="31"/>
      <c r="UXU40" s="31"/>
      <c r="UXV40" s="31"/>
      <c r="UXW40" s="31"/>
      <c r="UXX40" s="31"/>
      <c r="UXY40" s="31"/>
      <c r="UXZ40" s="31"/>
      <c r="UYA40" s="31"/>
      <c r="UYB40" s="31"/>
      <c r="UYC40" s="31"/>
      <c r="UYD40" s="31"/>
      <c r="UYE40" s="31"/>
      <c r="UYF40" s="31"/>
      <c r="UYG40" s="31"/>
      <c r="UYH40" s="31"/>
      <c r="UYI40" s="31"/>
      <c r="UYJ40" s="31"/>
      <c r="UYK40" s="31"/>
      <c r="UYL40" s="31"/>
      <c r="UYM40" s="31"/>
      <c r="UYN40" s="31"/>
      <c r="UYO40" s="31"/>
      <c r="UYP40" s="31"/>
      <c r="UYQ40" s="31"/>
      <c r="UYR40" s="31"/>
      <c r="UYS40" s="31"/>
      <c r="UYT40" s="31"/>
      <c r="UYU40" s="31"/>
      <c r="UYV40" s="31"/>
      <c r="UYW40" s="31"/>
      <c r="UYX40" s="31"/>
      <c r="UYY40" s="31"/>
      <c r="UYZ40" s="31"/>
      <c r="UZA40" s="31"/>
      <c r="UZB40" s="31"/>
      <c r="UZC40" s="31"/>
      <c r="UZD40" s="31"/>
      <c r="UZE40" s="31"/>
      <c r="UZF40" s="31"/>
      <c r="UZG40" s="31"/>
      <c r="UZH40" s="31"/>
      <c r="UZI40" s="31"/>
      <c r="UZJ40" s="31"/>
      <c r="UZK40" s="31"/>
      <c r="UZL40" s="31"/>
      <c r="UZM40" s="31"/>
      <c r="UZN40" s="31"/>
      <c r="UZO40" s="31"/>
      <c r="UZP40" s="31"/>
      <c r="UZQ40" s="31"/>
      <c r="UZR40" s="31"/>
      <c r="UZS40" s="31"/>
      <c r="UZT40" s="31"/>
      <c r="UZU40" s="31"/>
      <c r="UZV40" s="31"/>
      <c r="UZW40" s="31"/>
      <c r="UZX40" s="31"/>
      <c r="UZY40" s="31"/>
      <c r="UZZ40" s="31"/>
      <c r="VAA40" s="31"/>
      <c r="VAB40" s="31"/>
      <c r="VAC40" s="31"/>
      <c r="VAD40" s="31"/>
      <c r="VAE40" s="31"/>
      <c r="VAF40" s="31"/>
      <c r="VAG40" s="31"/>
      <c r="VAH40" s="31"/>
      <c r="VAI40" s="31"/>
      <c r="VAJ40" s="31"/>
      <c r="VAK40" s="31"/>
      <c r="VAL40" s="31"/>
      <c r="VAM40" s="31"/>
      <c r="VAN40" s="31"/>
      <c r="VAO40" s="31"/>
      <c r="VAP40" s="31"/>
      <c r="VAQ40" s="31"/>
      <c r="VAR40" s="31"/>
      <c r="VAS40" s="31"/>
      <c r="VAT40" s="31"/>
      <c r="VAU40" s="31"/>
      <c r="VAV40" s="31"/>
      <c r="VAW40" s="31"/>
      <c r="VAX40" s="31"/>
      <c r="VAY40" s="31"/>
      <c r="VAZ40" s="31"/>
      <c r="VBA40" s="31"/>
      <c r="VBB40" s="31"/>
      <c r="VBC40" s="31"/>
      <c r="VBD40" s="31"/>
      <c r="VBE40" s="31"/>
      <c r="VBF40" s="31"/>
      <c r="VBG40" s="31"/>
      <c r="VBH40" s="31"/>
      <c r="VBI40" s="31"/>
      <c r="VBJ40" s="31"/>
      <c r="VBK40" s="31"/>
      <c r="VBL40" s="31"/>
      <c r="VBM40" s="31"/>
      <c r="VBN40" s="31"/>
      <c r="VBO40" s="31"/>
      <c r="VBP40" s="31"/>
      <c r="VBQ40" s="31"/>
      <c r="VBR40" s="31"/>
      <c r="VBS40" s="31"/>
      <c r="VBT40" s="31"/>
      <c r="VBU40" s="31"/>
      <c r="VBV40" s="31"/>
      <c r="VBW40" s="31"/>
      <c r="VBX40" s="31"/>
      <c r="VBY40" s="31"/>
      <c r="VBZ40" s="31"/>
      <c r="VCA40" s="31"/>
      <c r="VCB40" s="31"/>
      <c r="VCC40" s="31"/>
      <c r="VCD40" s="31"/>
      <c r="VCE40" s="31"/>
      <c r="VCF40" s="31"/>
      <c r="VCG40" s="31"/>
      <c r="VCH40" s="31"/>
      <c r="VCI40" s="31"/>
      <c r="VCJ40" s="31"/>
      <c r="VCK40" s="31"/>
      <c r="VCL40" s="31"/>
      <c r="VCM40" s="31"/>
      <c r="VCN40" s="31"/>
      <c r="VCO40" s="31"/>
      <c r="VCP40" s="31"/>
      <c r="VCQ40" s="31"/>
      <c r="VCR40" s="31"/>
      <c r="VCS40" s="31"/>
      <c r="VCT40" s="31"/>
      <c r="VCU40" s="31"/>
      <c r="VCV40" s="31"/>
      <c r="VCW40" s="31"/>
      <c r="VCX40" s="31"/>
      <c r="VCY40" s="31"/>
      <c r="VCZ40" s="31"/>
      <c r="VDA40" s="31"/>
      <c r="VDB40" s="31"/>
      <c r="VDC40" s="31"/>
      <c r="VDD40" s="31"/>
      <c r="VDE40" s="31"/>
      <c r="VDF40" s="31"/>
      <c r="VDG40" s="31"/>
      <c r="VDH40" s="31"/>
      <c r="VDI40" s="31"/>
      <c r="VDJ40" s="31"/>
      <c r="VDK40" s="31"/>
      <c r="VDL40" s="31"/>
      <c r="VDM40" s="31"/>
      <c r="VDN40" s="31"/>
      <c r="VDO40" s="31"/>
      <c r="VDP40" s="31"/>
      <c r="VDQ40" s="31"/>
      <c r="VDR40" s="31"/>
      <c r="VDS40" s="31"/>
      <c r="VDT40" s="31"/>
      <c r="VDU40" s="31"/>
      <c r="VDV40" s="31"/>
      <c r="VDW40" s="31"/>
      <c r="VDX40" s="31"/>
      <c r="VDY40" s="31"/>
      <c r="VDZ40" s="31"/>
      <c r="VEA40" s="31"/>
      <c r="VEB40" s="31"/>
      <c r="VEC40" s="31"/>
      <c r="VED40" s="31"/>
      <c r="VEE40" s="31"/>
      <c r="VEF40" s="31"/>
      <c r="VEG40" s="31"/>
      <c r="VEH40" s="31"/>
      <c r="VEI40" s="31"/>
      <c r="VEJ40" s="31"/>
      <c r="VEK40" s="31"/>
      <c r="VEL40" s="31"/>
      <c r="VEM40" s="31"/>
      <c r="VEN40" s="31"/>
      <c r="VEO40" s="31"/>
      <c r="VEP40" s="31"/>
      <c r="VEQ40" s="31"/>
      <c r="VER40" s="31"/>
      <c r="VES40" s="31"/>
      <c r="VET40" s="31"/>
      <c r="VEU40" s="31"/>
      <c r="VEV40" s="31"/>
      <c r="VEW40" s="31"/>
      <c r="VEX40" s="31"/>
      <c r="VEY40" s="31"/>
      <c r="VEZ40" s="31"/>
      <c r="VFA40" s="31"/>
      <c r="VFB40" s="31"/>
      <c r="VFC40" s="31"/>
      <c r="VFD40" s="31"/>
      <c r="VFE40" s="31"/>
      <c r="VFF40" s="31"/>
      <c r="VFG40" s="31"/>
      <c r="VFH40" s="31"/>
      <c r="VFI40" s="31"/>
      <c r="VFJ40" s="31"/>
      <c r="VFK40" s="31"/>
      <c r="VFL40" s="31"/>
      <c r="VFM40" s="31"/>
      <c r="VFN40" s="31"/>
      <c r="VFO40" s="31"/>
      <c r="VFP40" s="31"/>
      <c r="VFQ40" s="31"/>
      <c r="VFR40" s="31"/>
      <c r="VFS40" s="31"/>
      <c r="VFT40" s="31"/>
      <c r="VFU40" s="31"/>
      <c r="VFV40" s="31"/>
      <c r="VFW40" s="31"/>
      <c r="VFX40" s="31"/>
      <c r="VFY40" s="31"/>
      <c r="VFZ40" s="31"/>
      <c r="VGA40" s="31"/>
      <c r="VGB40" s="31"/>
      <c r="VGC40" s="31"/>
      <c r="VGD40" s="31"/>
      <c r="VGE40" s="31"/>
      <c r="VGF40" s="31"/>
      <c r="VGG40" s="31"/>
      <c r="VGH40" s="31"/>
      <c r="VGI40" s="31"/>
      <c r="VGJ40" s="31"/>
      <c r="VGK40" s="31"/>
      <c r="VGL40" s="31"/>
      <c r="VGM40" s="31"/>
      <c r="VGN40" s="31"/>
      <c r="VGO40" s="31"/>
      <c r="VGP40" s="31"/>
      <c r="VGQ40" s="31"/>
      <c r="VGR40" s="31"/>
      <c r="VGS40" s="31"/>
      <c r="VGT40" s="31"/>
      <c r="VGU40" s="31"/>
      <c r="VGV40" s="31"/>
      <c r="VGW40" s="31"/>
      <c r="VGX40" s="31"/>
      <c r="VGY40" s="31"/>
      <c r="VGZ40" s="31"/>
      <c r="VHA40" s="31"/>
      <c r="VHB40" s="31"/>
      <c r="VHC40" s="31"/>
      <c r="VHD40" s="31"/>
      <c r="VHE40" s="31"/>
      <c r="VHF40" s="31"/>
      <c r="VHG40" s="31"/>
      <c r="VHH40" s="31"/>
      <c r="VHI40" s="31"/>
      <c r="VHJ40" s="31"/>
      <c r="VHK40" s="31"/>
      <c r="VHL40" s="31"/>
      <c r="VHM40" s="31"/>
      <c r="VHN40" s="31"/>
      <c r="VHO40" s="31"/>
      <c r="VHP40" s="31"/>
      <c r="VHQ40" s="31"/>
      <c r="VHR40" s="31"/>
      <c r="VHS40" s="31"/>
      <c r="VHT40" s="31"/>
      <c r="VHU40" s="31"/>
      <c r="VHV40" s="31"/>
      <c r="VHW40" s="31"/>
      <c r="VHX40" s="31"/>
      <c r="VHY40" s="31"/>
      <c r="VHZ40" s="31"/>
      <c r="VIA40" s="31"/>
      <c r="VIB40" s="31"/>
      <c r="VIC40" s="31"/>
      <c r="VID40" s="31"/>
      <c r="VIE40" s="31"/>
      <c r="VIF40" s="31"/>
      <c r="VIG40" s="31"/>
      <c r="VIH40" s="31"/>
      <c r="VII40" s="31"/>
      <c r="VIJ40" s="31"/>
      <c r="VIK40" s="31"/>
      <c r="VIL40" s="31"/>
      <c r="VIM40" s="31"/>
      <c r="VIN40" s="31"/>
      <c r="VIO40" s="31"/>
      <c r="VIP40" s="31"/>
      <c r="VIQ40" s="31"/>
      <c r="VIR40" s="31"/>
      <c r="VIS40" s="31"/>
      <c r="VIT40" s="31"/>
      <c r="VIU40" s="31"/>
      <c r="VIV40" s="31"/>
      <c r="VIW40" s="31"/>
      <c r="VIX40" s="31"/>
      <c r="VIY40" s="31"/>
      <c r="VIZ40" s="31"/>
      <c r="VJA40" s="31"/>
      <c r="VJB40" s="31"/>
      <c r="VJC40" s="31"/>
      <c r="VJD40" s="31"/>
      <c r="VJE40" s="31"/>
      <c r="VJF40" s="31"/>
      <c r="VJG40" s="31"/>
      <c r="VJH40" s="31"/>
      <c r="VJI40" s="31"/>
      <c r="VJJ40" s="31"/>
      <c r="VJK40" s="31"/>
      <c r="VJL40" s="31"/>
      <c r="VJM40" s="31"/>
      <c r="VJN40" s="31"/>
      <c r="VJO40" s="31"/>
      <c r="VJP40" s="31"/>
      <c r="VJQ40" s="31"/>
      <c r="VJR40" s="31"/>
      <c r="VJS40" s="31"/>
      <c r="VJT40" s="31"/>
      <c r="VJU40" s="31"/>
      <c r="VJV40" s="31"/>
      <c r="VJW40" s="31"/>
      <c r="VJX40" s="31"/>
      <c r="VJY40" s="31"/>
      <c r="VJZ40" s="31"/>
      <c r="VKA40" s="31"/>
      <c r="VKB40" s="31"/>
      <c r="VKC40" s="31"/>
      <c r="VKD40" s="31"/>
      <c r="VKE40" s="31"/>
      <c r="VKF40" s="31"/>
      <c r="VKG40" s="31"/>
      <c r="VKH40" s="31"/>
      <c r="VKI40" s="31"/>
      <c r="VKJ40" s="31"/>
      <c r="VKK40" s="31"/>
      <c r="VKL40" s="31"/>
      <c r="VKM40" s="31"/>
      <c r="VKN40" s="31"/>
      <c r="VKO40" s="31"/>
      <c r="VKP40" s="31"/>
      <c r="VKQ40" s="31"/>
      <c r="VKR40" s="31"/>
      <c r="VKS40" s="31"/>
      <c r="VKT40" s="31"/>
      <c r="VKU40" s="31"/>
      <c r="VKV40" s="31"/>
      <c r="VKW40" s="31"/>
      <c r="VKX40" s="31"/>
      <c r="VKY40" s="31"/>
      <c r="VKZ40" s="31"/>
      <c r="VLA40" s="31"/>
      <c r="VLB40" s="31"/>
      <c r="VLC40" s="31"/>
      <c r="VLD40" s="31"/>
      <c r="VLE40" s="31"/>
      <c r="VLF40" s="31"/>
      <c r="VLG40" s="31"/>
      <c r="VLH40" s="31"/>
      <c r="VLI40" s="31"/>
      <c r="VLJ40" s="31"/>
      <c r="VLK40" s="31"/>
      <c r="VLL40" s="31"/>
      <c r="VLM40" s="31"/>
      <c r="VLN40" s="31"/>
      <c r="VLO40" s="31"/>
      <c r="VLP40" s="31"/>
      <c r="VLQ40" s="31"/>
      <c r="VLR40" s="31"/>
      <c r="VLS40" s="31"/>
      <c r="VLT40" s="31"/>
      <c r="VLU40" s="31"/>
      <c r="VLV40" s="31"/>
      <c r="VLW40" s="31"/>
      <c r="VLX40" s="31"/>
      <c r="VLY40" s="31"/>
      <c r="VLZ40" s="31"/>
      <c r="VMA40" s="31"/>
      <c r="VMB40" s="31"/>
      <c r="VMC40" s="31"/>
      <c r="VMD40" s="31"/>
      <c r="VME40" s="31"/>
      <c r="VMF40" s="31"/>
      <c r="VMG40" s="31"/>
      <c r="VMH40" s="31"/>
      <c r="VMI40" s="31"/>
      <c r="VMJ40" s="31"/>
      <c r="VMK40" s="31"/>
      <c r="VML40" s="31"/>
      <c r="VMM40" s="31"/>
      <c r="VMN40" s="31"/>
      <c r="VMO40" s="31"/>
      <c r="VMP40" s="31"/>
      <c r="VMQ40" s="31"/>
      <c r="VMR40" s="31"/>
      <c r="VMS40" s="31"/>
      <c r="VMT40" s="31"/>
      <c r="VMU40" s="31"/>
      <c r="VMV40" s="31"/>
      <c r="VMW40" s="31"/>
      <c r="VMX40" s="31"/>
      <c r="VMY40" s="31"/>
      <c r="VMZ40" s="31"/>
      <c r="VNA40" s="31"/>
      <c r="VNB40" s="31"/>
      <c r="VNC40" s="31"/>
      <c r="VND40" s="31"/>
      <c r="VNE40" s="31"/>
      <c r="VNF40" s="31"/>
      <c r="VNG40" s="31"/>
      <c r="VNH40" s="31"/>
      <c r="VNI40" s="31"/>
      <c r="VNJ40" s="31"/>
      <c r="VNK40" s="31"/>
      <c r="VNL40" s="31"/>
      <c r="VNM40" s="31"/>
      <c r="VNN40" s="31"/>
      <c r="VNO40" s="31"/>
      <c r="VNP40" s="31"/>
      <c r="VNQ40" s="31"/>
      <c r="VNR40" s="31"/>
      <c r="VNS40" s="31"/>
      <c r="VNT40" s="31"/>
      <c r="VNU40" s="31"/>
      <c r="VNV40" s="31"/>
      <c r="VNW40" s="31"/>
      <c r="VNX40" s="31"/>
      <c r="VNY40" s="31"/>
      <c r="VNZ40" s="31"/>
      <c r="VOA40" s="31"/>
      <c r="VOB40" s="31"/>
      <c r="VOC40" s="31"/>
      <c r="VOD40" s="31"/>
      <c r="VOE40" s="31"/>
      <c r="VOF40" s="31"/>
      <c r="VOG40" s="31"/>
      <c r="VOH40" s="31"/>
      <c r="VOI40" s="31"/>
      <c r="VOJ40" s="31"/>
      <c r="VOK40" s="31"/>
      <c r="VOL40" s="31"/>
      <c r="VOM40" s="31"/>
      <c r="VON40" s="31"/>
      <c r="VOO40" s="31"/>
      <c r="VOP40" s="31"/>
      <c r="VOQ40" s="31"/>
      <c r="VOR40" s="31"/>
      <c r="VOS40" s="31"/>
      <c r="VOT40" s="31"/>
      <c r="VOU40" s="31"/>
      <c r="VOV40" s="31"/>
      <c r="VOW40" s="31"/>
      <c r="VOX40" s="31"/>
      <c r="VOY40" s="31"/>
      <c r="VOZ40" s="31"/>
      <c r="VPA40" s="31"/>
      <c r="VPB40" s="31"/>
      <c r="VPC40" s="31"/>
      <c r="VPD40" s="31"/>
      <c r="VPE40" s="31"/>
      <c r="VPF40" s="31"/>
      <c r="VPG40" s="31"/>
      <c r="VPH40" s="31"/>
      <c r="VPI40" s="31"/>
      <c r="VPJ40" s="31"/>
      <c r="VPK40" s="31"/>
      <c r="VPL40" s="31"/>
      <c r="VPM40" s="31"/>
      <c r="VPN40" s="31"/>
      <c r="VPO40" s="31"/>
      <c r="VPP40" s="31"/>
      <c r="VPQ40" s="31"/>
      <c r="VPR40" s="31"/>
      <c r="VPS40" s="31"/>
      <c r="VPT40" s="31"/>
      <c r="VPU40" s="31"/>
      <c r="VPV40" s="31"/>
      <c r="VPW40" s="31"/>
      <c r="VPX40" s="31"/>
      <c r="VPY40" s="31"/>
      <c r="VPZ40" s="31"/>
      <c r="VQA40" s="31"/>
      <c r="VQB40" s="31"/>
      <c r="VQC40" s="31"/>
      <c r="VQD40" s="31"/>
      <c r="VQE40" s="31"/>
      <c r="VQF40" s="31"/>
      <c r="VQG40" s="31"/>
      <c r="VQH40" s="31"/>
      <c r="VQI40" s="31"/>
      <c r="VQJ40" s="31"/>
      <c r="VQK40" s="31"/>
      <c r="VQL40" s="31"/>
      <c r="VQM40" s="31"/>
      <c r="VQN40" s="31"/>
      <c r="VQO40" s="31"/>
      <c r="VQP40" s="31"/>
      <c r="VQQ40" s="31"/>
      <c r="VQR40" s="31"/>
      <c r="VQS40" s="31"/>
      <c r="VQT40" s="31"/>
      <c r="VQU40" s="31"/>
      <c r="VQV40" s="31"/>
      <c r="VQW40" s="31"/>
      <c r="VQX40" s="31"/>
      <c r="VQY40" s="31"/>
      <c r="VQZ40" s="31"/>
      <c r="VRA40" s="31"/>
      <c r="VRB40" s="31"/>
      <c r="VRC40" s="31"/>
      <c r="VRD40" s="31"/>
      <c r="VRE40" s="31"/>
      <c r="VRF40" s="31"/>
      <c r="VRG40" s="31"/>
      <c r="VRH40" s="31"/>
      <c r="VRI40" s="31"/>
      <c r="VRJ40" s="31"/>
      <c r="VRK40" s="31"/>
      <c r="VRL40" s="31"/>
      <c r="VRM40" s="31"/>
      <c r="VRN40" s="31"/>
      <c r="VRO40" s="31"/>
      <c r="VRP40" s="31"/>
      <c r="VRQ40" s="31"/>
      <c r="VRR40" s="31"/>
      <c r="VRS40" s="31"/>
      <c r="VRT40" s="31"/>
      <c r="VRU40" s="31"/>
      <c r="VRV40" s="31"/>
      <c r="VRW40" s="31"/>
      <c r="VRX40" s="31"/>
      <c r="VRY40" s="31"/>
      <c r="VRZ40" s="31"/>
      <c r="VSA40" s="31"/>
      <c r="VSB40" s="31"/>
      <c r="VSC40" s="31"/>
      <c r="VSD40" s="31"/>
      <c r="VSE40" s="31"/>
      <c r="VSF40" s="31"/>
      <c r="VSG40" s="31"/>
      <c r="VSH40" s="31"/>
      <c r="VSI40" s="31"/>
      <c r="VSJ40" s="31"/>
      <c r="VSK40" s="31"/>
      <c r="VSL40" s="31"/>
      <c r="VSM40" s="31"/>
      <c r="VSN40" s="31"/>
      <c r="VSO40" s="31"/>
      <c r="VSP40" s="31"/>
      <c r="VSQ40" s="31"/>
      <c r="VSR40" s="31"/>
      <c r="VSS40" s="31"/>
      <c r="VST40" s="31"/>
      <c r="VSU40" s="31"/>
      <c r="VSV40" s="31"/>
      <c r="VSW40" s="31"/>
      <c r="VSX40" s="31"/>
      <c r="VSY40" s="31"/>
      <c r="VSZ40" s="31"/>
      <c r="VTA40" s="31"/>
      <c r="VTB40" s="31"/>
      <c r="VTC40" s="31"/>
      <c r="VTD40" s="31"/>
      <c r="VTE40" s="31"/>
      <c r="VTF40" s="31"/>
      <c r="VTG40" s="31"/>
      <c r="VTH40" s="31"/>
      <c r="VTI40" s="31"/>
      <c r="VTJ40" s="31"/>
      <c r="VTK40" s="31"/>
      <c r="VTL40" s="31"/>
      <c r="VTM40" s="31"/>
      <c r="VTN40" s="31"/>
      <c r="VTO40" s="31"/>
      <c r="VTP40" s="31"/>
      <c r="VTQ40" s="31"/>
      <c r="VTR40" s="31"/>
      <c r="VTS40" s="31"/>
      <c r="VTT40" s="31"/>
      <c r="VTU40" s="31"/>
      <c r="VTV40" s="31"/>
      <c r="VTW40" s="31"/>
      <c r="VTX40" s="31"/>
      <c r="VTY40" s="31"/>
      <c r="VTZ40" s="31"/>
      <c r="VUA40" s="31"/>
      <c r="VUB40" s="31"/>
      <c r="VUC40" s="31"/>
      <c r="VUD40" s="31"/>
      <c r="VUE40" s="31"/>
      <c r="VUF40" s="31"/>
      <c r="VUG40" s="31"/>
      <c r="VUH40" s="31"/>
      <c r="VUI40" s="31"/>
      <c r="VUJ40" s="31"/>
      <c r="VUK40" s="31"/>
      <c r="VUL40" s="31"/>
      <c r="VUM40" s="31"/>
      <c r="VUN40" s="31"/>
      <c r="VUO40" s="31"/>
      <c r="VUP40" s="31"/>
      <c r="VUQ40" s="31"/>
      <c r="VUR40" s="31"/>
      <c r="VUS40" s="31"/>
      <c r="VUT40" s="31"/>
      <c r="VUU40" s="31"/>
      <c r="VUV40" s="31"/>
      <c r="VUW40" s="31"/>
      <c r="VUX40" s="31"/>
      <c r="VUY40" s="31"/>
      <c r="VUZ40" s="31"/>
      <c r="VVA40" s="31"/>
      <c r="VVB40" s="31"/>
      <c r="VVC40" s="31"/>
      <c r="VVD40" s="31"/>
      <c r="VVE40" s="31"/>
      <c r="VVF40" s="31"/>
      <c r="VVG40" s="31"/>
      <c r="VVH40" s="31"/>
      <c r="VVI40" s="31"/>
      <c r="VVJ40" s="31"/>
      <c r="VVK40" s="31"/>
      <c r="VVL40" s="31"/>
      <c r="VVM40" s="31"/>
      <c r="VVN40" s="31"/>
      <c r="VVO40" s="31"/>
      <c r="VVP40" s="31"/>
      <c r="VVQ40" s="31"/>
      <c r="VVR40" s="31"/>
      <c r="VVS40" s="31"/>
      <c r="VVT40" s="31"/>
      <c r="VVU40" s="31"/>
      <c r="VVV40" s="31"/>
      <c r="VVW40" s="31"/>
      <c r="VVX40" s="31"/>
      <c r="VVY40" s="31"/>
      <c r="VVZ40" s="31"/>
      <c r="VWA40" s="31"/>
      <c r="VWB40" s="31"/>
      <c r="VWC40" s="31"/>
      <c r="VWD40" s="31"/>
      <c r="VWE40" s="31"/>
      <c r="VWF40" s="31"/>
      <c r="VWG40" s="31"/>
      <c r="VWH40" s="31"/>
      <c r="VWI40" s="31"/>
      <c r="VWJ40" s="31"/>
      <c r="VWK40" s="31"/>
      <c r="VWL40" s="31"/>
      <c r="VWM40" s="31"/>
      <c r="VWN40" s="31"/>
      <c r="VWO40" s="31"/>
      <c r="VWP40" s="31"/>
      <c r="VWQ40" s="31"/>
      <c r="VWR40" s="31"/>
      <c r="VWS40" s="31"/>
      <c r="VWT40" s="31"/>
      <c r="VWU40" s="31"/>
      <c r="VWV40" s="31"/>
      <c r="VWW40" s="31"/>
      <c r="VWX40" s="31"/>
      <c r="VWY40" s="31"/>
      <c r="VWZ40" s="31"/>
      <c r="VXA40" s="31"/>
      <c r="VXB40" s="31"/>
      <c r="VXC40" s="31"/>
      <c r="VXD40" s="31"/>
      <c r="VXE40" s="31"/>
      <c r="VXF40" s="31"/>
      <c r="VXG40" s="31"/>
      <c r="VXH40" s="31"/>
      <c r="VXI40" s="31"/>
      <c r="VXJ40" s="31"/>
      <c r="VXK40" s="31"/>
      <c r="VXL40" s="31"/>
      <c r="VXM40" s="31"/>
      <c r="VXN40" s="31"/>
      <c r="VXO40" s="31"/>
      <c r="VXP40" s="31"/>
      <c r="VXQ40" s="31"/>
      <c r="VXR40" s="31"/>
      <c r="VXS40" s="31"/>
      <c r="VXT40" s="31"/>
      <c r="VXU40" s="31"/>
      <c r="VXV40" s="31"/>
      <c r="VXW40" s="31"/>
      <c r="VXX40" s="31"/>
      <c r="VXY40" s="31"/>
      <c r="VXZ40" s="31"/>
      <c r="VYA40" s="31"/>
      <c r="VYB40" s="31"/>
      <c r="VYC40" s="31"/>
      <c r="VYD40" s="31"/>
      <c r="VYE40" s="31"/>
      <c r="VYF40" s="31"/>
      <c r="VYG40" s="31"/>
      <c r="VYH40" s="31"/>
      <c r="VYI40" s="31"/>
      <c r="VYJ40" s="31"/>
      <c r="VYK40" s="31"/>
      <c r="VYL40" s="31"/>
      <c r="VYM40" s="31"/>
      <c r="VYN40" s="31"/>
      <c r="VYO40" s="31"/>
      <c r="VYP40" s="31"/>
      <c r="VYQ40" s="31"/>
      <c r="VYR40" s="31"/>
      <c r="VYS40" s="31"/>
      <c r="VYT40" s="31"/>
      <c r="VYU40" s="31"/>
      <c r="VYV40" s="31"/>
      <c r="VYW40" s="31"/>
      <c r="VYX40" s="31"/>
      <c r="VYY40" s="31"/>
      <c r="VYZ40" s="31"/>
      <c r="VZA40" s="31"/>
      <c r="VZB40" s="31"/>
      <c r="VZC40" s="31"/>
      <c r="VZD40" s="31"/>
      <c r="VZE40" s="31"/>
      <c r="VZF40" s="31"/>
      <c r="VZG40" s="31"/>
      <c r="VZH40" s="31"/>
      <c r="VZI40" s="31"/>
      <c r="VZJ40" s="31"/>
      <c r="VZK40" s="31"/>
      <c r="VZL40" s="31"/>
      <c r="VZM40" s="31"/>
      <c r="VZN40" s="31"/>
      <c r="VZO40" s="31"/>
      <c r="VZP40" s="31"/>
      <c r="VZQ40" s="31"/>
      <c r="VZR40" s="31"/>
      <c r="VZS40" s="31"/>
      <c r="VZT40" s="31"/>
      <c r="VZU40" s="31"/>
      <c r="VZV40" s="31"/>
      <c r="VZW40" s="31"/>
      <c r="VZX40" s="31"/>
      <c r="VZY40" s="31"/>
      <c r="VZZ40" s="31"/>
      <c r="WAA40" s="31"/>
      <c r="WAB40" s="31"/>
      <c r="WAC40" s="31"/>
      <c r="WAD40" s="31"/>
      <c r="WAE40" s="31"/>
      <c r="WAF40" s="31"/>
      <c r="WAG40" s="31"/>
      <c r="WAH40" s="31"/>
      <c r="WAI40" s="31"/>
      <c r="WAJ40" s="31"/>
      <c r="WAK40" s="31"/>
      <c r="WAL40" s="31"/>
      <c r="WAM40" s="31"/>
      <c r="WAN40" s="31"/>
      <c r="WAO40" s="31"/>
      <c r="WAP40" s="31"/>
      <c r="WAQ40" s="31"/>
      <c r="WAR40" s="31"/>
      <c r="WAS40" s="31"/>
      <c r="WAT40" s="31"/>
      <c r="WAU40" s="31"/>
      <c r="WAV40" s="31"/>
      <c r="WAW40" s="31"/>
      <c r="WAX40" s="31"/>
      <c r="WAY40" s="31"/>
      <c r="WAZ40" s="31"/>
      <c r="WBA40" s="31"/>
      <c r="WBB40" s="31"/>
      <c r="WBC40" s="31"/>
      <c r="WBD40" s="31"/>
      <c r="WBE40" s="31"/>
      <c r="WBF40" s="31"/>
      <c r="WBG40" s="31"/>
      <c r="WBH40" s="31"/>
      <c r="WBI40" s="31"/>
      <c r="WBJ40" s="31"/>
      <c r="WBK40" s="31"/>
      <c r="WBL40" s="31"/>
      <c r="WBM40" s="31"/>
      <c r="WBN40" s="31"/>
      <c r="WBO40" s="31"/>
      <c r="WBP40" s="31"/>
      <c r="WBQ40" s="31"/>
      <c r="WBR40" s="31"/>
      <c r="WBS40" s="31"/>
      <c r="WBT40" s="31"/>
      <c r="WBU40" s="31"/>
      <c r="WBV40" s="31"/>
      <c r="WBW40" s="31"/>
      <c r="WBX40" s="31"/>
      <c r="WBY40" s="31"/>
      <c r="WBZ40" s="31"/>
      <c r="WCA40" s="31"/>
      <c r="WCB40" s="31"/>
      <c r="WCC40" s="31"/>
      <c r="WCD40" s="31"/>
      <c r="WCE40" s="31"/>
      <c r="WCF40" s="31"/>
      <c r="WCG40" s="31"/>
      <c r="WCH40" s="31"/>
      <c r="WCI40" s="31"/>
      <c r="WCJ40" s="31"/>
      <c r="WCK40" s="31"/>
      <c r="WCL40" s="31"/>
      <c r="WCM40" s="31"/>
      <c r="WCN40" s="31"/>
      <c r="WCO40" s="31"/>
      <c r="WCP40" s="31"/>
      <c r="WCQ40" s="31"/>
      <c r="WCR40" s="31"/>
      <c r="WCS40" s="31"/>
      <c r="WCT40" s="31"/>
      <c r="WCU40" s="31"/>
      <c r="WCV40" s="31"/>
      <c r="WCW40" s="31"/>
      <c r="WCX40" s="31"/>
      <c r="WCY40" s="31"/>
      <c r="WCZ40" s="31"/>
      <c r="WDA40" s="31"/>
      <c r="WDB40" s="31"/>
      <c r="WDC40" s="31"/>
      <c r="WDD40" s="31"/>
      <c r="WDE40" s="31"/>
      <c r="WDF40" s="31"/>
      <c r="WDG40" s="31"/>
      <c r="WDH40" s="31"/>
      <c r="WDI40" s="31"/>
      <c r="WDJ40" s="31"/>
      <c r="WDK40" s="31"/>
      <c r="WDL40" s="31"/>
      <c r="WDM40" s="31"/>
      <c r="WDN40" s="31"/>
      <c r="WDO40" s="31"/>
      <c r="WDP40" s="31"/>
      <c r="WDQ40" s="31"/>
      <c r="WDR40" s="31"/>
      <c r="WDS40" s="31"/>
      <c r="WDT40" s="31"/>
      <c r="WDU40" s="31"/>
      <c r="WDV40" s="31"/>
      <c r="WDW40" s="31"/>
      <c r="WDX40" s="31"/>
      <c r="WDY40" s="31"/>
      <c r="WDZ40" s="31"/>
      <c r="WEA40" s="31"/>
      <c r="WEB40" s="31"/>
      <c r="WEC40" s="31"/>
      <c r="WED40" s="31"/>
      <c r="WEE40" s="31"/>
      <c r="WEF40" s="31"/>
      <c r="WEG40" s="31"/>
      <c r="WEH40" s="31"/>
      <c r="WEI40" s="31"/>
      <c r="WEJ40" s="31"/>
      <c r="WEK40" s="31"/>
      <c r="WEL40" s="31"/>
      <c r="WEM40" s="31"/>
      <c r="WEN40" s="31"/>
      <c r="WEO40" s="31"/>
      <c r="WEP40" s="31"/>
      <c r="WEQ40" s="31"/>
      <c r="WER40" s="31"/>
      <c r="WES40" s="31"/>
      <c r="WET40" s="31"/>
      <c r="WEU40" s="31"/>
      <c r="WEV40" s="31"/>
      <c r="WEW40" s="31"/>
      <c r="WEX40" s="31"/>
      <c r="WEY40" s="31"/>
      <c r="WEZ40" s="31"/>
      <c r="WFA40" s="31"/>
      <c r="WFB40" s="31"/>
      <c r="WFC40" s="31"/>
      <c r="WFD40" s="31"/>
      <c r="WFE40" s="31"/>
      <c r="WFF40" s="31"/>
      <c r="WFG40" s="31"/>
      <c r="WFH40" s="31"/>
      <c r="WFI40" s="31"/>
      <c r="WFJ40" s="31"/>
      <c r="WFK40" s="31"/>
      <c r="WFL40" s="31"/>
      <c r="WFM40" s="31"/>
      <c r="WFN40" s="31"/>
      <c r="WFO40" s="31"/>
      <c r="WFP40" s="31"/>
      <c r="WFQ40" s="31"/>
      <c r="WFR40" s="31"/>
      <c r="WFS40" s="31"/>
      <c r="WFT40" s="31"/>
      <c r="WFU40" s="31"/>
      <c r="WFV40" s="31"/>
      <c r="WFW40" s="31"/>
      <c r="WFX40" s="31"/>
      <c r="WFY40" s="31"/>
      <c r="WFZ40" s="31"/>
      <c r="WGA40" s="31"/>
      <c r="WGB40" s="31"/>
      <c r="WGC40" s="31"/>
      <c r="WGD40" s="31"/>
      <c r="WGE40" s="31"/>
      <c r="WGF40" s="31"/>
      <c r="WGG40" s="31"/>
      <c r="WGH40" s="31"/>
      <c r="WGI40" s="31"/>
      <c r="WGJ40" s="31"/>
      <c r="WGK40" s="31"/>
      <c r="WGL40" s="31"/>
      <c r="WGM40" s="31"/>
      <c r="WGN40" s="31"/>
      <c r="WGO40" s="31"/>
      <c r="WGP40" s="31"/>
      <c r="WGQ40" s="31"/>
      <c r="WGR40" s="31"/>
      <c r="WGS40" s="31"/>
      <c r="WGT40" s="31"/>
      <c r="WGU40" s="31"/>
      <c r="WGV40" s="31"/>
      <c r="WGW40" s="31"/>
      <c r="WGX40" s="31"/>
      <c r="WGY40" s="31"/>
      <c r="WGZ40" s="31"/>
      <c r="WHA40" s="31"/>
      <c r="WHB40" s="31"/>
      <c r="WHC40" s="31"/>
      <c r="WHD40" s="31"/>
      <c r="WHE40" s="31"/>
      <c r="WHF40" s="31"/>
      <c r="WHG40" s="31"/>
      <c r="WHH40" s="31"/>
      <c r="WHI40" s="31"/>
      <c r="WHJ40" s="31"/>
      <c r="WHK40" s="31"/>
      <c r="WHL40" s="31"/>
      <c r="WHM40" s="31"/>
      <c r="WHN40" s="31"/>
      <c r="WHO40" s="31"/>
      <c r="WHP40" s="31"/>
      <c r="WHQ40" s="31"/>
      <c r="WHR40" s="31"/>
      <c r="WHS40" s="31"/>
      <c r="WHT40" s="31"/>
      <c r="WHU40" s="31"/>
      <c r="WHV40" s="31"/>
      <c r="WHW40" s="31"/>
      <c r="WHX40" s="31"/>
      <c r="WHY40" s="31"/>
      <c r="WHZ40" s="31"/>
      <c r="WIA40" s="31"/>
      <c r="WIB40" s="31"/>
      <c r="WIC40" s="31"/>
      <c r="WID40" s="31"/>
      <c r="WIE40" s="31"/>
      <c r="WIF40" s="31"/>
      <c r="WIG40" s="31"/>
      <c r="WIH40" s="31"/>
      <c r="WII40" s="31"/>
      <c r="WIJ40" s="31"/>
      <c r="WIK40" s="31"/>
      <c r="WIL40" s="31"/>
      <c r="WIM40" s="31"/>
      <c r="WIN40" s="31"/>
      <c r="WIO40" s="31"/>
      <c r="WIP40" s="31"/>
      <c r="WIQ40" s="31"/>
      <c r="WIR40" s="31"/>
      <c r="WIS40" s="31"/>
      <c r="WIT40" s="31"/>
      <c r="WIU40" s="31"/>
      <c r="WIV40" s="31"/>
      <c r="WIW40" s="31"/>
      <c r="WIX40" s="31"/>
      <c r="WIY40" s="31"/>
      <c r="WIZ40" s="31"/>
      <c r="WJA40" s="31"/>
      <c r="WJB40" s="31"/>
      <c r="WJC40" s="31"/>
      <c r="WJD40" s="31"/>
      <c r="WJE40" s="31"/>
      <c r="WJF40" s="31"/>
      <c r="WJG40" s="31"/>
      <c r="WJH40" s="31"/>
      <c r="WJI40" s="31"/>
      <c r="WJJ40" s="31"/>
      <c r="WJK40" s="31"/>
      <c r="WJL40" s="31"/>
      <c r="WJM40" s="31"/>
      <c r="WJN40" s="31"/>
      <c r="WJO40" s="31"/>
      <c r="WJP40" s="31"/>
      <c r="WJQ40" s="31"/>
      <c r="WJR40" s="31"/>
      <c r="WJS40" s="31"/>
      <c r="WJT40" s="31"/>
      <c r="WJU40" s="31"/>
      <c r="WJV40" s="31"/>
      <c r="WJW40" s="31"/>
      <c r="WJX40" s="31"/>
      <c r="WJY40" s="31"/>
      <c r="WJZ40" s="31"/>
      <c r="WKA40" s="31"/>
      <c r="WKB40" s="31"/>
      <c r="WKC40" s="31"/>
      <c r="WKD40" s="31"/>
      <c r="WKE40" s="31"/>
      <c r="WKF40" s="31"/>
      <c r="WKG40" s="31"/>
      <c r="WKH40" s="31"/>
      <c r="WKI40" s="31"/>
      <c r="WKJ40" s="31"/>
      <c r="WKK40" s="31"/>
      <c r="WKL40" s="31"/>
      <c r="WKM40" s="31"/>
      <c r="WKN40" s="31"/>
      <c r="WKO40" s="31"/>
      <c r="WKP40" s="31"/>
      <c r="WKQ40" s="31"/>
      <c r="WKR40" s="31"/>
      <c r="WKS40" s="31"/>
      <c r="WKT40" s="31"/>
      <c r="WKU40" s="31"/>
      <c r="WKV40" s="31"/>
      <c r="WKW40" s="31"/>
      <c r="WKX40" s="31"/>
      <c r="WKY40" s="31"/>
      <c r="WKZ40" s="31"/>
      <c r="WLA40" s="31"/>
      <c r="WLB40" s="31"/>
      <c r="WLC40" s="31"/>
      <c r="WLD40" s="31"/>
      <c r="WLE40" s="31"/>
      <c r="WLF40" s="31"/>
      <c r="WLG40" s="31"/>
      <c r="WLH40" s="31"/>
      <c r="WLI40" s="31"/>
      <c r="WLJ40" s="31"/>
      <c r="WLK40" s="31"/>
      <c r="WLL40" s="31"/>
      <c r="WLM40" s="31"/>
      <c r="WLN40" s="31"/>
      <c r="WLO40" s="31"/>
      <c r="WLP40" s="31"/>
      <c r="WLQ40" s="31"/>
      <c r="WLR40" s="31"/>
      <c r="WLS40" s="31"/>
      <c r="WLT40" s="31"/>
      <c r="WLU40" s="31"/>
      <c r="WLV40" s="31"/>
      <c r="WLW40" s="31"/>
      <c r="WLX40" s="31"/>
      <c r="WLY40" s="31"/>
      <c r="WLZ40" s="31"/>
      <c r="WMA40" s="31"/>
      <c r="WMB40" s="31"/>
      <c r="WMC40" s="31"/>
      <c r="WMD40" s="31"/>
      <c r="WME40" s="31"/>
      <c r="WMF40" s="31"/>
      <c r="WMG40" s="31"/>
      <c r="WMH40" s="31"/>
      <c r="WMI40" s="31"/>
      <c r="WMJ40" s="31"/>
      <c r="WMK40" s="31"/>
      <c r="WML40" s="31"/>
      <c r="WMM40" s="31"/>
      <c r="WMN40" s="31"/>
      <c r="WMO40" s="31"/>
      <c r="WMP40" s="31"/>
      <c r="WMQ40" s="31"/>
      <c r="WMR40" s="31"/>
      <c r="WMS40" s="31"/>
      <c r="WMT40" s="31"/>
      <c r="WMU40" s="31"/>
      <c r="WMV40" s="31"/>
      <c r="WMW40" s="31"/>
      <c r="WMX40" s="31"/>
      <c r="WMY40" s="31"/>
      <c r="WMZ40" s="31"/>
      <c r="WNA40" s="31"/>
      <c r="WNB40" s="31"/>
      <c r="WNC40" s="31"/>
      <c r="WND40" s="31"/>
      <c r="WNE40" s="31"/>
      <c r="WNF40" s="31"/>
      <c r="WNG40" s="31"/>
      <c r="WNH40" s="31"/>
      <c r="WNI40" s="31"/>
      <c r="WNJ40" s="31"/>
      <c r="WNK40" s="31"/>
      <c r="WNL40" s="31"/>
      <c r="WNM40" s="31"/>
      <c r="WNN40" s="31"/>
      <c r="WNO40" s="31"/>
      <c r="WNP40" s="31"/>
      <c r="WNQ40" s="31"/>
      <c r="WNR40" s="31"/>
      <c r="WNS40" s="31"/>
      <c r="WNT40" s="31"/>
      <c r="WNU40" s="31"/>
      <c r="WNV40" s="31"/>
      <c r="WNW40" s="31"/>
      <c r="WNX40" s="31"/>
      <c r="WNY40" s="31"/>
      <c r="WNZ40" s="31"/>
      <c r="WOA40" s="31"/>
      <c r="WOB40" s="31"/>
      <c r="WOC40" s="31"/>
      <c r="WOD40" s="31"/>
      <c r="WOE40" s="31"/>
      <c r="WOF40" s="31"/>
      <c r="WOG40" s="31"/>
      <c r="WOH40" s="31"/>
      <c r="WOI40" s="31"/>
      <c r="WOJ40" s="31"/>
      <c r="WOK40" s="31"/>
      <c r="WOL40" s="31"/>
      <c r="WOM40" s="31"/>
      <c r="WON40" s="31"/>
      <c r="WOO40" s="31"/>
      <c r="WOP40" s="31"/>
      <c r="WOQ40" s="31"/>
      <c r="WOR40" s="31"/>
      <c r="WOS40" s="31"/>
      <c r="WOT40" s="31"/>
      <c r="WOU40" s="31"/>
      <c r="WOV40" s="31"/>
      <c r="WOW40" s="31"/>
      <c r="WOX40" s="31"/>
      <c r="WOY40" s="31"/>
      <c r="WOZ40" s="31"/>
      <c r="WPA40" s="31"/>
      <c r="WPB40" s="31"/>
      <c r="WPC40" s="31"/>
      <c r="WPD40" s="31"/>
      <c r="WPE40" s="31"/>
      <c r="WPF40" s="31"/>
      <c r="WPG40" s="31"/>
      <c r="WPH40" s="31"/>
      <c r="WPI40" s="31"/>
      <c r="WPJ40" s="31"/>
      <c r="WPK40" s="31"/>
      <c r="WPL40" s="31"/>
      <c r="WPM40" s="31"/>
      <c r="WPN40" s="31"/>
      <c r="WPO40" s="31"/>
      <c r="WPP40" s="31"/>
      <c r="WPQ40" s="31"/>
      <c r="WPR40" s="31"/>
      <c r="WPS40" s="31"/>
      <c r="WPT40" s="31"/>
      <c r="WPU40" s="31"/>
      <c r="WPV40" s="31"/>
      <c r="WPW40" s="31"/>
      <c r="WPX40" s="31"/>
      <c r="WPY40" s="31"/>
      <c r="WPZ40" s="31"/>
      <c r="WQA40" s="31"/>
      <c r="WQB40" s="31"/>
      <c r="WQC40" s="31"/>
      <c r="WQD40" s="31"/>
      <c r="WQE40" s="31"/>
      <c r="WQF40" s="31"/>
      <c r="WQG40" s="31"/>
      <c r="WQH40" s="31"/>
      <c r="WQI40" s="31"/>
      <c r="WQJ40" s="31"/>
      <c r="WQK40" s="31"/>
      <c r="WQL40" s="31"/>
      <c r="WQM40" s="31"/>
      <c r="WQN40" s="31"/>
      <c r="WQO40" s="31"/>
      <c r="WQP40" s="31"/>
      <c r="WQQ40" s="31"/>
      <c r="WQR40" s="31"/>
      <c r="WQS40" s="31"/>
      <c r="WQT40" s="31"/>
      <c r="WQU40" s="31"/>
      <c r="WQV40" s="31"/>
      <c r="WQW40" s="31"/>
      <c r="WQX40" s="31"/>
      <c r="WQY40" s="31"/>
      <c r="WQZ40" s="31"/>
      <c r="WRA40" s="31"/>
      <c r="WRB40" s="31"/>
      <c r="WRC40" s="31"/>
      <c r="WRD40" s="31"/>
      <c r="WRE40" s="31"/>
      <c r="WRF40" s="31"/>
      <c r="WRG40" s="31"/>
      <c r="WRH40" s="31"/>
      <c r="WRI40" s="31"/>
      <c r="WRJ40" s="31"/>
      <c r="WRK40" s="31"/>
      <c r="WRL40" s="31"/>
      <c r="WRM40" s="31"/>
      <c r="WRN40" s="31"/>
      <c r="WRO40" s="31"/>
      <c r="WRP40" s="31"/>
      <c r="WRQ40" s="31"/>
      <c r="WRR40" s="31"/>
      <c r="WRS40" s="31"/>
      <c r="WRT40" s="31"/>
      <c r="WRU40" s="31"/>
      <c r="WRV40" s="31"/>
      <c r="WRW40" s="31"/>
      <c r="WRX40" s="31"/>
      <c r="WRY40" s="31"/>
      <c r="WRZ40" s="31"/>
      <c r="WSA40" s="31"/>
      <c r="WSB40" s="31"/>
      <c r="WSC40" s="31"/>
      <c r="WSD40" s="31"/>
      <c r="WSE40" s="31"/>
      <c r="WSF40" s="31"/>
      <c r="WSG40" s="31"/>
      <c r="WSH40" s="31"/>
      <c r="WSI40" s="31"/>
      <c r="WSJ40" s="31"/>
      <c r="WSK40" s="31"/>
      <c r="WSL40" s="31"/>
      <c r="WSM40" s="31"/>
      <c r="WSN40" s="31"/>
      <c r="WSO40" s="31"/>
      <c r="WSP40" s="31"/>
      <c r="WSQ40" s="31"/>
      <c r="WSR40" s="31"/>
      <c r="WSS40" s="31"/>
      <c r="WST40" s="31"/>
      <c r="WSU40" s="31"/>
      <c r="WSV40" s="31"/>
      <c r="WSW40" s="31"/>
      <c r="WSX40" s="31"/>
      <c r="WSY40" s="31"/>
      <c r="WSZ40" s="31"/>
      <c r="WTA40" s="31"/>
      <c r="WTB40" s="31"/>
      <c r="WTC40" s="31"/>
      <c r="WTD40" s="31"/>
      <c r="WTE40" s="31"/>
      <c r="WTF40" s="31"/>
      <c r="WTG40" s="31"/>
      <c r="WTH40" s="31"/>
      <c r="WTI40" s="31"/>
      <c r="WTJ40" s="31"/>
      <c r="WTK40" s="31"/>
      <c r="WTL40" s="31"/>
      <c r="WTM40" s="31"/>
      <c r="WTN40" s="31"/>
      <c r="WTO40" s="31"/>
      <c r="WTP40" s="31"/>
      <c r="WTQ40" s="31"/>
      <c r="WTR40" s="31"/>
      <c r="WTS40" s="31"/>
      <c r="WTT40" s="31"/>
      <c r="WTU40" s="31"/>
      <c r="WTV40" s="31"/>
      <c r="WTW40" s="31"/>
      <c r="WTX40" s="31"/>
      <c r="WTY40" s="31"/>
      <c r="WTZ40" s="31"/>
      <c r="WUA40" s="31"/>
      <c r="WUB40" s="31"/>
      <c r="WUC40" s="31"/>
      <c r="WUD40" s="31"/>
      <c r="WUE40" s="31"/>
      <c r="WUF40" s="31"/>
      <c r="WUG40" s="31"/>
      <c r="WUH40" s="31"/>
      <c r="WUI40" s="31"/>
      <c r="WUJ40" s="31"/>
      <c r="WUK40" s="31"/>
      <c r="WUL40" s="31"/>
      <c r="WUM40" s="31"/>
      <c r="WUN40" s="31"/>
      <c r="WUO40" s="31"/>
      <c r="WUP40" s="31"/>
      <c r="WUQ40" s="31"/>
      <c r="WUR40" s="31"/>
      <c r="WUS40" s="31"/>
      <c r="WUT40" s="31"/>
      <c r="WUU40" s="31"/>
      <c r="WUV40" s="31"/>
      <c r="WUW40" s="31"/>
      <c r="WUX40" s="31"/>
      <c r="WUY40" s="31"/>
      <c r="WUZ40" s="31"/>
      <c r="WVA40" s="31"/>
      <c r="WVB40" s="31"/>
      <c r="WVC40" s="31"/>
      <c r="WVD40" s="31"/>
      <c r="WVE40" s="31"/>
      <c r="WVF40" s="31"/>
      <c r="WVG40" s="31"/>
      <c r="WVH40" s="31"/>
      <c r="WVI40" s="31"/>
      <c r="WVJ40" s="31"/>
      <c r="WVK40" s="31"/>
      <c r="WVL40" s="31"/>
      <c r="WVM40" s="31"/>
      <c r="WVN40" s="31"/>
      <c r="WVO40" s="31"/>
      <c r="WVP40" s="31"/>
      <c r="WVQ40" s="31"/>
      <c r="WVR40" s="31"/>
      <c r="WVS40" s="31"/>
      <c r="WVT40" s="31"/>
      <c r="WVU40" s="31"/>
      <c r="WVV40" s="31"/>
      <c r="WVW40" s="31"/>
      <c r="WVX40" s="31"/>
      <c r="WVY40" s="31"/>
      <c r="WVZ40" s="31"/>
      <c r="WWA40" s="31"/>
      <c r="WWB40" s="31"/>
      <c r="WWC40" s="31"/>
      <c r="WWD40" s="31"/>
      <c r="WWE40" s="31"/>
      <c r="WWF40" s="31"/>
      <c r="WWG40" s="31"/>
      <c r="WWH40" s="31"/>
      <c r="WWI40" s="31"/>
      <c r="WWJ40" s="31"/>
      <c r="WWK40" s="31"/>
      <c r="WWL40" s="31"/>
      <c r="WWM40" s="31"/>
      <c r="WWN40" s="31"/>
      <c r="WWO40" s="31"/>
      <c r="WWP40" s="31"/>
      <c r="WWQ40" s="31"/>
      <c r="WWR40" s="31"/>
      <c r="WWS40" s="31"/>
      <c r="WWT40" s="31"/>
      <c r="WWU40" s="31"/>
      <c r="WWV40" s="31"/>
      <c r="WWW40" s="31"/>
      <c r="WWX40" s="31"/>
      <c r="WWY40" s="31"/>
      <c r="WWZ40" s="31"/>
      <c r="WXA40" s="31"/>
      <c r="WXB40" s="31"/>
      <c r="WXC40" s="31"/>
      <c r="WXD40" s="31"/>
      <c r="WXE40" s="31"/>
      <c r="WXF40" s="31"/>
      <c r="WXG40" s="31"/>
      <c r="WXH40" s="31"/>
      <c r="WXI40" s="31"/>
      <c r="WXJ40" s="31"/>
      <c r="WXK40" s="31"/>
      <c r="WXL40" s="31"/>
      <c r="WXM40" s="31"/>
      <c r="WXN40" s="31"/>
      <c r="WXO40" s="31"/>
      <c r="WXP40" s="31"/>
      <c r="WXQ40" s="31"/>
      <c r="WXR40" s="31"/>
      <c r="WXS40" s="31"/>
      <c r="WXT40" s="31"/>
      <c r="WXU40" s="31"/>
      <c r="WXV40" s="31"/>
      <c r="WXW40" s="31"/>
      <c r="WXX40" s="31"/>
      <c r="WXY40" s="31"/>
      <c r="WXZ40" s="31"/>
      <c r="WYA40" s="31"/>
      <c r="WYB40" s="31"/>
      <c r="WYC40" s="31"/>
      <c r="WYD40" s="31"/>
      <c r="WYE40" s="31"/>
      <c r="WYF40" s="31"/>
      <c r="WYG40" s="31"/>
      <c r="WYH40" s="31"/>
      <c r="WYI40" s="31"/>
      <c r="WYJ40" s="31"/>
      <c r="WYK40" s="31"/>
      <c r="WYL40" s="31"/>
      <c r="WYM40" s="31"/>
      <c r="WYN40" s="31"/>
      <c r="WYO40" s="31"/>
      <c r="WYP40" s="31"/>
      <c r="WYQ40" s="31"/>
      <c r="WYR40" s="31"/>
      <c r="WYS40" s="31"/>
      <c r="WYT40" s="31"/>
      <c r="WYU40" s="31"/>
      <c r="WYV40" s="31"/>
      <c r="WYW40" s="31"/>
      <c r="WYX40" s="31"/>
      <c r="WYY40" s="31"/>
      <c r="WYZ40" s="31"/>
      <c r="WZA40" s="31"/>
      <c r="WZB40" s="31"/>
      <c r="WZC40" s="31"/>
      <c r="WZD40" s="31"/>
      <c r="WZE40" s="31"/>
      <c r="WZF40" s="31"/>
      <c r="WZG40" s="31"/>
      <c r="WZH40" s="31"/>
      <c r="WZI40" s="31"/>
      <c r="WZJ40" s="31"/>
      <c r="WZK40" s="31"/>
      <c r="WZL40" s="31"/>
      <c r="WZM40" s="31"/>
      <c r="WZN40" s="31"/>
      <c r="WZO40" s="31"/>
      <c r="WZP40" s="31"/>
      <c r="WZQ40" s="31"/>
      <c r="WZR40" s="31"/>
      <c r="WZS40" s="31"/>
      <c r="WZT40" s="31"/>
      <c r="WZU40" s="31"/>
      <c r="WZV40" s="31"/>
      <c r="WZW40" s="31"/>
      <c r="WZX40" s="31"/>
      <c r="WZY40" s="31"/>
      <c r="WZZ40" s="31"/>
      <c r="XAA40" s="31"/>
      <c r="XAB40" s="31"/>
      <c r="XAC40" s="31"/>
      <c r="XAD40" s="31"/>
      <c r="XAE40" s="31"/>
      <c r="XAF40" s="31"/>
      <c r="XAG40" s="31"/>
      <c r="XAH40" s="31"/>
      <c r="XAI40" s="31"/>
      <c r="XAJ40" s="31"/>
      <c r="XAK40" s="31"/>
      <c r="XAL40" s="31"/>
      <c r="XAM40" s="31"/>
      <c r="XAN40" s="31"/>
      <c r="XAO40" s="31"/>
      <c r="XAP40" s="31"/>
      <c r="XAQ40" s="31"/>
      <c r="XAR40" s="31"/>
      <c r="XAS40" s="31"/>
      <c r="XAT40" s="31"/>
      <c r="XAU40" s="31"/>
      <c r="XAV40" s="31"/>
      <c r="XAW40" s="31"/>
      <c r="XAX40" s="31"/>
      <c r="XAY40" s="31"/>
      <c r="XAZ40" s="31"/>
      <c r="XBA40" s="31"/>
      <c r="XBB40" s="31"/>
      <c r="XBC40" s="31"/>
      <c r="XBD40" s="31"/>
      <c r="XBE40" s="31"/>
      <c r="XBF40" s="31"/>
      <c r="XBG40" s="31"/>
      <c r="XBH40" s="31"/>
      <c r="XBI40" s="31"/>
      <c r="XBJ40" s="31"/>
      <c r="XBK40" s="31"/>
      <c r="XBL40" s="31"/>
      <c r="XBM40" s="31"/>
      <c r="XBN40" s="31"/>
      <c r="XBO40" s="31"/>
      <c r="XBP40" s="31"/>
      <c r="XBQ40" s="31"/>
      <c r="XBR40" s="31"/>
      <c r="XBS40" s="31"/>
      <c r="XBT40" s="31"/>
      <c r="XBU40" s="31"/>
      <c r="XBV40" s="31"/>
      <c r="XBW40" s="31"/>
      <c r="XBX40" s="31"/>
      <c r="XBY40" s="31"/>
      <c r="XBZ40" s="31"/>
      <c r="XCA40" s="31"/>
      <c r="XCB40" s="31"/>
      <c r="XCC40" s="31"/>
      <c r="XCD40" s="31"/>
      <c r="XCE40" s="31"/>
      <c r="XCF40" s="31"/>
      <c r="XCG40" s="31"/>
      <c r="XCH40" s="31"/>
      <c r="XCI40" s="31"/>
      <c r="XCJ40" s="31"/>
      <c r="XCK40" s="31"/>
      <c r="XCL40" s="31"/>
      <c r="XCM40" s="31"/>
      <c r="XCN40" s="31"/>
      <c r="XCO40" s="31"/>
      <c r="XCP40" s="31"/>
      <c r="XCQ40" s="31"/>
      <c r="XCR40" s="31"/>
      <c r="XCS40" s="31"/>
      <c r="XCT40" s="31"/>
      <c r="XCU40" s="31"/>
      <c r="XCV40" s="31"/>
      <c r="XCW40" s="31"/>
      <c r="XCX40" s="31"/>
      <c r="XCY40" s="31"/>
      <c r="XCZ40" s="31"/>
      <c r="XDA40" s="31"/>
      <c r="XDB40" s="31"/>
      <c r="XDC40" s="31"/>
      <c r="XDD40" s="31"/>
      <c r="XDE40" s="31"/>
      <c r="XDF40" s="31"/>
      <c r="XDG40" s="31"/>
      <c r="XDH40" s="31"/>
      <c r="XDI40" s="31"/>
      <c r="XDJ40" s="31"/>
      <c r="XDK40" s="31"/>
      <c r="XDL40" s="31"/>
      <c r="XDM40" s="31"/>
      <c r="XDN40" s="31"/>
      <c r="XDO40" s="31"/>
      <c r="XDP40" s="31"/>
      <c r="XDQ40" s="31"/>
      <c r="XDR40" s="31"/>
      <c r="XDS40" s="31"/>
      <c r="XDT40" s="31"/>
      <c r="XDU40" s="31"/>
      <c r="XDV40" s="31"/>
      <c r="XDW40" s="31"/>
      <c r="XDX40" s="31"/>
      <c r="XDY40" s="31"/>
      <c r="XDZ40" s="31"/>
      <c r="XEA40" s="31"/>
      <c r="XEB40" s="31"/>
      <c r="XEC40" s="31"/>
      <c r="XED40" s="31"/>
      <c r="XEE40" s="31"/>
      <c r="XEF40" s="31"/>
      <c r="XEG40" s="31"/>
      <c r="XEH40" s="31"/>
      <c r="XEI40" s="31"/>
      <c r="XEJ40" s="31"/>
      <c r="XEK40" s="31"/>
      <c r="XEL40" s="31"/>
      <c r="XEM40" s="31"/>
      <c r="XEN40" s="31"/>
      <c r="XEO40" s="31"/>
      <c r="XEP40" s="31"/>
      <c r="XEQ40" s="31"/>
      <c r="XER40" s="31"/>
    </row>
    <row r="41" spans="1:16372" s="32" customFormat="1" ht="15">
      <c r="A41" s="27"/>
      <c r="B41" s="30"/>
      <c r="C41" s="29"/>
      <c r="D41" s="29"/>
      <c r="E41" s="73"/>
      <c r="F41" s="29"/>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c r="IW41" s="31"/>
      <c r="IX41" s="31"/>
      <c r="IY41" s="31"/>
      <c r="IZ41" s="31"/>
      <c r="JA41" s="31"/>
      <c r="JB41" s="31"/>
      <c r="JC41" s="31"/>
      <c r="JD41" s="31"/>
      <c r="JE41" s="31"/>
      <c r="JF41" s="31"/>
      <c r="JG41" s="31"/>
      <c r="JH41" s="31"/>
      <c r="JI41" s="31"/>
      <c r="JJ41" s="31"/>
      <c r="JK41" s="31"/>
      <c r="JL41" s="31"/>
      <c r="JM41" s="31"/>
      <c r="JN41" s="31"/>
      <c r="JO41" s="31"/>
      <c r="JP41" s="31"/>
      <c r="JQ41" s="31"/>
      <c r="JR41" s="31"/>
      <c r="JS41" s="31"/>
      <c r="JT41" s="31"/>
      <c r="JU41" s="31"/>
      <c r="JV41" s="31"/>
      <c r="JW41" s="31"/>
      <c r="JX41" s="31"/>
      <c r="JY41" s="31"/>
      <c r="JZ41" s="31"/>
      <c r="KA41" s="31"/>
      <c r="KB41" s="31"/>
      <c r="KC41" s="31"/>
      <c r="KD41" s="31"/>
      <c r="KE41" s="31"/>
      <c r="KF41" s="31"/>
      <c r="KG41" s="31"/>
      <c r="KH41" s="31"/>
      <c r="KI41" s="31"/>
      <c r="KJ41" s="31"/>
      <c r="KK41" s="31"/>
      <c r="KL41" s="31"/>
      <c r="KM41" s="31"/>
      <c r="KN41" s="31"/>
      <c r="KO41" s="31"/>
      <c r="KP41" s="31"/>
      <c r="KQ41" s="31"/>
      <c r="KR41" s="31"/>
      <c r="KS41" s="31"/>
      <c r="KT41" s="31"/>
      <c r="KU41" s="31"/>
      <c r="KV41" s="31"/>
      <c r="KW41" s="31"/>
      <c r="KX41" s="31"/>
      <c r="KY41" s="31"/>
      <c r="KZ41" s="31"/>
      <c r="LA41" s="31"/>
      <c r="LB41" s="31"/>
      <c r="LC41" s="31"/>
      <c r="LD41" s="31"/>
      <c r="LE41" s="31"/>
      <c r="LF41" s="31"/>
      <c r="LG41" s="31"/>
      <c r="LH41" s="31"/>
      <c r="LI41" s="31"/>
      <c r="LJ41" s="31"/>
      <c r="LK41" s="31"/>
      <c r="LL41" s="31"/>
      <c r="LM41" s="31"/>
      <c r="LN41" s="31"/>
      <c r="LO41" s="31"/>
      <c r="LP41" s="31"/>
      <c r="LQ41" s="31"/>
      <c r="LR41" s="31"/>
      <c r="LS41" s="31"/>
      <c r="LT41" s="31"/>
      <c r="LU41" s="31"/>
      <c r="LV41" s="31"/>
      <c r="LW41" s="31"/>
      <c r="LX41" s="31"/>
      <c r="LY41" s="31"/>
      <c r="LZ41" s="31"/>
      <c r="MA41" s="31"/>
      <c r="MB41" s="31"/>
      <c r="MC41" s="31"/>
      <c r="MD41" s="31"/>
      <c r="ME41" s="31"/>
      <c r="MF41" s="31"/>
      <c r="MG41" s="31"/>
      <c r="MH41" s="31"/>
      <c r="MI41" s="31"/>
      <c r="MJ41" s="31"/>
      <c r="MK41" s="31"/>
      <c r="ML41" s="31"/>
      <c r="MM41" s="31"/>
      <c r="MN41" s="31"/>
      <c r="MO41" s="31"/>
      <c r="MP41" s="31"/>
      <c r="MQ41" s="31"/>
      <c r="MR41" s="31"/>
      <c r="MS41" s="31"/>
      <c r="MT41" s="31"/>
      <c r="MU41" s="31"/>
      <c r="MV41" s="31"/>
      <c r="MW41" s="31"/>
      <c r="MX41" s="31"/>
      <c r="MY41" s="31"/>
      <c r="MZ41" s="31"/>
      <c r="NA41" s="31"/>
      <c r="NB41" s="31"/>
      <c r="NC41" s="31"/>
      <c r="ND41" s="31"/>
      <c r="NE41" s="31"/>
      <c r="NF41" s="31"/>
      <c r="NG41" s="31"/>
      <c r="NH41" s="31"/>
      <c r="NI41" s="31"/>
      <c r="NJ41" s="31"/>
      <c r="NK41" s="31"/>
      <c r="NL41" s="31"/>
      <c r="NM41" s="31"/>
      <c r="NN41" s="31"/>
      <c r="NO41" s="31"/>
      <c r="NP41" s="31"/>
      <c r="NQ41" s="31"/>
      <c r="NR41" s="31"/>
      <c r="NS41" s="31"/>
      <c r="NT41" s="31"/>
      <c r="NU41" s="31"/>
      <c r="NV41" s="31"/>
      <c r="NW41" s="31"/>
      <c r="NX41" s="31"/>
      <c r="NY41" s="31"/>
      <c r="NZ41" s="31"/>
      <c r="OA41" s="31"/>
      <c r="OB41" s="31"/>
      <c r="OC41" s="31"/>
      <c r="OD41" s="31"/>
      <c r="OE41" s="31"/>
      <c r="OF41" s="31"/>
      <c r="OG41" s="31"/>
      <c r="OH41" s="31"/>
      <c r="OI41" s="31"/>
      <c r="OJ41" s="31"/>
      <c r="OK41" s="31"/>
      <c r="OL41" s="31"/>
      <c r="OM41" s="31"/>
      <c r="ON41" s="31"/>
      <c r="OO41" s="31"/>
      <c r="OP41" s="31"/>
      <c r="OQ41" s="31"/>
      <c r="OR41" s="31"/>
      <c r="OS41" s="31"/>
      <c r="OT41" s="31"/>
      <c r="OU41" s="31"/>
      <c r="OV41" s="31"/>
      <c r="OW41" s="31"/>
      <c r="OX41" s="31"/>
      <c r="OY41" s="31"/>
      <c r="OZ41" s="31"/>
      <c r="PA41" s="31"/>
      <c r="PB41" s="31"/>
      <c r="PC41" s="31"/>
      <c r="PD41" s="31"/>
      <c r="PE41" s="31"/>
      <c r="PF41" s="31"/>
      <c r="PG41" s="31"/>
      <c r="PH41" s="31"/>
      <c r="PI41" s="31"/>
      <c r="PJ41" s="31"/>
      <c r="PK41" s="31"/>
      <c r="PL41" s="31"/>
      <c r="PM41" s="31"/>
      <c r="PN41" s="31"/>
      <c r="PO41" s="31"/>
      <c r="PP41" s="31"/>
      <c r="PQ41" s="31"/>
      <c r="PR41" s="31"/>
      <c r="PS41" s="31"/>
      <c r="PT41" s="31"/>
      <c r="PU41" s="31"/>
      <c r="PV41" s="31"/>
      <c r="PW41" s="31"/>
      <c r="PX41" s="31"/>
      <c r="PY41" s="31"/>
      <c r="PZ41" s="31"/>
      <c r="QA41" s="31"/>
      <c r="QB41" s="31"/>
      <c r="QC41" s="31"/>
      <c r="QD41" s="31"/>
      <c r="QE41" s="31"/>
      <c r="QF41" s="31"/>
      <c r="QG41" s="31"/>
      <c r="QH41" s="31"/>
      <c r="QI41" s="31"/>
      <c r="QJ41" s="31"/>
      <c r="QK41" s="31"/>
      <c r="QL41" s="31"/>
      <c r="QM41" s="31"/>
      <c r="QN41" s="31"/>
      <c r="QO41" s="31"/>
      <c r="QP41" s="31"/>
      <c r="QQ41" s="31"/>
      <c r="QR41" s="31"/>
      <c r="QS41" s="31"/>
      <c r="QT41" s="31"/>
      <c r="QU41" s="31"/>
      <c r="QV41" s="31"/>
      <c r="QW41" s="31"/>
      <c r="QX41" s="31"/>
      <c r="QY41" s="31"/>
      <c r="QZ41" s="31"/>
      <c r="RA41" s="31"/>
      <c r="RB41" s="31"/>
      <c r="RC41" s="31"/>
      <c r="RD41" s="31"/>
      <c r="RE41" s="31"/>
      <c r="RF41" s="31"/>
      <c r="RG41" s="31"/>
      <c r="RH41" s="31"/>
      <c r="RI41" s="31"/>
      <c r="RJ41" s="31"/>
      <c r="RK41" s="31"/>
      <c r="RL41" s="31"/>
      <c r="RM41" s="31"/>
      <c r="RN41" s="31"/>
      <c r="RO41" s="31"/>
      <c r="RP41" s="31"/>
      <c r="RQ41" s="31"/>
      <c r="RR41" s="31"/>
      <c r="RS41" s="31"/>
      <c r="RT41" s="31"/>
      <c r="RU41" s="31"/>
      <c r="RV41" s="31"/>
      <c r="RW41" s="31"/>
      <c r="RX41" s="31"/>
      <c r="RY41" s="31"/>
      <c r="RZ41" s="31"/>
      <c r="SA41" s="31"/>
      <c r="SB41" s="31"/>
      <c r="SC41" s="31"/>
      <c r="SD41" s="31"/>
      <c r="SE41" s="31"/>
      <c r="SF41" s="31"/>
      <c r="SG41" s="31"/>
      <c r="SH41" s="31"/>
      <c r="SI41" s="31"/>
      <c r="SJ41" s="31"/>
      <c r="SK41" s="31"/>
      <c r="SL41" s="31"/>
      <c r="SM41" s="31"/>
      <c r="SN41" s="31"/>
      <c r="SO41" s="31"/>
      <c r="SP41" s="31"/>
      <c r="SQ41" s="31"/>
      <c r="SR41" s="31"/>
      <c r="SS41" s="31"/>
      <c r="ST41" s="31"/>
      <c r="SU41" s="31"/>
      <c r="SV41" s="31"/>
      <c r="SW41" s="31"/>
      <c r="SX41" s="31"/>
      <c r="SY41" s="31"/>
      <c r="SZ41" s="31"/>
      <c r="TA41" s="31"/>
      <c r="TB41" s="31"/>
      <c r="TC41" s="31"/>
      <c r="TD41" s="31"/>
      <c r="TE41" s="31"/>
      <c r="TF41" s="31"/>
      <c r="TG41" s="31"/>
      <c r="TH41" s="31"/>
      <c r="TI41" s="31"/>
      <c r="TJ41" s="31"/>
      <c r="TK41" s="31"/>
      <c r="TL41" s="31"/>
      <c r="TM41" s="31"/>
      <c r="TN41" s="31"/>
      <c r="TO41" s="31"/>
      <c r="TP41" s="31"/>
      <c r="TQ41" s="31"/>
      <c r="TR41" s="31"/>
      <c r="TS41" s="31"/>
      <c r="TT41" s="31"/>
      <c r="TU41" s="31"/>
      <c r="TV41" s="31"/>
      <c r="TW41" s="31"/>
      <c r="TX41" s="31"/>
      <c r="TY41" s="31"/>
      <c r="TZ41" s="31"/>
      <c r="UA41" s="31"/>
      <c r="UB41" s="31"/>
      <c r="UC41" s="31"/>
      <c r="UD41" s="31"/>
      <c r="UE41" s="31"/>
      <c r="UF41" s="31"/>
      <c r="UG41" s="31"/>
      <c r="UH41" s="31"/>
      <c r="UI41" s="31"/>
      <c r="UJ41" s="31"/>
      <c r="UK41" s="31"/>
      <c r="UL41" s="31"/>
      <c r="UM41" s="31"/>
      <c r="UN41" s="31"/>
      <c r="UO41" s="31"/>
      <c r="UP41" s="31"/>
      <c r="UQ41" s="31"/>
      <c r="UR41" s="31"/>
      <c r="US41" s="31"/>
      <c r="UT41" s="31"/>
      <c r="UU41" s="31"/>
      <c r="UV41" s="31"/>
      <c r="UW41" s="31"/>
      <c r="UX41" s="31"/>
      <c r="UY41" s="31"/>
      <c r="UZ41" s="31"/>
      <c r="VA41" s="31"/>
      <c r="VB41" s="31"/>
      <c r="VC41" s="31"/>
      <c r="VD41" s="31"/>
      <c r="VE41" s="31"/>
      <c r="VF41" s="31"/>
      <c r="VG41" s="31"/>
      <c r="VH41" s="31"/>
      <c r="VI41" s="31"/>
      <c r="VJ41" s="31"/>
      <c r="VK41" s="31"/>
      <c r="VL41" s="31"/>
      <c r="VM41" s="31"/>
      <c r="VN41" s="31"/>
      <c r="VO41" s="31"/>
      <c r="VP41" s="31"/>
      <c r="VQ41" s="31"/>
      <c r="VR41" s="31"/>
      <c r="VS41" s="31"/>
      <c r="VT41" s="31"/>
      <c r="VU41" s="31"/>
      <c r="VV41" s="31"/>
      <c r="VW41" s="31"/>
      <c r="VX41" s="31"/>
      <c r="VY41" s="31"/>
      <c r="VZ41" s="31"/>
      <c r="WA41" s="31"/>
      <c r="WB41" s="31"/>
      <c r="WC41" s="31"/>
      <c r="WD41" s="31"/>
      <c r="WE41" s="31"/>
      <c r="WF41" s="31"/>
      <c r="WG41" s="31"/>
      <c r="WH41" s="31"/>
      <c r="WI41" s="31"/>
      <c r="WJ41" s="31"/>
      <c r="WK41" s="31"/>
      <c r="WL41" s="31"/>
      <c r="WM41" s="31"/>
      <c r="WN41" s="31"/>
      <c r="WO41" s="31"/>
      <c r="WP41" s="31"/>
      <c r="WQ41" s="31"/>
      <c r="WR41" s="31"/>
      <c r="WS41" s="31"/>
      <c r="WT41" s="31"/>
      <c r="WU41" s="31"/>
      <c r="WV41" s="31"/>
      <c r="WW41" s="31"/>
      <c r="WX41" s="31"/>
      <c r="WY41" s="31"/>
      <c r="WZ41" s="31"/>
      <c r="XA41" s="31"/>
      <c r="XB41" s="31"/>
      <c r="XC41" s="31"/>
      <c r="XD41" s="31"/>
      <c r="XE41" s="31"/>
      <c r="XF41" s="31"/>
      <c r="XG41" s="31"/>
      <c r="XH41" s="31"/>
      <c r="XI41" s="31"/>
      <c r="XJ41" s="31"/>
      <c r="XK41" s="31"/>
      <c r="XL41" s="31"/>
      <c r="XM41" s="31"/>
      <c r="XN41" s="31"/>
      <c r="XO41" s="31"/>
      <c r="XP41" s="31"/>
      <c r="XQ41" s="31"/>
      <c r="XR41" s="31"/>
      <c r="XS41" s="31"/>
      <c r="XT41" s="31"/>
      <c r="XU41" s="31"/>
      <c r="XV41" s="31"/>
      <c r="XW41" s="31"/>
      <c r="XX41" s="31"/>
      <c r="XY41" s="31"/>
      <c r="XZ41" s="31"/>
      <c r="YA41" s="31"/>
      <c r="YB41" s="31"/>
      <c r="YC41" s="31"/>
      <c r="YD41" s="31"/>
      <c r="YE41" s="31"/>
      <c r="YF41" s="31"/>
      <c r="YG41" s="31"/>
      <c r="YH41" s="31"/>
      <c r="YI41" s="31"/>
      <c r="YJ41" s="31"/>
      <c r="YK41" s="31"/>
      <c r="YL41" s="31"/>
      <c r="YM41" s="31"/>
      <c r="YN41" s="31"/>
      <c r="YO41" s="31"/>
      <c r="YP41" s="31"/>
      <c r="YQ41" s="31"/>
      <c r="YR41" s="31"/>
      <c r="YS41" s="31"/>
      <c r="YT41" s="31"/>
      <c r="YU41" s="31"/>
      <c r="YV41" s="31"/>
      <c r="YW41" s="31"/>
      <c r="YX41" s="31"/>
      <c r="YY41" s="31"/>
      <c r="YZ41" s="31"/>
      <c r="ZA41" s="31"/>
      <c r="ZB41" s="31"/>
      <c r="ZC41" s="31"/>
      <c r="ZD41" s="31"/>
      <c r="ZE41" s="31"/>
      <c r="ZF41" s="31"/>
      <c r="ZG41" s="31"/>
      <c r="ZH41" s="31"/>
      <c r="ZI41" s="31"/>
      <c r="ZJ41" s="31"/>
      <c r="ZK41" s="31"/>
      <c r="ZL41" s="31"/>
      <c r="ZM41" s="31"/>
      <c r="ZN41" s="31"/>
      <c r="ZO41" s="31"/>
      <c r="ZP41" s="31"/>
      <c r="ZQ41" s="31"/>
      <c r="ZR41" s="31"/>
      <c r="ZS41" s="31"/>
      <c r="ZT41" s="31"/>
      <c r="ZU41" s="31"/>
      <c r="ZV41" s="31"/>
      <c r="ZW41" s="31"/>
      <c r="ZX41" s="31"/>
      <c r="ZY41" s="31"/>
      <c r="ZZ41" s="31"/>
      <c r="AAA41" s="31"/>
      <c r="AAB41" s="31"/>
      <c r="AAC41" s="31"/>
      <c r="AAD41" s="31"/>
      <c r="AAE41" s="31"/>
      <c r="AAF41" s="31"/>
      <c r="AAG41" s="31"/>
      <c r="AAH41" s="31"/>
      <c r="AAI41" s="31"/>
      <c r="AAJ41" s="31"/>
      <c r="AAK41" s="31"/>
      <c r="AAL41" s="31"/>
      <c r="AAM41" s="31"/>
      <c r="AAN41" s="31"/>
      <c r="AAO41" s="31"/>
      <c r="AAP41" s="31"/>
      <c r="AAQ41" s="31"/>
      <c r="AAR41" s="31"/>
      <c r="AAS41" s="31"/>
      <c r="AAT41" s="31"/>
      <c r="AAU41" s="31"/>
      <c r="AAV41" s="31"/>
      <c r="AAW41" s="31"/>
      <c r="AAX41" s="31"/>
      <c r="AAY41" s="31"/>
      <c r="AAZ41" s="31"/>
      <c r="ABA41" s="31"/>
      <c r="ABB41" s="31"/>
      <c r="ABC41" s="31"/>
      <c r="ABD41" s="31"/>
      <c r="ABE41" s="31"/>
      <c r="ABF41" s="31"/>
      <c r="ABG41" s="31"/>
      <c r="ABH41" s="31"/>
      <c r="ABI41" s="31"/>
      <c r="ABJ41" s="31"/>
      <c r="ABK41" s="31"/>
      <c r="ABL41" s="31"/>
      <c r="ABM41" s="31"/>
      <c r="ABN41" s="31"/>
      <c r="ABO41" s="31"/>
      <c r="ABP41" s="31"/>
      <c r="ABQ41" s="31"/>
      <c r="ABR41" s="31"/>
      <c r="ABS41" s="31"/>
      <c r="ABT41" s="31"/>
      <c r="ABU41" s="31"/>
      <c r="ABV41" s="31"/>
      <c r="ABW41" s="31"/>
      <c r="ABX41" s="31"/>
      <c r="ABY41" s="31"/>
      <c r="ABZ41" s="31"/>
      <c r="ACA41" s="31"/>
      <c r="ACB41" s="31"/>
      <c r="ACC41" s="31"/>
      <c r="ACD41" s="31"/>
      <c r="ACE41" s="31"/>
      <c r="ACF41" s="31"/>
      <c r="ACG41" s="31"/>
      <c r="ACH41" s="31"/>
      <c r="ACI41" s="31"/>
      <c r="ACJ41" s="31"/>
      <c r="ACK41" s="31"/>
      <c r="ACL41" s="31"/>
      <c r="ACM41" s="31"/>
      <c r="ACN41" s="31"/>
      <c r="ACO41" s="31"/>
      <c r="ACP41" s="31"/>
      <c r="ACQ41" s="31"/>
      <c r="ACR41" s="31"/>
      <c r="ACS41" s="31"/>
      <c r="ACT41" s="31"/>
      <c r="ACU41" s="31"/>
      <c r="ACV41" s="31"/>
      <c r="ACW41" s="31"/>
      <c r="ACX41" s="31"/>
      <c r="ACY41" s="31"/>
      <c r="ACZ41" s="31"/>
      <c r="ADA41" s="31"/>
      <c r="ADB41" s="31"/>
      <c r="ADC41" s="31"/>
      <c r="ADD41" s="31"/>
      <c r="ADE41" s="31"/>
      <c r="ADF41" s="31"/>
      <c r="ADG41" s="31"/>
      <c r="ADH41" s="31"/>
      <c r="ADI41" s="31"/>
      <c r="ADJ41" s="31"/>
      <c r="ADK41" s="31"/>
      <c r="ADL41" s="31"/>
      <c r="ADM41" s="31"/>
      <c r="ADN41" s="31"/>
      <c r="ADO41" s="31"/>
      <c r="ADP41" s="31"/>
      <c r="ADQ41" s="31"/>
      <c r="ADR41" s="31"/>
      <c r="ADS41" s="31"/>
      <c r="ADT41" s="31"/>
      <c r="ADU41" s="31"/>
      <c r="ADV41" s="31"/>
      <c r="ADW41" s="31"/>
      <c r="ADX41" s="31"/>
      <c r="ADY41" s="31"/>
      <c r="ADZ41" s="31"/>
      <c r="AEA41" s="31"/>
      <c r="AEB41" s="31"/>
      <c r="AEC41" s="31"/>
      <c r="AED41" s="31"/>
      <c r="AEE41" s="31"/>
      <c r="AEF41" s="31"/>
      <c r="AEG41" s="31"/>
      <c r="AEH41" s="31"/>
      <c r="AEI41" s="31"/>
      <c r="AEJ41" s="31"/>
      <c r="AEK41" s="31"/>
      <c r="AEL41" s="31"/>
      <c r="AEM41" s="31"/>
      <c r="AEN41" s="31"/>
      <c r="AEO41" s="31"/>
      <c r="AEP41" s="31"/>
      <c r="AEQ41" s="31"/>
      <c r="AER41" s="31"/>
      <c r="AES41" s="31"/>
      <c r="AET41" s="31"/>
      <c r="AEU41" s="31"/>
      <c r="AEV41" s="31"/>
      <c r="AEW41" s="31"/>
      <c r="AEX41" s="31"/>
      <c r="AEY41" s="31"/>
      <c r="AEZ41" s="31"/>
      <c r="AFA41" s="31"/>
      <c r="AFB41" s="31"/>
      <c r="AFC41" s="31"/>
      <c r="AFD41" s="31"/>
      <c r="AFE41" s="31"/>
      <c r="AFF41" s="31"/>
      <c r="AFG41" s="31"/>
      <c r="AFH41" s="31"/>
      <c r="AFI41" s="31"/>
      <c r="AFJ41" s="31"/>
      <c r="AFK41" s="31"/>
      <c r="AFL41" s="31"/>
      <c r="AFM41" s="31"/>
      <c r="AFN41" s="31"/>
      <c r="AFO41" s="31"/>
      <c r="AFP41" s="31"/>
      <c r="AFQ41" s="31"/>
      <c r="AFR41" s="31"/>
      <c r="AFS41" s="31"/>
      <c r="AFT41" s="31"/>
      <c r="AFU41" s="31"/>
      <c r="AFV41" s="31"/>
      <c r="AFW41" s="31"/>
      <c r="AFX41" s="31"/>
      <c r="AFY41" s="31"/>
      <c r="AFZ41" s="31"/>
      <c r="AGA41" s="31"/>
      <c r="AGB41" s="31"/>
      <c r="AGC41" s="31"/>
      <c r="AGD41" s="31"/>
      <c r="AGE41" s="31"/>
      <c r="AGF41" s="31"/>
      <c r="AGG41" s="31"/>
      <c r="AGH41" s="31"/>
      <c r="AGI41" s="31"/>
      <c r="AGJ41" s="31"/>
      <c r="AGK41" s="31"/>
      <c r="AGL41" s="31"/>
      <c r="AGM41" s="31"/>
      <c r="AGN41" s="31"/>
      <c r="AGO41" s="31"/>
      <c r="AGP41" s="31"/>
      <c r="AGQ41" s="31"/>
      <c r="AGR41" s="31"/>
      <c r="AGS41" s="31"/>
      <c r="AGT41" s="31"/>
      <c r="AGU41" s="31"/>
      <c r="AGV41" s="31"/>
      <c r="AGW41" s="31"/>
      <c r="AGX41" s="31"/>
      <c r="AGY41" s="31"/>
      <c r="AGZ41" s="31"/>
      <c r="AHA41" s="31"/>
      <c r="AHB41" s="31"/>
      <c r="AHC41" s="31"/>
      <c r="AHD41" s="31"/>
      <c r="AHE41" s="31"/>
      <c r="AHF41" s="31"/>
      <c r="AHG41" s="31"/>
      <c r="AHH41" s="31"/>
      <c r="AHI41" s="31"/>
      <c r="AHJ41" s="31"/>
      <c r="AHK41" s="31"/>
      <c r="AHL41" s="31"/>
      <c r="AHM41" s="31"/>
      <c r="AHN41" s="31"/>
      <c r="AHO41" s="31"/>
      <c r="AHP41" s="31"/>
      <c r="AHQ41" s="31"/>
      <c r="AHR41" s="31"/>
      <c r="AHS41" s="31"/>
      <c r="AHT41" s="31"/>
      <c r="AHU41" s="31"/>
      <c r="AHV41" s="31"/>
      <c r="AHW41" s="31"/>
      <c r="AHX41" s="31"/>
      <c r="AHY41" s="31"/>
      <c r="AHZ41" s="31"/>
      <c r="AIA41" s="31"/>
      <c r="AIB41" s="31"/>
      <c r="AIC41" s="31"/>
      <c r="AID41" s="31"/>
      <c r="AIE41" s="31"/>
      <c r="AIF41" s="31"/>
      <c r="AIG41" s="31"/>
      <c r="AIH41" s="31"/>
      <c r="AII41" s="31"/>
      <c r="AIJ41" s="31"/>
      <c r="AIK41" s="31"/>
      <c r="AIL41" s="31"/>
      <c r="AIM41" s="31"/>
      <c r="AIN41" s="31"/>
      <c r="AIO41" s="31"/>
      <c r="AIP41" s="31"/>
      <c r="AIQ41" s="31"/>
      <c r="AIR41" s="31"/>
      <c r="AIS41" s="31"/>
      <c r="AIT41" s="31"/>
      <c r="AIU41" s="31"/>
      <c r="AIV41" s="31"/>
      <c r="AIW41" s="31"/>
      <c r="AIX41" s="31"/>
      <c r="AIY41" s="31"/>
      <c r="AIZ41" s="31"/>
      <c r="AJA41" s="31"/>
      <c r="AJB41" s="31"/>
      <c r="AJC41" s="31"/>
      <c r="AJD41" s="31"/>
      <c r="AJE41" s="31"/>
      <c r="AJF41" s="31"/>
      <c r="AJG41" s="31"/>
      <c r="AJH41" s="31"/>
      <c r="AJI41" s="31"/>
      <c r="AJJ41" s="31"/>
      <c r="AJK41" s="31"/>
      <c r="AJL41" s="31"/>
      <c r="AJM41" s="31"/>
      <c r="AJN41" s="31"/>
      <c r="AJO41" s="31"/>
      <c r="AJP41" s="31"/>
      <c r="AJQ41" s="31"/>
      <c r="AJR41" s="31"/>
      <c r="AJS41" s="31"/>
      <c r="AJT41" s="31"/>
      <c r="AJU41" s="31"/>
      <c r="AJV41" s="31"/>
      <c r="AJW41" s="31"/>
      <c r="AJX41" s="31"/>
      <c r="AJY41" s="31"/>
      <c r="AJZ41" s="31"/>
      <c r="AKA41" s="31"/>
      <c r="AKB41" s="31"/>
      <c r="AKC41" s="31"/>
      <c r="AKD41" s="31"/>
      <c r="AKE41" s="31"/>
      <c r="AKF41" s="31"/>
      <c r="AKG41" s="31"/>
      <c r="AKH41" s="31"/>
      <c r="AKI41" s="31"/>
      <c r="AKJ41" s="31"/>
      <c r="AKK41" s="31"/>
      <c r="AKL41" s="31"/>
      <c r="AKM41" s="31"/>
      <c r="AKN41" s="31"/>
      <c r="AKO41" s="31"/>
      <c r="AKP41" s="31"/>
      <c r="AKQ41" s="31"/>
      <c r="AKR41" s="31"/>
      <c r="AKS41" s="31"/>
      <c r="AKT41" s="31"/>
      <c r="AKU41" s="31"/>
      <c r="AKV41" s="31"/>
      <c r="AKW41" s="31"/>
      <c r="AKX41" s="31"/>
      <c r="AKY41" s="31"/>
      <c r="AKZ41" s="31"/>
      <c r="ALA41" s="31"/>
      <c r="ALB41" s="31"/>
      <c r="ALC41" s="31"/>
      <c r="ALD41" s="31"/>
      <c r="ALE41" s="31"/>
      <c r="ALF41" s="31"/>
      <c r="ALG41" s="31"/>
      <c r="ALH41" s="31"/>
      <c r="ALI41" s="31"/>
      <c r="ALJ41" s="31"/>
      <c r="ALK41" s="31"/>
      <c r="ALL41" s="31"/>
      <c r="ALM41" s="31"/>
      <c r="ALN41" s="31"/>
      <c r="ALO41" s="31"/>
      <c r="ALP41" s="31"/>
      <c r="ALQ41" s="31"/>
      <c r="ALR41" s="31"/>
      <c r="ALS41" s="31"/>
      <c r="ALT41" s="31"/>
      <c r="ALU41" s="31"/>
      <c r="ALV41" s="31"/>
      <c r="ALW41" s="31"/>
      <c r="ALX41" s="31"/>
      <c r="ALY41" s="31"/>
      <c r="ALZ41" s="31"/>
      <c r="AMA41" s="31"/>
      <c r="AMB41" s="31"/>
      <c r="AMC41" s="31"/>
      <c r="AMD41" s="31"/>
      <c r="AME41" s="31"/>
      <c r="AMF41" s="31"/>
      <c r="AMG41" s="31"/>
      <c r="AMH41" s="31"/>
      <c r="AMI41" s="31"/>
      <c r="AMJ41" s="31"/>
      <c r="AMK41" s="31"/>
      <c r="AML41" s="31"/>
      <c r="AMM41" s="31"/>
      <c r="AMN41" s="31"/>
      <c r="AMO41" s="31"/>
      <c r="AMP41" s="31"/>
      <c r="AMQ41" s="31"/>
      <c r="AMR41" s="31"/>
      <c r="AMS41" s="31"/>
      <c r="AMT41" s="31"/>
      <c r="AMU41" s="31"/>
      <c r="AMV41" s="31"/>
      <c r="AMW41" s="31"/>
      <c r="AMX41" s="31"/>
      <c r="AMY41" s="31"/>
      <c r="AMZ41" s="31"/>
      <c r="ANA41" s="31"/>
      <c r="ANB41" s="31"/>
      <c r="ANC41" s="31"/>
      <c r="AND41" s="31"/>
      <c r="ANE41" s="31"/>
      <c r="ANF41" s="31"/>
      <c r="ANG41" s="31"/>
      <c r="ANH41" s="31"/>
      <c r="ANI41" s="31"/>
      <c r="ANJ41" s="31"/>
      <c r="ANK41" s="31"/>
      <c r="ANL41" s="31"/>
      <c r="ANM41" s="31"/>
      <c r="ANN41" s="31"/>
      <c r="ANO41" s="31"/>
      <c r="ANP41" s="31"/>
      <c r="ANQ41" s="31"/>
      <c r="ANR41" s="31"/>
      <c r="ANS41" s="31"/>
      <c r="ANT41" s="31"/>
      <c r="ANU41" s="31"/>
      <c r="ANV41" s="31"/>
      <c r="ANW41" s="31"/>
      <c r="ANX41" s="31"/>
      <c r="ANY41" s="31"/>
      <c r="ANZ41" s="31"/>
      <c r="AOA41" s="31"/>
      <c r="AOB41" s="31"/>
      <c r="AOC41" s="31"/>
      <c r="AOD41" s="31"/>
      <c r="AOE41" s="31"/>
      <c r="AOF41" s="31"/>
      <c r="AOG41" s="31"/>
      <c r="AOH41" s="31"/>
      <c r="AOI41" s="31"/>
      <c r="AOJ41" s="31"/>
      <c r="AOK41" s="31"/>
      <c r="AOL41" s="31"/>
      <c r="AOM41" s="31"/>
      <c r="AON41" s="31"/>
      <c r="AOO41" s="31"/>
      <c r="AOP41" s="31"/>
      <c r="AOQ41" s="31"/>
      <c r="AOR41" s="31"/>
      <c r="AOS41" s="31"/>
      <c r="AOT41" s="31"/>
      <c r="AOU41" s="31"/>
      <c r="AOV41" s="31"/>
      <c r="AOW41" s="31"/>
      <c r="AOX41" s="31"/>
      <c r="AOY41" s="31"/>
      <c r="AOZ41" s="31"/>
      <c r="APA41" s="31"/>
      <c r="APB41" s="31"/>
      <c r="APC41" s="31"/>
      <c r="APD41" s="31"/>
      <c r="APE41" s="31"/>
      <c r="APF41" s="31"/>
      <c r="APG41" s="31"/>
      <c r="APH41" s="31"/>
      <c r="API41" s="31"/>
      <c r="APJ41" s="31"/>
      <c r="APK41" s="31"/>
      <c r="APL41" s="31"/>
      <c r="APM41" s="31"/>
      <c r="APN41" s="31"/>
      <c r="APO41" s="31"/>
      <c r="APP41" s="31"/>
      <c r="APQ41" s="31"/>
      <c r="APR41" s="31"/>
      <c r="APS41" s="31"/>
      <c r="APT41" s="31"/>
      <c r="APU41" s="31"/>
      <c r="APV41" s="31"/>
      <c r="APW41" s="31"/>
      <c r="APX41" s="31"/>
      <c r="APY41" s="31"/>
      <c r="APZ41" s="31"/>
      <c r="AQA41" s="31"/>
      <c r="AQB41" s="31"/>
      <c r="AQC41" s="31"/>
      <c r="AQD41" s="31"/>
      <c r="AQE41" s="31"/>
      <c r="AQF41" s="31"/>
      <c r="AQG41" s="31"/>
      <c r="AQH41" s="31"/>
      <c r="AQI41" s="31"/>
      <c r="AQJ41" s="31"/>
      <c r="AQK41" s="31"/>
      <c r="AQL41" s="31"/>
      <c r="AQM41" s="31"/>
      <c r="AQN41" s="31"/>
      <c r="AQO41" s="31"/>
      <c r="AQP41" s="31"/>
      <c r="AQQ41" s="31"/>
      <c r="AQR41" s="31"/>
      <c r="AQS41" s="31"/>
      <c r="AQT41" s="31"/>
      <c r="AQU41" s="31"/>
      <c r="AQV41" s="31"/>
      <c r="AQW41" s="31"/>
      <c r="AQX41" s="31"/>
      <c r="AQY41" s="31"/>
      <c r="AQZ41" s="31"/>
      <c r="ARA41" s="31"/>
      <c r="ARB41" s="31"/>
      <c r="ARC41" s="31"/>
      <c r="ARD41" s="31"/>
      <c r="ARE41" s="31"/>
      <c r="ARF41" s="31"/>
      <c r="ARG41" s="31"/>
      <c r="ARH41" s="31"/>
      <c r="ARI41" s="31"/>
      <c r="ARJ41" s="31"/>
      <c r="ARK41" s="31"/>
      <c r="ARL41" s="31"/>
      <c r="ARM41" s="31"/>
      <c r="ARN41" s="31"/>
      <c r="ARO41" s="31"/>
      <c r="ARP41" s="31"/>
      <c r="ARQ41" s="31"/>
      <c r="ARR41" s="31"/>
      <c r="ARS41" s="31"/>
      <c r="ART41" s="31"/>
      <c r="ARU41" s="31"/>
      <c r="ARV41" s="31"/>
      <c r="ARW41" s="31"/>
      <c r="ARX41" s="31"/>
      <c r="ARY41" s="31"/>
      <c r="ARZ41" s="31"/>
      <c r="ASA41" s="31"/>
      <c r="ASB41" s="31"/>
      <c r="ASC41" s="31"/>
      <c r="ASD41" s="31"/>
      <c r="ASE41" s="31"/>
      <c r="ASF41" s="31"/>
      <c r="ASG41" s="31"/>
      <c r="ASH41" s="31"/>
      <c r="ASI41" s="31"/>
      <c r="ASJ41" s="31"/>
      <c r="ASK41" s="31"/>
      <c r="ASL41" s="31"/>
      <c r="ASM41" s="31"/>
      <c r="ASN41" s="31"/>
      <c r="ASO41" s="31"/>
      <c r="ASP41" s="31"/>
      <c r="ASQ41" s="31"/>
      <c r="ASR41" s="31"/>
      <c r="ASS41" s="31"/>
      <c r="AST41" s="31"/>
      <c r="ASU41" s="31"/>
      <c r="ASV41" s="31"/>
      <c r="ASW41" s="31"/>
      <c r="ASX41" s="31"/>
      <c r="ASY41" s="31"/>
      <c r="ASZ41" s="31"/>
      <c r="ATA41" s="31"/>
      <c r="ATB41" s="31"/>
      <c r="ATC41" s="31"/>
      <c r="ATD41" s="31"/>
      <c r="ATE41" s="31"/>
      <c r="ATF41" s="31"/>
      <c r="ATG41" s="31"/>
      <c r="ATH41" s="31"/>
      <c r="ATI41" s="31"/>
      <c r="ATJ41" s="31"/>
      <c r="ATK41" s="31"/>
      <c r="ATL41" s="31"/>
      <c r="ATM41" s="31"/>
      <c r="ATN41" s="31"/>
      <c r="ATO41" s="31"/>
      <c r="ATP41" s="31"/>
      <c r="ATQ41" s="31"/>
      <c r="ATR41" s="31"/>
      <c r="ATS41" s="31"/>
      <c r="ATT41" s="31"/>
      <c r="ATU41" s="31"/>
      <c r="ATV41" s="31"/>
      <c r="ATW41" s="31"/>
      <c r="ATX41" s="31"/>
      <c r="ATY41" s="31"/>
      <c r="ATZ41" s="31"/>
      <c r="AUA41" s="31"/>
      <c r="AUB41" s="31"/>
      <c r="AUC41" s="31"/>
      <c r="AUD41" s="31"/>
      <c r="AUE41" s="31"/>
      <c r="AUF41" s="31"/>
      <c r="AUG41" s="31"/>
      <c r="AUH41" s="31"/>
      <c r="AUI41" s="31"/>
      <c r="AUJ41" s="31"/>
      <c r="AUK41" s="31"/>
      <c r="AUL41" s="31"/>
      <c r="AUM41" s="31"/>
      <c r="AUN41" s="31"/>
      <c r="AUO41" s="31"/>
      <c r="AUP41" s="31"/>
      <c r="AUQ41" s="31"/>
      <c r="AUR41" s="31"/>
      <c r="AUS41" s="31"/>
      <c r="AUT41" s="31"/>
      <c r="AUU41" s="31"/>
      <c r="AUV41" s="31"/>
      <c r="AUW41" s="31"/>
      <c r="AUX41" s="31"/>
      <c r="AUY41" s="31"/>
      <c r="AUZ41" s="31"/>
      <c r="AVA41" s="31"/>
      <c r="AVB41" s="31"/>
      <c r="AVC41" s="31"/>
      <c r="AVD41" s="31"/>
      <c r="AVE41" s="31"/>
      <c r="AVF41" s="31"/>
      <c r="AVG41" s="31"/>
      <c r="AVH41" s="31"/>
      <c r="AVI41" s="31"/>
      <c r="AVJ41" s="31"/>
      <c r="AVK41" s="31"/>
      <c r="AVL41" s="31"/>
      <c r="AVM41" s="31"/>
      <c r="AVN41" s="31"/>
      <c r="AVO41" s="31"/>
      <c r="AVP41" s="31"/>
      <c r="AVQ41" s="31"/>
      <c r="AVR41" s="31"/>
      <c r="AVS41" s="31"/>
      <c r="AVT41" s="31"/>
      <c r="AVU41" s="31"/>
      <c r="AVV41" s="31"/>
      <c r="AVW41" s="31"/>
      <c r="AVX41" s="31"/>
      <c r="AVY41" s="31"/>
      <c r="AVZ41" s="31"/>
      <c r="AWA41" s="31"/>
      <c r="AWB41" s="31"/>
      <c r="AWC41" s="31"/>
      <c r="AWD41" s="31"/>
      <c r="AWE41" s="31"/>
      <c r="AWF41" s="31"/>
      <c r="AWG41" s="31"/>
      <c r="AWH41" s="31"/>
      <c r="AWI41" s="31"/>
      <c r="AWJ41" s="31"/>
      <c r="AWK41" s="31"/>
      <c r="AWL41" s="31"/>
      <c r="AWM41" s="31"/>
      <c r="AWN41" s="31"/>
      <c r="AWO41" s="31"/>
      <c r="AWP41" s="31"/>
      <c r="AWQ41" s="31"/>
      <c r="AWR41" s="31"/>
      <c r="AWS41" s="31"/>
      <c r="AWT41" s="31"/>
      <c r="AWU41" s="31"/>
      <c r="AWV41" s="31"/>
      <c r="AWW41" s="31"/>
      <c r="AWX41" s="31"/>
      <c r="AWY41" s="31"/>
      <c r="AWZ41" s="31"/>
      <c r="AXA41" s="31"/>
      <c r="AXB41" s="31"/>
      <c r="AXC41" s="31"/>
      <c r="AXD41" s="31"/>
      <c r="AXE41" s="31"/>
      <c r="AXF41" s="31"/>
      <c r="AXG41" s="31"/>
      <c r="AXH41" s="31"/>
      <c r="AXI41" s="31"/>
      <c r="AXJ41" s="31"/>
      <c r="AXK41" s="31"/>
      <c r="AXL41" s="31"/>
      <c r="AXM41" s="31"/>
      <c r="AXN41" s="31"/>
      <c r="AXO41" s="31"/>
      <c r="AXP41" s="31"/>
      <c r="AXQ41" s="31"/>
      <c r="AXR41" s="31"/>
      <c r="AXS41" s="31"/>
      <c r="AXT41" s="31"/>
      <c r="AXU41" s="31"/>
      <c r="AXV41" s="31"/>
      <c r="AXW41" s="31"/>
      <c r="AXX41" s="31"/>
      <c r="AXY41" s="31"/>
      <c r="AXZ41" s="31"/>
      <c r="AYA41" s="31"/>
      <c r="AYB41" s="31"/>
      <c r="AYC41" s="31"/>
      <c r="AYD41" s="31"/>
      <c r="AYE41" s="31"/>
      <c r="AYF41" s="31"/>
      <c r="AYG41" s="31"/>
      <c r="AYH41" s="31"/>
      <c r="AYI41" s="31"/>
      <c r="AYJ41" s="31"/>
      <c r="AYK41" s="31"/>
      <c r="AYL41" s="31"/>
      <c r="AYM41" s="31"/>
      <c r="AYN41" s="31"/>
      <c r="AYO41" s="31"/>
      <c r="AYP41" s="31"/>
      <c r="AYQ41" s="31"/>
      <c r="AYR41" s="31"/>
      <c r="AYS41" s="31"/>
      <c r="AYT41" s="31"/>
      <c r="AYU41" s="31"/>
      <c r="AYV41" s="31"/>
      <c r="AYW41" s="31"/>
      <c r="AYX41" s="31"/>
      <c r="AYY41" s="31"/>
      <c r="AYZ41" s="31"/>
      <c r="AZA41" s="31"/>
      <c r="AZB41" s="31"/>
      <c r="AZC41" s="31"/>
      <c r="AZD41" s="31"/>
      <c r="AZE41" s="31"/>
      <c r="AZF41" s="31"/>
      <c r="AZG41" s="31"/>
      <c r="AZH41" s="31"/>
      <c r="AZI41" s="31"/>
      <c r="AZJ41" s="31"/>
      <c r="AZK41" s="31"/>
      <c r="AZL41" s="31"/>
      <c r="AZM41" s="31"/>
      <c r="AZN41" s="31"/>
      <c r="AZO41" s="31"/>
      <c r="AZP41" s="31"/>
      <c r="AZQ41" s="31"/>
      <c r="AZR41" s="31"/>
      <c r="AZS41" s="31"/>
      <c r="AZT41" s="31"/>
      <c r="AZU41" s="31"/>
      <c r="AZV41" s="31"/>
      <c r="AZW41" s="31"/>
      <c r="AZX41" s="31"/>
      <c r="AZY41" s="31"/>
      <c r="AZZ41" s="31"/>
      <c r="BAA41" s="31"/>
      <c r="BAB41" s="31"/>
      <c r="BAC41" s="31"/>
      <c r="BAD41" s="31"/>
      <c r="BAE41" s="31"/>
      <c r="BAF41" s="31"/>
      <c r="BAG41" s="31"/>
      <c r="BAH41" s="31"/>
      <c r="BAI41" s="31"/>
      <c r="BAJ41" s="31"/>
      <c r="BAK41" s="31"/>
      <c r="BAL41" s="31"/>
      <c r="BAM41" s="31"/>
      <c r="BAN41" s="31"/>
      <c r="BAO41" s="31"/>
      <c r="BAP41" s="31"/>
      <c r="BAQ41" s="31"/>
      <c r="BAR41" s="31"/>
      <c r="BAS41" s="31"/>
      <c r="BAT41" s="31"/>
      <c r="BAU41" s="31"/>
      <c r="BAV41" s="31"/>
      <c r="BAW41" s="31"/>
      <c r="BAX41" s="31"/>
      <c r="BAY41" s="31"/>
      <c r="BAZ41" s="31"/>
      <c r="BBA41" s="31"/>
      <c r="BBB41" s="31"/>
      <c r="BBC41" s="31"/>
      <c r="BBD41" s="31"/>
      <c r="BBE41" s="31"/>
      <c r="BBF41" s="31"/>
      <c r="BBG41" s="31"/>
      <c r="BBH41" s="31"/>
      <c r="BBI41" s="31"/>
      <c r="BBJ41" s="31"/>
      <c r="BBK41" s="31"/>
      <c r="BBL41" s="31"/>
      <c r="BBM41" s="31"/>
      <c r="BBN41" s="31"/>
      <c r="BBO41" s="31"/>
      <c r="BBP41" s="31"/>
      <c r="BBQ41" s="31"/>
      <c r="BBR41" s="31"/>
      <c r="BBS41" s="31"/>
      <c r="BBT41" s="31"/>
      <c r="BBU41" s="31"/>
      <c r="BBV41" s="31"/>
      <c r="BBW41" s="31"/>
      <c r="BBX41" s="31"/>
      <c r="BBY41" s="31"/>
      <c r="BBZ41" s="31"/>
      <c r="BCA41" s="31"/>
      <c r="BCB41" s="31"/>
      <c r="BCC41" s="31"/>
      <c r="BCD41" s="31"/>
      <c r="BCE41" s="31"/>
      <c r="BCF41" s="31"/>
      <c r="BCG41" s="31"/>
      <c r="BCH41" s="31"/>
      <c r="BCI41" s="31"/>
      <c r="BCJ41" s="31"/>
      <c r="BCK41" s="31"/>
      <c r="BCL41" s="31"/>
      <c r="BCM41" s="31"/>
      <c r="BCN41" s="31"/>
      <c r="BCO41" s="31"/>
      <c r="BCP41" s="31"/>
      <c r="BCQ41" s="31"/>
      <c r="BCR41" s="31"/>
      <c r="BCS41" s="31"/>
      <c r="BCT41" s="31"/>
      <c r="BCU41" s="31"/>
      <c r="BCV41" s="31"/>
      <c r="BCW41" s="31"/>
      <c r="BCX41" s="31"/>
      <c r="BCY41" s="31"/>
      <c r="BCZ41" s="31"/>
      <c r="BDA41" s="31"/>
      <c r="BDB41" s="31"/>
      <c r="BDC41" s="31"/>
      <c r="BDD41" s="31"/>
      <c r="BDE41" s="31"/>
      <c r="BDF41" s="31"/>
      <c r="BDG41" s="31"/>
      <c r="BDH41" s="31"/>
      <c r="BDI41" s="31"/>
      <c r="BDJ41" s="31"/>
      <c r="BDK41" s="31"/>
      <c r="BDL41" s="31"/>
      <c r="BDM41" s="31"/>
      <c r="BDN41" s="31"/>
      <c r="BDO41" s="31"/>
      <c r="BDP41" s="31"/>
      <c r="BDQ41" s="31"/>
      <c r="BDR41" s="31"/>
      <c r="BDS41" s="31"/>
      <c r="BDT41" s="31"/>
      <c r="BDU41" s="31"/>
      <c r="BDV41" s="31"/>
      <c r="BDW41" s="31"/>
      <c r="BDX41" s="31"/>
      <c r="BDY41" s="31"/>
      <c r="BDZ41" s="31"/>
      <c r="BEA41" s="31"/>
      <c r="BEB41" s="31"/>
      <c r="BEC41" s="31"/>
      <c r="BED41" s="31"/>
      <c r="BEE41" s="31"/>
      <c r="BEF41" s="31"/>
      <c r="BEG41" s="31"/>
      <c r="BEH41" s="31"/>
      <c r="BEI41" s="31"/>
      <c r="BEJ41" s="31"/>
      <c r="BEK41" s="31"/>
      <c r="BEL41" s="31"/>
      <c r="BEM41" s="31"/>
      <c r="BEN41" s="31"/>
      <c r="BEO41" s="31"/>
      <c r="BEP41" s="31"/>
      <c r="BEQ41" s="31"/>
      <c r="BER41" s="31"/>
      <c r="BES41" s="31"/>
      <c r="BET41" s="31"/>
      <c r="BEU41" s="31"/>
      <c r="BEV41" s="31"/>
      <c r="BEW41" s="31"/>
      <c r="BEX41" s="31"/>
      <c r="BEY41" s="31"/>
      <c r="BEZ41" s="31"/>
      <c r="BFA41" s="31"/>
      <c r="BFB41" s="31"/>
      <c r="BFC41" s="31"/>
      <c r="BFD41" s="31"/>
      <c r="BFE41" s="31"/>
      <c r="BFF41" s="31"/>
      <c r="BFG41" s="31"/>
      <c r="BFH41" s="31"/>
      <c r="BFI41" s="31"/>
      <c r="BFJ41" s="31"/>
      <c r="BFK41" s="31"/>
      <c r="BFL41" s="31"/>
      <c r="BFM41" s="31"/>
      <c r="BFN41" s="31"/>
      <c r="BFO41" s="31"/>
      <c r="BFP41" s="31"/>
      <c r="BFQ41" s="31"/>
      <c r="BFR41" s="31"/>
      <c r="BFS41" s="31"/>
      <c r="BFT41" s="31"/>
      <c r="BFU41" s="31"/>
      <c r="BFV41" s="31"/>
      <c r="BFW41" s="31"/>
      <c r="BFX41" s="31"/>
      <c r="BFY41" s="31"/>
      <c r="BFZ41" s="31"/>
      <c r="BGA41" s="31"/>
      <c r="BGB41" s="31"/>
      <c r="BGC41" s="31"/>
      <c r="BGD41" s="31"/>
      <c r="BGE41" s="31"/>
      <c r="BGF41" s="31"/>
      <c r="BGG41" s="31"/>
      <c r="BGH41" s="31"/>
      <c r="BGI41" s="31"/>
      <c r="BGJ41" s="31"/>
      <c r="BGK41" s="31"/>
      <c r="BGL41" s="31"/>
      <c r="BGM41" s="31"/>
      <c r="BGN41" s="31"/>
      <c r="BGO41" s="31"/>
      <c r="BGP41" s="31"/>
      <c r="BGQ41" s="31"/>
      <c r="BGR41" s="31"/>
      <c r="BGS41" s="31"/>
      <c r="BGT41" s="31"/>
      <c r="BGU41" s="31"/>
      <c r="BGV41" s="31"/>
      <c r="BGW41" s="31"/>
      <c r="BGX41" s="31"/>
      <c r="BGY41" s="31"/>
      <c r="BGZ41" s="31"/>
      <c r="BHA41" s="31"/>
      <c r="BHB41" s="31"/>
      <c r="BHC41" s="31"/>
      <c r="BHD41" s="31"/>
      <c r="BHE41" s="31"/>
      <c r="BHF41" s="31"/>
      <c r="BHG41" s="31"/>
      <c r="BHH41" s="31"/>
      <c r="BHI41" s="31"/>
      <c r="BHJ41" s="31"/>
      <c r="BHK41" s="31"/>
      <c r="BHL41" s="31"/>
      <c r="BHM41" s="31"/>
      <c r="BHN41" s="31"/>
      <c r="BHO41" s="31"/>
      <c r="BHP41" s="31"/>
      <c r="BHQ41" s="31"/>
      <c r="BHR41" s="31"/>
      <c r="BHS41" s="31"/>
      <c r="BHT41" s="31"/>
      <c r="BHU41" s="31"/>
      <c r="BHV41" s="31"/>
      <c r="BHW41" s="31"/>
      <c r="BHX41" s="31"/>
      <c r="BHY41" s="31"/>
      <c r="BHZ41" s="31"/>
      <c r="BIA41" s="31"/>
      <c r="BIB41" s="31"/>
      <c r="BIC41" s="31"/>
      <c r="BID41" s="31"/>
      <c r="BIE41" s="31"/>
      <c r="BIF41" s="31"/>
      <c r="BIG41" s="31"/>
      <c r="BIH41" s="31"/>
      <c r="BII41" s="31"/>
      <c r="BIJ41" s="31"/>
      <c r="BIK41" s="31"/>
      <c r="BIL41" s="31"/>
      <c r="BIM41" s="31"/>
      <c r="BIN41" s="31"/>
      <c r="BIO41" s="31"/>
      <c r="BIP41" s="31"/>
      <c r="BIQ41" s="31"/>
      <c r="BIR41" s="31"/>
      <c r="BIS41" s="31"/>
      <c r="BIT41" s="31"/>
      <c r="BIU41" s="31"/>
      <c r="BIV41" s="31"/>
      <c r="BIW41" s="31"/>
      <c r="BIX41" s="31"/>
      <c r="BIY41" s="31"/>
      <c r="BIZ41" s="31"/>
      <c r="BJA41" s="31"/>
      <c r="BJB41" s="31"/>
      <c r="BJC41" s="31"/>
      <c r="BJD41" s="31"/>
      <c r="BJE41" s="31"/>
      <c r="BJF41" s="31"/>
      <c r="BJG41" s="31"/>
      <c r="BJH41" s="31"/>
      <c r="BJI41" s="31"/>
      <c r="BJJ41" s="31"/>
      <c r="BJK41" s="31"/>
      <c r="BJL41" s="31"/>
      <c r="BJM41" s="31"/>
      <c r="BJN41" s="31"/>
      <c r="BJO41" s="31"/>
      <c r="BJP41" s="31"/>
      <c r="BJQ41" s="31"/>
      <c r="BJR41" s="31"/>
      <c r="BJS41" s="31"/>
      <c r="BJT41" s="31"/>
      <c r="BJU41" s="31"/>
      <c r="BJV41" s="31"/>
      <c r="BJW41" s="31"/>
      <c r="BJX41" s="31"/>
      <c r="BJY41" s="31"/>
      <c r="BJZ41" s="31"/>
      <c r="BKA41" s="31"/>
      <c r="BKB41" s="31"/>
      <c r="BKC41" s="31"/>
      <c r="BKD41" s="31"/>
      <c r="BKE41" s="31"/>
      <c r="BKF41" s="31"/>
      <c r="BKG41" s="31"/>
      <c r="BKH41" s="31"/>
      <c r="BKI41" s="31"/>
      <c r="BKJ41" s="31"/>
      <c r="BKK41" s="31"/>
      <c r="BKL41" s="31"/>
      <c r="BKM41" s="31"/>
      <c r="BKN41" s="31"/>
      <c r="BKO41" s="31"/>
      <c r="BKP41" s="31"/>
      <c r="BKQ41" s="31"/>
      <c r="BKR41" s="31"/>
      <c r="BKS41" s="31"/>
      <c r="BKT41" s="31"/>
      <c r="BKU41" s="31"/>
      <c r="BKV41" s="31"/>
      <c r="BKW41" s="31"/>
      <c r="BKX41" s="31"/>
      <c r="BKY41" s="31"/>
      <c r="BKZ41" s="31"/>
      <c r="BLA41" s="31"/>
      <c r="BLB41" s="31"/>
      <c r="BLC41" s="31"/>
      <c r="BLD41" s="31"/>
      <c r="BLE41" s="31"/>
      <c r="BLF41" s="31"/>
      <c r="BLG41" s="31"/>
      <c r="BLH41" s="31"/>
      <c r="BLI41" s="31"/>
      <c r="BLJ41" s="31"/>
      <c r="BLK41" s="31"/>
      <c r="BLL41" s="31"/>
      <c r="BLM41" s="31"/>
      <c r="BLN41" s="31"/>
      <c r="BLO41" s="31"/>
      <c r="BLP41" s="31"/>
      <c r="BLQ41" s="31"/>
      <c r="BLR41" s="31"/>
      <c r="BLS41" s="31"/>
      <c r="BLT41" s="31"/>
      <c r="BLU41" s="31"/>
      <c r="BLV41" s="31"/>
      <c r="BLW41" s="31"/>
      <c r="BLX41" s="31"/>
      <c r="BLY41" s="31"/>
      <c r="BLZ41" s="31"/>
      <c r="BMA41" s="31"/>
      <c r="BMB41" s="31"/>
      <c r="BMC41" s="31"/>
      <c r="BMD41" s="31"/>
      <c r="BME41" s="31"/>
      <c r="BMF41" s="31"/>
      <c r="BMG41" s="31"/>
      <c r="BMH41" s="31"/>
      <c r="BMI41" s="31"/>
      <c r="BMJ41" s="31"/>
      <c r="BMK41" s="31"/>
      <c r="BML41" s="31"/>
      <c r="BMM41" s="31"/>
      <c r="BMN41" s="31"/>
      <c r="BMO41" s="31"/>
      <c r="BMP41" s="31"/>
      <c r="BMQ41" s="31"/>
      <c r="BMR41" s="31"/>
      <c r="BMS41" s="31"/>
      <c r="BMT41" s="31"/>
      <c r="BMU41" s="31"/>
      <c r="BMV41" s="31"/>
      <c r="BMW41" s="31"/>
      <c r="BMX41" s="31"/>
      <c r="BMY41" s="31"/>
      <c r="BMZ41" s="31"/>
      <c r="BNA41" s="31"/>
      <c r="BNB41" s="31"/>
      <c r="BNC41" s="31"/>
      <c r="BND41" s="31"/>
      <c r="BNE41" s="31"/>
      <c r="BNF41" s="31"/>
      <c r="BNG41" s="31"/>
      <c r="BNH41" s="31"/>
      <c r="BNI41" s="31"/>
      <c r="BNJ41" s="31"/>
      <c r="BNK41" s="31"/>
      <c r="BNL41" s="31"/>
      <c r="BNM41" s="31"/>
      <c r="BNN41" s="31"/>
      <c r="BNO41" s="31"/>
      <c r="BNP41" s="31"/>
      <c r="BNQ41" s="31"/>
      <c r="BNR41" s="31"/>
      <c r="BNS41" s="31"/>
      <c r="BNT41" s="31"/>
      <c r="BNU41" s="31"/>
      <c r="BNV41" s="31"/>
      <c r="BNW41" s="31"/>
      <c r="BNX41" s="31"/>
      <c r="BNY41" s="31"/>
      <c r="BNZ41" s="31"/>
      <c r="BOA41" s="31"/>
      <c r="BOB41" s="31"/>
      <c r="BOC41" s="31"/>
      <c r="BOD41" s="31"/>
      <c r="BOE41" s="31"/>
      <c r="BOF41" s="31"/>
      <c r="BOG41" s="31"/>
      <c r="BOH41" s="31"/>
      <c r="BOI41" s="31"/>
      <c r="BOJ41" s="31"/>
      <c r="BOK41" s="31"/>
      <c r="BOL41" s="31"/>
      <c r="BOM41" s="31"/>
      <c r="BON41" s="31"/>
      <c r="BOO41" s="31"/>
      <c r="BOP41" s="31"/>
      <c r="BOQ41" s="31"/>
      <c r="BOR41" s="31"/>
      <c r="BOS41" s="31"/>
      <c r="BOT41" s="31"/>
      <c r="BOU41" s="31"/>
      <c r="BOV41" s="31"/>
      <c r="BOW41" s="31"/>
      <c r="BOX41" s="31"/>
      <c r="BOY41" s="31"/>
      <c r="BOZ41" s="31"/>
      <c r="BPA41" s="31"/>
      <c r="BPB41" s="31"/>
      <c r="BPC41" s="31"/>
      <c r="BPD41" s="31"/>
      <c r="BPE41" s="31"/>
      <c r="BPF41" s="31"/>
      <c r="BPG41" s="31"/>
      <c r="BPH41" s="31"/>
      <c r="BPI41" s="31"/>
      <c r="BPJ41" s="31"/>
      <c r="BPK41" s="31"/>
      <c r="BPL41" s="31"/>
      <c r="BPM41" s="31"/>
      <c r="BPN41" s="31"/>
      <c r="BPO41" s="31"/>
      <c r="BPP41" s="31"/>
      <c r="BPQ41" s="31"/>
      <c r="BPR41" s="31"/>
      <c r="BPS41" s="31"/>
      <c r="BPT41" s="31"/>
      <c r="BPU41" s="31"/>
      <c r="BPV41" s="31"/>
      <c r="BPW41" s="31"/>
      <c r="BPX41" s="31"/>
      <c r="BPY41" s="31"/>
      <c r="BPZ41" s="31"/>
      <c r="BQA41" s="31"/>
      <c r="BQB41" s="31"/>
      <c r="BQC41" s="31"/>
      <c r="BQD41" s="31"/>
      <c r="BQE41" s="31"/>
      <c r="BQF41" s="31"/>
      <c r="BQG41" s="31"/>
      <c r="BQH41" s="31"/>
      <c r="BQI41" s="31"/>
      <c r="BQJ41" s="31"/>
      <c r="BQK41" s="31"/>
      <c r="BQL41" s="31"/>
      <c r="BQM41" s="31"/>
      <c r="BQN41" s="31"/>
      <c r="BQO41" s="31"/>
      <c r="BQP41" s="31"/>
      <c r="BQQ41" s="31"/>
      <c r="BQR41" s="31"/>
      <c r="BQS41" s="31"/>
      <c r="BQT41" s="31"/>
      <c r="BQU41" s="31"/>
      <c r="BQV41" s="31"/>
      <c r="BQW41" s="31"/>
      <c r="BQX41" s="31"/>
      <c r="BQY41" s="31"/>
      <c r="BQZ41" s="31"/>
      <c r="BRA41" s="31"/>
      <c r="BRB41" s="31"/>
      <c r="BRC41" s="31"/>
      <c r="BRD41" s="31"/>
      <c r="BRE41" s="31"/>
      <c r="BRF41" s="31"/>
      <c r="BRG41" s="31"/>
      <c r="BRH41" s="31"/>
      <c r="BRI41" s="31"/>
      <c r="BRJ41" s="31"/>
      <c r="BRK41" s="31"/>
      <c r="BRL41" s="31"/>
      <c r="BRM41" s="31"/>
      <c r="BRN41" s="31"/>
      <c r="BRO41" s="31"/>
      <c r="BRP41" s="31"/>
      <c r="BRQ41" s="31"/>
      <c r="BRR41" s="31"/>
      <c r="BRS41" s="31"/>
      <c r="BRT41" s="31"/>
      <c r="BRU41" s="31"/>
      <c r="BRV41" s="31"/>
      <c r="BRW41" s="31"/>
      <c r="BRX41" s="31"/>
      <c r="BRY41" s="31"/>
      <c r="BRZ41" s="31"/>
      <c r="BSA41" s="31"/>
      <c r="BSB41" s="31"/>
      <c r="BSC41" s="31"/>
      <c r="BSD41" s="31"/>
      <c r="BSE41" s="31"/>
      <c r="BSF41" s="31"/>
      <c r="BSG41" s="31"/>
      <c r="BSH41" s="31"/>
      <c r="BSI41" s="31"/>
      <c r="BSJ41" s="31"/>
      <c r="BSK41" s="31"/>
      <c r="BSL41" s="31"/>
      <c r="BSM41" s="31"/>
      <c r="BSN41" s="31"/>
      <c r="BSO41" s="31"/>
      <c r="BSP41" s="31"/>
      <c r="BSQ41" s="31"/>
      <c r="BSR41" s="31"/>
      <c r="BSS41" s="31"/>
      <c r="BST41" s="31"/>
      <c r="BSU41" s="31"/>
      <c r="BSV41" s="31"/>
      <c r="BSW41" s="31"/>
      <c r="BSX41" s="31"/>
      <c r="BSY41" s="31"/>
      <c r="BSZ41" s="31"/>
      <c r="BTA41" s="31"/>
      <c r="BTB41" s="31"/>
      <c r="BTC41" s="31"/>
      <c r="BTD41" s="31"/>
      <c r="BTE41" s="31"/>
      <c r="BTF41" s="31"/>
      <c r="BTG41" s="31"/>
      <c r="BTH41" s="31"/>
      <c r="BTI41" s="31"/>
      <c r="BTJ41" s="31"/>
      <c r="BTK41" s="31"/>
      <c r="BTL41" s="31"/>
      <c r="BTM41" s="31"/>
      <c r="BTN41" s="31"/>
      <c r="BTO41" s="31"/>
      <c r="BTP41" s="31"/>
      <c r="BTQ41" s="31"/>
      <c r="BTR41" s="31"/>
      <c r="BTS41" s="31"/>
      <c r="BTT41" s="31"/>
      <c r="BTU41" s="31"/>
      <c r="BTV41" s="31"/>
      <c r="BTW41" s="31"/>
      <c r="BTX41" s="31"/>
      <c r="BTY41" s="31"/>
      <c r="BTZ41" s="31"/>
      <c r="BUA41" s="31"/>
      <c r="BUB41" s="31"/>
      <c r="BUC41" s="31"/>
      <c r="BUD41" s="31"/>
      <c r="BUE41" s="31"/>
      <c r="BUF41" s="31"/>
      <c r="BUG41" s="31"/>
      <c r="BUH41" s="31"/>
      <c r="BUI41" s="31"/>
      <c r="BUJ41" s="31"/>
      <c r="BUK41" s="31"/>
      <c r="BUL41" s="31"/>
      <c r="BUM41" s="31"/>
      <c r="BUN41" s="31"/>
      <c r="BUO41" s="31"/>
      <c r="BUP41" s="31"/>
      <c r="BUQ41" s="31"/>
      <c r="BUR41" s="31"/>
      <c r="BUS41" s="31"/>
      <c r="BUT41" s="31"/>
      <c r="BUU41" s="31"/>
      <c r="BUV41" s="31"/>
      <c r="BUW41" s="31"/>
      <c r="BUX41" s="31"/>
      <c r="BUY41" s="31"/>
      <c r="BUZ41" s="31"/>
      <c r="BVA41" s="31"/>
      <c r="BVB41" s="31"/>
      <c r="BVC41" s="31"/>
      <c r="BVD41" s="31"/>
      <c r="BVE41" s="31"/>
      <c r="BVF41" s="31"/>
      <c r="BVG41" s="31"/>
      <c r="BVH41" s="31"/>
      <c r="BVI41" s="31"/>
      <c r="BVJ41" s="31"/>
      <c r="BVK41" s="31"/>
      <c r="BVL41" s="31"/>
      <c r="BVM41" s="31"/>
      <c r="BVN41" s="31"/>
      <c r="BVO41" s="31"/>
      <c r="BVP41" s="31"/>
      <c r="BVQ41" s="31"/>
      <c r="BVR41" s="31"/>
      <c r="BVS41" s="31"/>
      <c r="BVT41" s="31"/>
      <c r="BVU41" s="31"/>
      <c r="BVV41" s="31"/>
      <c r="BVW41" s="31"/>
      <c r="BVX41" s="31"/>
      <c r="BVY41" s="31"/>
      <c r="BVZ41" s="31"/>
      <c r="BWA41" s="31"/>
      <c r="BWB41" s="31"/>
      <c r="BWC41" s="31"/>
      <c r="BWD41" s="31"/>
      <c r="BWE41" s="31"/>
      <c r="BWF41" s="31"/>
      <c r="BWG41" s="31"/>
      <c r="BWH41" s="31"/>
      <c r="BWI41" s="31"/>
      <c r="BWJ41" s="31"/>
      <c r="BWK41" s="31"/>
      <c r="BWL41" s="31"/>
      <c r="BWM41" s="31"/>
      <c r="BWN41" s="31"/>
      <c r="BWO41" s="31"/>
      <c r="BWP41" s="31"/>
      <c r="BWQ41" s="31"/>
      <c r="BWR41" s="31"/>
      <c r="BWS41" s="31"/>
      <c r="BWT41" s="31"/>
      <c r="BWU41" s="31"/>
      <c r="BWV41" s="31"/>
      <c r="BWW41" s="31"/>
      <c r="BWX41" s="31"/>
      <c r="BWY41" s="31"/>
      <c r="BWZ41" s="31"/>
      <c r="BXA41" s="31"/>
      <c r="BXB41" s="31"/>
      <c r="BXC41" s="31"/>
      <c r="BXD41" s="31"/>
      <c r="BXE41" s="31"/>
      <c r="BXF41" s="31"/>
      <c r="BXG41" s="31"/>
      <c r="BXH41" s="31"/>
      <c r="BXI41" s="31"/>
      <c r="BXJ41" s="31"/>
      <c r="BXK41" s="31"/>
      <c r="BXL41" s="31"/>
      <c r="BXM41" s="31"/>
      <c r="BXN41" s="31"/>
      <c r="BXO41" s="31"/>
      <c r="BXP41" s="31"/>
      <c r="BXQ41" s="31"/>
      <c r="BXR41" s="31"/>
      <c r="BXS41" s="31"/>
      <c r="BXT41" s="31"/>
      <c r="BXU41" s="31"/>
      <c r="BXV41" s="31"/>
      <c r="BXW41" s="31"/>
      <c r="BXX41" s="31"/>
      <c r="BXY41" s="31"/>
      <c r="BXZ41" s="31"/>
      <c r="BYA41" s="31"/>
      <c r="BYB41" s="31"/>
      <c r="BYC41" s="31"/>
      <c r="BYD41" s="31"/>
      <c r="BYE41" s="31"/>
      <c r="BYF41" s="31"/>
      <c r="BYG41" s="31"/>
      <c r="BYH41" s="31"/>
      <c r="BYI41" s="31"/>
      <c r="BYJ41" s="31"/>
      <c r="BYK41" s="31"/>
      <c r="BYL41" s="31"/>
      <c r="BYM41" s="31"/>
      <c r="BYN41" s="31"/>
      <c r="BYO41" s="31"/>
      <c r="BYP41" s="31"/>
      <c r="BYQ41" s="31"/>
      <c r="BYR41" s="31"/>
      <c r="BYS41" s="31"/>
      <c r="BYT41" s="31"/>
      <c r="BYU41" s="31"/>
      <c r="BYV41" s="31"/>
      <c r="BYW41" s="31"/>
      <c r="BYX41" s="31"/>
      <c r="BYY41" s="31"/>
      <c r="BYZ41" s="31"/>
      <c r="BZA41" s="31"/>
      <c r="BZB41" s="31"/>
      <c r="BZC41" s="31"/>
      <c r="BZD41" s="31"/>
      <c r="BZE41" s="31"/>
      <c r="BZF41" s="31"/>
      <c r="BZG41" s="31"/>
      <c r="BZH41" s="31"/>
      <c r="BZI41" s="31"/>
      <c r="BZJ41" s="31"/>
      <c r="BZK41" s="31"/>
      <c r="BZL41" s="31"/>
      <c r="BZM41" s="31"/>
      <c r="BZN41" s="31"/>
      <c r="BZO41" s="31"/>
      <c r="BZP41" s="31"/>
      <c r="BZQ41" s="31"/>
      <c r="BZR41" s="31"/>
      <c r="BZS41" s="31"/>
      <c r="BZT41" s="31"/>
      <c r="BZU41" s="31"/>
      <c r="BZV41" s="31"/>
      <c r="BZW41" s="31"/>
      <c r="BZX41" s="31"/>
      <c r="BZY41" s="31"/>
      <c r="BZZ41" s="31"/>
      <c r="CAA41" s="31"/>
      <c r="CAB41" s="31"/>
      <c r="CAC41" s="31"/>
      <c r="CAD41" s="31"/>
      <c r="CAE41" s="31"/>
      <c r="CAF41" s="31"/>
      <c r="CAG41" s="31"/>
      <c r="CAH41" s="31"/>
      <c r="CAI41" s="31"/>
      <c r="CAJ41" s="31"/>
      <c r="CAK41" s="31"/>
      <c r="CAL41" s="31"/>
      <c r="CAM41" s="31"/>
      <c r="CAN41" s="31"/>
      <c r="CAO41" s="31"/>
      <c r="CAP41" s="31"/>
      <c r="CAQ41" s="31"/>
      <c r="CAR41" s="31"/>
      <c r="CAS41" s="31"/>
      <c r="CAT41" s="31"/>
      <c r="CAU41" s="31"/>
      <c r="CAV41" s="31"/>
      <c r="CAW41" s="31"/>
      <c r="CAX41" s="31"/>
      <c r="CAY41" s="31"/>
      <c r="CAZ41" s="31"/>
      <c r="CBA41" s="31"/>
      <c r="CBB41" s="31"/>
      <c r="CBC41" s="31"/>
      <c r="CBD41" s="31"/>
      <c r="CBE41" s="31"/>
      <c r="CBF41" s="31"/>
      <c r="CBG41" s="31"/>
      <c r="CBH41" s="31"/>
      <c r="CBI41" s="31"/>
      <c r="CBJ41" s="31"/>
      <c r="CBK41" s="31"/>
      <c r="CBL41" s="31"/>
      <c r="CBM41" s="31"/>
      <c r="CBN41" s="31"/>
      <c r="CBO41" s="31"/>
      <c r="CBP41" s="31"/>
      <c r="CBQ41" s="31"/>
      <c r="CBR41" s="31"/>
      <c r="CBS41" s="31"/>
      <c r="CBT41" s="31"/>
      <c r="CBU41" s="31"/>
      <c r="CBV41" s="31"/>
      <c r="CBW41" s="31"/>
      <c r="CBX41" s="31"/>
      <c r="CBY41" s="31"/>
      <c r="CBZ41" s="31"/>
      <c r="CCA41" s="31"/>
      <c r="CCB41" s="31"/>
      <c r="CCC41" s="31"/>
      <c r="CCD41" s="31"/>
      <c r="CCE41" s="31"/>
      <c r="CCF41" s="31"/>
      <c r="CCG41" s="31"/>
      <c r="CCH41" s="31"/>
      <c r="CCI41" s="31"/>
      <c r="CCJ41" s="31"/>
      <c r="CCK41" s="31"/>
      <c r="CCL41" s="31"/>
      <c r="CCM41" s="31"/>
      <c r="CCN41" s="31"/>
      <c r="CCO41" s="31"/>
      <c r="CCP41" s="31"/>
      <c r="CCQ41" s="31"/>
      <c r="CCR41" s="31"/>
      <c r="CCS41" s="31"/>
      <c r="CCT41" s="31"/>
      <c r="CCU41" s="31"/>
      <c r="CCV41" s="31"/>
      <c r="CCW41" s="31"/>
      <c r="CCX41" s="31"/>
      <c r="CCY41" s="31"/>
      <c r="CCZ41" s="31"/>
      <c r="CDA41" s="31"/>
      <c r="CDB41" s="31"/>
      <c r="CDC41" s="31"/>
      <c r="CDD41" s="31"/>
      <c r="CDE41" s="31"/>
      <c r="CDF41" s="31"/>
      <c r="CDG41" s="31"/>
      <c r="CDH41" s="31"/>
      <c r="CDI41" s="31"/>
      <c r="CDJ41" s="31"/>
      <c r="CDK41" s="31"/>
      <c r="CDL41" s="31"/>
      <c r="CDM41" s="31"/>
      <c r="CDN41" s="31"/>
      <c r="CDO41" s="31"/>
      <c r="CDP41" s="31"/>
      <c r="CDQ41" s="31"/>
      <c r="CDR41" s="31"/>
      <c r="CDS41" s="31"/>
      <c r="CDT41" s="31"/>
      <c r="CDU41" s="31"/>
      <c r="CDV41" s="31"/>
      <c r="CDW41" s="31"/>
      <c r="CDX41" s="31"/>
      <c r="CDY41" s="31"/>
      <c r="CDZ41" s="31"/>
      <c r="CEA41" s="31"/>
      <c r="CEB41" s="31"/>
      <c r="CEC41" s="31"/>
      <c r="CED41" s="31"/>
      <c r="CEE41" s="31"/>
      <c r="CEF41" s="31"/>
      <c r="CEG41" s="31"/>
      <c r="CEH41" s="31"/>
      <c r="CEI41" s="31"/>
      <c r="CEJ41" s="31"/>
      <c r="CEK41" s="31"/>
      <c r="CEL41" s="31"/>
      <c r="CEM41" s="31"/>
      <c r="CEN41" s="31"/>
      <c r="CEO41" s="31"/>
      <c r="CEP41" s="31"/>
      <c r="CEQ41" s="31"/>
      <c r="CER41" s="31"/>
      <c r="CES41" s="31"/>
      <c r="CET41" s="31"/>
      <c r="CEU41" s="31"/>
      <c r="CEV41" s="31"/>
      <c r="CEW41" s="31"/>
      <c r="CEX41" s="31"/>
      <c r="CEY41" s="31"/>
      <c r="CEZ41" s="31"/>
      <c r="CFA41" s="31"/>
      <c r="CFB41" s="31"/>
      <c r="CFC41" s="31"/>
      <c r="CFD41" s="31"/>
      <c r="CFE41" s="31"/>
      <c r="CFF41" s="31"/>
      <c r="CFG41" s="31"/>
      <c r="CFH41" s="31"/>
      <c r="CFI41" s="31"/>
      <c r="CFJ41" s="31"/>
      <c r="CFK41" s="31"/>
      <c r="CFL41" s="31"/>
      <c r="CFM41" s="31"/>
      <c r="CFN41" s="31"/>
      <c r="CFO41" s="31"/>
      <c r="CFP41" s="31"/>
      <c r="CFQ41" s="31"/>
      <c r="CFR41" s="31"/>
      <c r="CFS41" s="31"/>
      <c r="CFT41" s="31"/>
      <c r="CFU41" s="31"/>
      <c r="CFV41" s="31"/>
      <c r="CFW41" s="31"/>
      <c r="CFX41" s="31"/>
      <c r="CFY41" s="31"/>
      <c r="CFZ41" s="31"/>
      <c r="CGA41" s="31"/>
      <c r="CGB41" s="31"/>
      <c r="CGC41" s="31"/>
      <c r="CGD41" s="31"/>
      <c r="CGE41" s="31"/>
      <c r="CGF41" s="31"/>
      <c r="CGG41" s="31"/>
      <c r="CGH41" s="31"/>
      <c r="CGI41" s="31"/>
      <c r="CGJ41" s="31"/>
      <c r="CGK41" s="31"/>
      <c r="CGL41" s="31"/>
      <c r="CGM41" s="31"/>
      <c r="CGN41" s="31"/>
      <c r="CGO41" s="31"/>
      <c r="CGP41" s="31"/>
      <c r="CGQ41" s="31"/>
      <c r="CGR41" s="31"/>
      <c r="CGS41" s="31"/>
      <c r="CGT41" s="31"/>
      <c r="CGU41" s="31"/>
      <c r="CGV41" s="31"/>
      <c r="CGW41" s="31"/>
      <c r="CGX41" s="31"/>
      <c r="CGY41" s="31"/>
      <c r="CGZ41" s="31"/>
      <c r="CHA41" s="31"/>
      <c r="CHB41" s="31"/>
      <c r="CHC41" s="31"/>
      <c r="CHD41" s="31"/>
      <c r="CHE41" s="31"/>
      <c r="CHF41" s="31"/>
      <c r="CHG41" s="31"/>
      <c r="CHH41" s="31"/>
      <c r="CHI41" s="31"/>
      <c r="CHJ41" s="31"/>
      <c r="CHK41" s="31"/>
      <c r="CHL41" s="31"/>
      <c r="CHM41" s="31"/>
      <c r="CHN41" s="31"/>
      <c r="CHO41" s="31"/>
      <c r="CHP41" s="31"/>
      <c r="CHQ41" s="31"/>
      <c r="CHR41" s="31"/>
      <c r="CHS41" s="31"/>
      <c r="CHT41" s="31"/>
      <c r="CHU41" s="31"/>
      <c r="CHV41" s="31"/>
      <c r="CHW41" s="31"/>
      <c r="CHX41" s="31"/>
      <c r="CHY41" s="31"/>
      <c r="CHZ41" s="31"/>
      <c r="CIA41" s="31"/>
      <c r="CIB41" s="31"/>
      <c r="CIC41" s="31"/>
      <c r="CID41" s="31"/>
      <c r="CIE41" s="31"/>
      <c r="CIF41" s="31"/>
      <c r="CIG41" s="31"/>
      <c r="CIH41" s="31"/>
      <c r="CII41" s="31"/>
      <c r="CIJ41" s="31"/>
      <c r="CIK41" s="31"/>
      <c r="CIL41" s="31"/>
      <c r="CIM41" s="31"/>
      <c r="CIN41" s="31"/>
      <c r="CIO41" s="31"/>
      <c r="CIP41" s="31"/>
      <c r="CIQ41" s="31"/>
      <c r="CIR41" s="31"/>
      <c r="CIS41" s="31"/>
      <c r="CIT41" s="31"/>
      <c r="CIU41" s="31"/>
      <c r="CIV41" s="31"/>
      <c r="CIW41" s="31"/>
      <c r="CIX41" s="31"/>
      <c r="CIY41" s="31"/>
      <c r="CIZ41" s="31"/>
      <c r="CJA41" s="31"/>
      <c r="CJB41" s="31"/>
      <c r="CJC41" s="31"/>
      <c r="CJD41" s="31"/>
      <c r="CJE41" s="31"/>
      <c r="CJF41" s="31"/>
      <c r="CJG41" s="31"/>
      <c r="CJH41" s="31"/>
      <c r="CJI41" s="31"/>
      <c r="CJJ41" s="31"/>
      <c r="CJK41" s="31"/>
      <c r="CJL41" s="31"/>
      <c r="CJM41" s="31"/>
      <c r="CJN41" s="31"/>
      <c r="CJO41" s="31"/>
      <c r="CJP41" s="31"/>
      <c r="CJQ41" s="31"/>
      <c r="CJR41" s="31"/>
      <c r="CJS41" s="31"/>
      <c r="CJT41" s="31"/>
      <c r="CJU41" s="31"/>
      <c r="CJV41" s="31"/>
      <c r="CJW41" s="31"/>
      <c r="CJX41" s="31"/>
      <c r="CJY41" s="31"/>
      <c r="CJZ41" s="31"/>
      <c r="CKA41" s="31"/>
      <c r="CKB41" s="31"/>
      <c r="CKC41" s="31"/>
      <c r="CKD41" s="31"/>
      <c r="CKE41" s="31"/>
      <c r="CKF41" s="31"/>
      <c r="CKG41" s="31"/>
      <c r="CKH41" s="31"/>
      <c r="CKI41" s="31"/>
      <c r="CKJ41" s="31"/>
      <c r="CKK41" s="31"/>
      <c r="CKL41" s="31"/>
      <c r="CKM41" s="31"/>
      <c r="CKN41" s="31"/>
      <c r="CKO41" s="31"/>
      <c r="CKP41" s="31"/>
      <c r="CKQ41" s="31"/>
      <c r="CKR41" s="31"/>
      <c r="CKS41" s="31"/>
      <c r="CKT41" s="31"/>
      <c r="CKU41" s="31"/>
      <c r="CKV41" s="31"/>
      <c r="CKW41" s="31"/>
      <c r="CKX41" s="31"/>
      <c r="CKY41" s="31"/>
      <c r="CKZ41" s="31"/>
      <c r="CLA41" s="31"/>
      <c r="CLB41" s="31"/>
      <c r="CLC41" s="31"/>
      <c r="CLD41" s="31"/>
      <c r="CLE41" s="31"/>
      <c r="CLF41" s="31"/>
      <c r="CLG41" s="31"/>
      <c r="CLH41" s="31"/>
      <c r="CLI41" s="31"/>
      <c r="CLJ41" s="31"/>
      <c r="CLK41" s="31"/>
      <c r="CLL41" s="31"/>
      <c r="CLM41" s="31"/>
      <c r="CLN41" s="31"/>
      <c r="CLO41" s="31"/>
      <c r="CLP41" s="31"/>
      <c r="CLQ41" s="31"/>
      <c r="CLR41" s="31"/>
      <c r="CLS41" s="31"/>
      <c r="CLT41" s="31"/>
      <c r="CLU41" s="31"/>
      <c r="CLV41" s="31"/>
      <c r="CLW41" s="31"/>
      <c r="CLX41" s="31"/>
      <c r="CLY41" s="31"/>
      <c r="CLZ41" s="31"/>
      <c r="CMA41" s="31"/>
      <c r="CMB41" s="31"/>
      <c r="CMC41" s="31"/>
      <c r="CMD41" s="31"/>
      <c r="CME41" s="31"/>
      <c r="CMF41" s="31"/>
      <c r="CMG41" s="31"/>
      <c r="CMH41" s="31"/>
      <c r="CMI41" s="31"/>
      <c r="CMJ41" s="31"/>
      <c r="CMK41" s="31"/>
      <c r="CML41" s="31"/>
      <c r="CMM41" s="31"/>
      <c r="CMN41" s="31"/>
      <c r="CMO41" s="31"/>
      <c r="CMP41" s="31"/>
      <c r="CMQ41" s="31"/>
      <c r="CMR41" s="31"/>
      <c r="CMS41" s="31"/>
      <c r="CMT41" s="31"/>
      <c r="CMU41" s="31"/>
      <c r="CMV41" s="31"/>
      <c r="CMW41" s="31"/>
      <c r="CMX41" s="31"/>
      <c r="CMY41" s="31"/>
      <c r="CMZ41" s="31"/>
      <c r="CNA41" s="31"/>
      <c r="CNB41" s="31"/>
      <c r="CNC41" s="31"/>
      <c r="CND41" s="31"/>
      <c r="CNE41" s="31"/>
      <c r="CNF41" s="31"/>
      <c r="CNG41" s="31"/>
      <c r="CNH41" s="31"/>
      <c r="CNI41" s="31"/>
      <c r="CNJ41" s="31"/>
      <c r="CNK41" s="31"/>
      <c r="CNL41" s="31"/>
      <c r="CNM41" s="31"/>
      <c r="CNN41" s="31"/>
      <c r="CNO41" s="31"/>
      <c r="CNP41" s="31"/>
      <c r="CNQ41" s="31"/>
      <c r="CNR41" s="31"/>
      <c r="CNS41" s="31"/>
      <c r="CNT41" s="31"/>
      <c r="CNU41" s="31"/>
      <c r="CNV41" s="31"/>
      <c r="CNW41" s="31"/>
      <c r="CNX41" s="31"/>
      <c r="CNY41" s="31"/>
      <c r="CNZ41" s="31"/>
      <c r="COA41" s="31"/>
      <c r="COB41" s="31"/>
      <c r="COC41" s="31"/>
      <c r="COD41" s="31"/>
      <c r="COE41" s="31"/>
      <c r="COF41" s="31"/>
      <c r="COG41" s="31"/>
      <c r="COH41" s="31"/>
      <c r="COI41" s="31"/>
      <c r="COJ41" s="31"/>
      <c r="COK41" s="31"/>
      <c r="COL41" s="31"/>
      <c r="COM41" s="31"/>
      <c r="CON41" s="31"/>
      <c r="COO41" s="31"/>
      <c r="COP41" s="31"/>
      <c r="COQ41" s="31"/>
      <c r="COR41" s="31"/>
      <c r="COS41" s="31"/>
      <c r="COT41" s="31"/>
      <c r="COU41" s="31"/>
      <c r="COV41" s="31"/>
      <c r="COW41" s="31"/>
      <c r="COX41" s="31"/>
      <c r="COY41" s="31"/>
      <c r="COZ41" s="31"/>
      <c r="CPA41" s="31"/>
      <c r="CPB41" s="31"/>
      <c r="CPC41" s="31"/>
      <c r="CPD41" s="31"/>
      <c r="CPE41" s="31"/>
      <c r="CPF41" s="31"/>
      <c r="CPG41" s="31"/>
      <c r="CPH41" s="31"/>
      <c r="CPI41" s="31"/>
      <c r="CPJ41" s="31"/>
      <c r="CPK41" s="31"/>
      <c r="CPL41" s="31"/>
      <c r="CPM41" s="31"/>
      <c r="CPN41" s="31"/>
      <c r="CPO41" s="31"/>
      <c r="CPP41" s="31"/>
      <c r="CPQ41" s="31"/>
      <c r="CPR41" s="31"/>
      <c r="CPS41" s="31"/>
      <c r="CPT41" s="31"/>
      <c r="CPU41" s="31"/>
      <c r="CPV41" s="31"/>
      <c r="CPW41" s="31"/>
      <c r="CPX41" s="31"/>
      <c r="CPY41" s="31"/>
      <c r="CPZ41" s="31"/>
      <c r="CQA41" s="31"/>
      <c r="CQB41" s="31"/>
      <c r="CQC41" s="31"/>
      <c r="CQD41" s="31"/>
      <c r="CQE41" s="31"/>
      <c r="CQF41" s="31"/>
      <c r="CQG41" s="31"/>
      <c r="CQH41" s="31"/>
      <c r="CQI41" s="31"/>
      <c r="CQJ41" s="31"/>
      <c r="CQK41" s="31"/>
      <c r="CQL41" s="31"/>
      <c r="CQM41" s="31"/>
      <c r="CQN41" s="31"/>
      <c r="CQO41" s="31"/>
      <c r="CQP41" s="31"/>
      <c r="CQQ41" s="31"/>
      <c r="CQR41" s="31"/>
      <c r="CQS41" s="31"/>
      <c r="CQT41" s="31"/>
      <c r="CQU41" s="31"/>
      <c r="CQV41" s="31"/>
      <c r="CQW41" s="31"/>
      <c r="CQX41" s="31"/>
      <c r="CQY41" s="31"/>
      <c r="CQZ41" s="31"/>
      <c r="CRA41" s="31"/>
      <c r="CRB41" s="31"/>
      <c r="CRC41" s="31"/>
      <c r="CRD41" s="31"/>
      <c r="CRE41" s="31"/>
      <c r="CRF41" s="31"/>
      <c r="CRG41" s="31"/>
      <c r="CRH41" s="31"/>
      <c r="CRI41" s="31"/>
      <c r="CRJ41" s="31"/>
      <c r="CRK41" s="31"/>
      <c r="CRL41" s="31"/>
      <c r="CRM41" s="31"/>
      <c r="CRN41" s="31"/>
      <c r="CRO41" s="31"/>
      <c r="CRP41" s="31"/>
      <c r="CRQ41" s="31"/>
      <c r="CRR41" s="31"/>
      <c r="CRS41" s="31"/>
      <c r="CRT41" s="31"/>
      <c r="CRU41" s="31"/>
      <c r="CRV41" s="31"/>
      <c r="CRW41" s="31"/>
      <c r="CRX41" s="31"/>
      <c r="CRY41" s="31"/>
      <c r="CRZ41" s="31"/>
      <c r="CSA41" s="31"/>
      <c r="CSB41" s="31"/>
      <c r="CSC41" s="31"/>
      <c r="CSD41" s="31"/>
      <c r="CSE41" s="31"/>
      <c r="CSF41" s="31"/>
      <c r="CSG41" s="31"/>
      <c r="CSH41" s="31"/>
      <c r="CSI41" s="31"/>
      <c r="CSJ41" s="31"/>
      <c r="CSK41" s="31"/>
      <c r="CSL41" s="31"/>
      <c r="CSM41" s="31"/>
      <c r="CSN41" s="31"/>
      <c r="CSO41" s="31"/>
      <c r="CSP41" s="31"/>
      <c r="CSQ41" s="31"/>
      <c r="CSR41" s="31"/>
      <c r="CSS41" s="31"/>
      <c r="CST41" s="31"/>
      <c r="CSU41" s="31"/>
      <c r="CSV41" s="31"/>
      <c r="CSW41" s="31"/>
      <c r="CSX41" s="31"/>
      <c r="CSY41" s="31"/>
      <c r="CSZ41" s="31"/>
      <c r="CTA41" s="31"/>
      <c r="CTB41" s="31"/>
      <c r="CTC41" s="31"/>
      <c r="CTD41" s="31"/>
      <c r="CTE41" s="31"/>
      <c r="CTF41" s="31"/>
      <c r="CTG41" s="31"/>
      <c r="CTH41" s="31"/>
      <c r="CTI41" s="31"/>
      <c r="CTJ41" s="31"/>
      <c r="CTK41" s="31"/>
      <c r="CTL41" s="31"/>
      <c r="CTM41" s="31"/>
      <c r="CTN41" s="31"/>
      <c r="CTO41" s="31"/>
      <c r="CTP41" s="31"/>
      <c r="CTQ41" s="31"/>
      <c r="CTR41" s="31"/>
      <c r="CTS41" s="31"/>
      <c r="CTT41" s="31"/>
      <c r="CTU41" s="31"/>
      <c r="CTV41" s="31"/>
      <c r="CTW41" s="31"/>
      <c r="CTX41" s="31"/>
      <c r="CTY41" s="31"/>
      <c r="CTZ41" s="31"/>
      <c r="CUA41" s="31"/>
      <c r="CUB41" s="31"/>
      <c r="CUC41" s="31"/>
      <c r="CUD41" s="31"/>
      <c r="CUE41" s="31"/>
      <c r="CUF41" s="31"/>
      <c r="CUG41" s="31"/>
      <c r="CUH41" s="31"/>
      <c r="CUI41" s="31"/>
      <c r="CUJ41" s="31"/>
      <c r="CUK41" s="31"/>
      <c r="CUL41" s="31"/>
      <c r="CUM41" s="31"/>
      <c r="CUN41" s="31"/>
      <c r="CUO41" s="31"/>
      <c r="CUP41" s="31"/>
      <c r="CUQ41" s="31"/>
      <c r="CUR41" s="31"/>
      <c r="CUS41" s="31"/>
      <c r="CUT41" s="31"/>
      <c r="CUU41" s="31"/>
      <c r="CUV41" s="31"/>
      <c r="CUW41" s="31"/>
      <c r="CUX41" s="31"/>
      <c r="CUY41" s="31"/>
      <c r="CUZ41" s="31"/>
      <c r="CVA41" s="31"/>
      <c r="CVB41" s="31"/>
      <c r="CVC41" s="31"/>
      <c r="CVD41" s="31"/>
      <c r="CVE41" s="31"/>
      <c r="CVF41" s="31"/>
      <c r="CVG41" s="31"/>
      <c r="CVH41" s="31"/>
      <c r="CVI41" s="31"/>
      <c r="CVJ41" s="31"/>
      <c r="CVK41" s="31"/>
      <c r="CVL41" s="31"/>
      <c r="CVM41" s="31"/>
      <c r="CVN41" s="31"/>
      <c r="CVO41" s="31"/>
      <c r="CVP41" s="31"/>
      <c r="CVQ41" s="31"/>
      <c r="CVR41" s="31"/>
      <c r="CVS41" s="31"/>
      <c r="CVT41" s="31"/>
      <c r="CVU41" s="31"/>
      <c r="CVV41" s="31"/>
      <c r="CVW41" s="31"/>
      <c r="CVX41" s="31"/>
      <c r="CVY41" s="31"/>
      <c r="CVZ41" s="31"/>
      <c r="CWA41" s="31"/>
      <c r="CWB41" s="31"/>
      <c r="CWC41" s="31"/>
      <c r="CWD41" s="31"/>
      <c r="CWE41" s="31"/>
      <c r="CWF41" s="31"/>
      <c r="CWG41" s="31"/>
      <c r="CWH41" s="31"/>
      <c r="CWI41" s="31"/>
      <c r="CWJ41" s="31"/>
      <c r="CWK41" s="31"/>
      <c r="CWL41" s="31"/>
      <c r="CWM41" s="31"/>
      <c r="CWN41" s="31"/>
      <c r="CWO41" s="31"/>
      <c r="CWP41" s="31"/>
      <c r="CWQ41" s="31"/>
      <c r="CWR41" s="31"/>
      <c r="CWS41" s="31"/>
      <c r="CWT41" s="31"/>
      <c r="CWU41" s="31"/>
      <c r="CWV41" s="31"/>
      <c r="CWW41" s="31"/>
      <c r="CWX41" s="31"/>
      <c r="CWY41" s="31"/>
      <c r="CWZ41" s="31"/>
      <c r="CXA41" s="31"/>
      <c r="CXB41" s="31"/>
      <c r="CXC41" s="31"/>
      <c r="CXD41" s="31"/>
      <c r="CXE41" s="31"/>
      <c r="CXF41" s="31"/>
      <c r="CXG41" s="31"/>
      <c r="CXH41" s="31"/>
      <c r="CXI41" s="31"/>
      <c r="CXJ41" s="31"/>
      <c r="CXK41" s="31"/>
      <c r="CXL41" s="31"/>
      <c r="CXM41" s="31"/>
      <c r="CXN41" s="31"/>
      <c r="CXO41" s="31"/>
      <c r="CXP41" s="31"/>
      <c r="CXQ41" s="31"/>
      <c r="CXR41" s="31"/>
      <c r="CXS41" s="31"/>
      <c r="CXT41" s="31"/>
      <c r="CXU41" s="31"/>
      <c r="CXV41" s="31"/>
      <c r="CXW41" s="31"/>
      <c r="CXX41" s="31"/>
      <c r="CXY41" s="31"/>
      <c r="CXZ41" s="31"/>
      <c r="CYA41" s="31"/>
      <c r="CYB41" s="31"/>
      <c r="CYC41" s="31"/>
      <c r="CYD41" s="31"/>
      <c r="CYE41" s="31"/>
      <c r="CYF41" s="31"/>
      <c r="CYG41" s="31"/>
      <c r="CYH41" s="31"/>
      <c r="CYI41" s="31"/>
      <c r="CYJ41" s="31"/>
      <c r="CYK41" s="31"/>
      <c r="CYL41" s="31"/>
      <c r="CYM41" s="31"/>
      <c r="CYN41" s="31"/>
      <c r="CYO41" s="31"/>
      <c r="CYP41" s="31"/>
      <c r="CYQ41" s="31"/>
      <c r="CYR41" s="31"/>
      <c r="CYS41" s="31"/>
      <c r="CYT41" s="31"/>
      <c r="CYU41" s="31"/>
      <c r="CYV41" s="31"/>
      <c r="CYW41" s="31"/>
      <c r="CYX41" s="31"/>
      <c r="CYY41" s="31"/>
      <c r="CYZ41" s="31"/>
      <c r="CZA41" s="31"/>
      <c r="CZB41" s="31"/>
      <c r="CZC41" s="31"/>
      <c r="CZD41" s="31"/>
      <c r="CZE41" s="31"/>
      <c r="CZF41" s="31"/>
      <c r="CZG41" s="31"/>
      <c r="CZH41" s="31"/>
      <c r="CZI41" s="31"/>
      <c r="CZJ41" s="31"/>
      <c r="CZK41" s="31"/>
      <c r="CZL41" s="31"/>
      <c r="CZM41" s="31"/>
      <c r="CZN41" s="31"/>
      <c r="CZO41" s="31"/>
      <c r="CZP41" s="31"/>
      <c r="CZQ41" s="31"/>
      <c r="CZR41" s="31"/>
      <c r="CZS41" s="31"/>
      <c r="CZT41" s="31"/>
      <c r="CZU41" s="31"/>
      <c r="CZV41" s="31"/>
      <c r="CZW41" s="31"/>
      <c r="CZX41" s="31"/>
      <c r="CZY41" s="31"/>
      <c r="CZZ41" s="31"/>
      <c r="DAA41" s="31"/>
      <c r="DAB41" s="31"/>
      <c r="DAC41" s="31"/>
      <c r="DAD41" s="31"/>
      <c r="DAE41" s="31"/>
      <c r="DAF41" s="31"/>
      <c r="DAG41" s="31"/>
      <c r="DAH41" s="31"/>
      <c r="DAI41" s="31"/>
      <c r="DAJ41" s="31"/>
      <c r="DAK41" s="31"/>
      <c r="DAL41" s="31"/>
      <c r="DAM41" s="31"/>
      <c r="DAN41" s="31"/>
      <c r="DAO41" s="31"/>
      <c r="DAP41" s="31"/>
      <c r="DAQ41" s="31"/>
      <c r="DAR41" s="31"/>
      <c r="DAS41" s="31"/>
      <c r="DAT41" s="31"/>
      <c r="DAU41" s="31"/>
      <c r="DAV41" s="31"/>
      <c r="DAW41" s="31"/>
      <c r="DAX41" s="31"/>
      <c r="DAY41" s="31"/>
      <c r="DAZ41" s="31"/>
      <c r="DBA41" s="31"/>
      <c r="DBB41" s="31"/>
      <c r="DBC41" s="31"/>
      <c r="DBD41" s="31"/>
      <c r="DBE41" s="31"/>
      <c r="DBF41" s="31"/>
      <c r="DBG41" s="31"/>
      <c r="DBH41" s="31"/>
      <c r="DBI41" s="31"/>
      <c r="DBJ41" s="31"/>
      <c r="DBK41" s="31"/>
      <c r="DBL41" s="31"/>
      <c r="DBM41" s="31"/>
      <c r="DBN41" s="31"/>
      <c r="DBO41" s="31"/>
      <c r="DBP41" s="31"/>
      <c r="DBQ41" s="31"/>
      <c r="DBR41" s="31"/>
      <c r="DBS41" s="31"/>
      <c r="DBT41" s="31"/>
      <c r="DBU41" s="31"/>
      <c r="DBV41" s="31"/>
      <c r="DBW41" s="31"/>
      <c r="DBX41" s="31"/>
      <c r="DBY41" s="31"/>
      <c r="DBZ41" s="31"/>
      <c r="DCA41" s="31"/>
      <c r="DCB41" s="31"/>
      <c r="DCC41" s="31"/>
      <c r="DCD41" s="31"/>
      <c r="DCE41" s="31"/>
      <c r="DCF41" s="31"/>
      <c r="DCG41" s="31"/>
      <c r="DCH41" s="31"/>
      <c r="DCI41" s="31"/>
      <c r="DCJ41" s="31"/>
      <c r="DCK41" s="31"/>
      <c r="DCL41" s="31"/>
      <c r="DCM41" s="31"/>
      <c r="DCN41" s="31"/>
      <c r="DCO41" s="31"/>
      <c r="DCP41" s="31"/>
      <c r="DCQ41" s="31"/>
      <c r="DCR41" s="31"/>
      <c r="DCS41" s="31"/>
      <c r="DCT41" s="31"/>
      <c r="DCU41" s="31"/>
      <c r="DCV41" s="31"/>
      <c r="DCW41" s="31"/>
      <c r="DCX41" s="31"/>
      <c r="DCY41" s="31"/>
      <c r="DCZ41" s="31"/>
      <c r="DDA41" s="31"/>
      <c r="DDB41" s="31"/>
      <c r="DDC41" s="31"/>
      <c r="DDD41" s="31"/>
      <c r="DDE41" s="31"/>
      <c r="DDF41" s="31"/>
      <c r="DDG41" s="31"/>
      <c r="DDH41" s="31"/>
      <c r="DDI41" s="31"/>
      <c r="DDJ41" s="31"/>
      <c r="DDK41" s="31"/>
      <c r="DDL41" s="31"/>
      <c r="DDM41" s="31"/>
      <c r="DDN41" s="31"/>
      <c r="DDO41" s="31"/>
      <c r="DDP41" s="31"/>
      <c r="DDQ41" s="31"/>
      <c r="DDR41" s="31"/>
      <c r="DDS41" s="31"/>
      <c r="DDT41" s="31"/>
      <c r="DDU41" s="31"/>
      <c r="DDV41" s="31"/>
      <c r="DDW41" s="31"/>
      <c r="DDX41" s="31"/>
      <c r="DDY41" s="31"/>
      <c r="DDZ41" s="31"/>
      <c r="DEA41" s="31"/>
      <c r="DEB41" s="31"/>
      <c r="DEC41" s="31"/>
      <c r="DED41" s="31"/>
      <c r="DEE41" s="31"/>
      <c r="DEF41" s="31"/>
      <c r="DEG41" s="31"/>
      <c r="DEH41" s="31"/>
      <c r="DEI41" s="31"/>
      <c r="DEJ41" s="31"/>
      <c r="DEK41" s="31"/>
      <c r="DEL41" s="31"/>
      <c r="DEM41" s="31"/>
      <c r="DEN41" s="31"/>
      <c r="DEO41" s="31"/>
      <c r="DEP41" s="31"/>
      <c r="DEQ41" s="31"/>
      <c r="DER41" s="31"/>
      <c r="DES41" s="31"/>
      <c r="DET41" s="31"/>
      <c r="DEU41" s="31"/>
      <c r="DEV41" s="31"/>
      <c r="DEW41" s="31"/>
      <c r="DEX41" s="31"/>
      <c r="DEY41" s="31"/>
      <c r="DEZ41" s="31"/>
      <c r="DFA41" s="31"/>
      <c r="DFB41" s="31"/>
      <c r="DFC41" s="31"/>
      <c r="DFD41" s="31"/>
      <c r="DFE41" s="31"/>
      <c r="DFF41" s="31"/>
      <c r="DFG41" s="31"/>
      <c r="DFH41" s="31"/>
      <c r="DFI41" s="31"/>
      <c r="DFJ41" s="31"/>
      <c r="DFK41" s="31"/>
      <c r="DFL41" s="31"/>
      <c r="DFM41" s="31"/>
      <c r="DFN41" s="31"/>
      <c r="DFO41" s="31"/>
      <c r="DFP41" s="31"/>
      <c r="DFQ41" s="31"/>
      <c r="DFR41" s="31"/>
      <c r="DFS41" s="31"/>
      <c r="DFT41" s="31"/>
      <c r="DFU41" s="31"/>
      <c r="DFV41" s="31"/>
      <c r="DFW41" s="31"/>
      <c r="DFX41" s="31"/>
      <c r="DFY41" s="31"/>
      <c r="DFZ41" s="31"/>
      <c r="DGA41" s="31"/>
      <c r="DGB41" s="31"/>
      <c r="DGC41" s="31"/>
      <c r="DGD41" s="31"/>
      <c r="DGE41" s="31"/>
      <c r="DGF41" s="31"/>
      <c r="DGG41" s="31"/>
      <c r="DGH41" s="31"/>
      <c r="DGI41" s="31"/>
      <c r="DGJ41" s="31"/>
      <c r="DGK41" s="31"/>
      <c r="DGL41" s="31"/>
      <c r="DGM41" s="31"/>
      <c r="DGN41" s="31"/>
      <c r="DGO41" s="31"/>
      <c r="DGP41" s="31"/>
      <c r="DGQ41" s="31"/>
      <c r="DGR41" s="31"/>
      <c r="DGS41" s="31"/>
      <c r="DGT41" s="31"/>
      <c r="DGU41" s="31"/>
      <c r="DGV41" s="31"/>
      <c r="DGW41" s="31"/>
      <c r="DGX41" s="31"/>
      <c r="DGY41" s="31"/>
      <c r="DGZ41" s="31"/>
      <c r="DHA41" s="31"/>
      <c r="DHB41" s="31"/>
      <c r="DHC41" s="31"/>
      <c r="DHD41" s="31"/>
      <c r="DHE41" s="31"/>
      <c r="DHF41" s="31"/>
      <c r="DHG41" s="31"/>
      <c r="DHH41" s="31"/>
      <c r="DHI41" s="31"/>
      <c r="DHJ41" s="31"/>
      <c r="DHK41" s="31"/>
      <c r="DHL41" s="31"/>
      <c r="DHM41" s="31"/>
      <c r="DHN41" s="31"/>
      <c r="DHO41" s="31"/>
      <c r="DHP41" s="31"/>
      <c r="DHQ41" s="31"/>
      <c r="DHR41" s="31"/>
      <c r="DHS41" s="31"/>
      <c r="DHT41" s="31"/>
      <c r="DHU41" s="31"/>
      <c r="DHV41" s="31"/>
      <c r="DHW41" s="31"/>
      <c r="DHX41" s="31"/>
      <c r="DHY41" s="31"/>
      <c r="DHZ41" s="31"/>
      <c r="DIA41" s="31"/>
      <c r="DIB41" s="31"/>
      <c r="DIC41" s="31"/>
      <c r="DID41" s="31"/>
      <c r="DIE41" s="31"/>
      <c r="DIF41" s="31"/>
      <c r="DIG41" s="31"/>
      <c r="DIH41" s="31"/>
      <c r="DII41" s="31"/>
      <c r="DIJ41" s="31"/>
      <c r="DIK41" s="31"/>
      <c r="DIL41" s="31"/>
      <c r="DIM41" s="31"/>
      <c r="DIN41" s="31"/>
      <c r="DIO41" s="31"/>
      <c r="DIP41" s="31"/>
      <c r="DIQ41" s="31"/>
      <c r="DIR41" s="31"/>
      <c r="DIS41" s="31"/>
      <c r="DIT41" s="31"/>
      <c r="DIU41" s="31"/>
      <c r="DIV41" s="31"/>
      <c r="DIW41" s="31"/>
      <c r="DIX41" s="31"/>
      <c r="DIY41" s="31"/>
      <c r="DIZ41" s="31"/>
      <c r="DJA41" s="31"/>
      <c r="DJB41" s="31"/>
      <c r="DJC41" s="31"/>
      <c r="DJD41" s="31"/>
      <c r="DJE41" s="31"/>
      <c r="DJF41" s="31"/>
      <c r="DJG41" s="31"/>
      <c r="DJH41" s="31"/>
      <c r="DJI41" s="31"/>
      <c r="DJJ41" s="31"/>
      <c r="DJK41" s="31"/>
      <c r="DJL41" s="31"/>
      <c r="DJM41" s="31"/>
      <c r="DJN41" s="31"/>
      <c r="DJO41" s="31"/>
      <c r="DJP41" s="31"/>
      <c r="DJQ41" s="31"/>
      <c r="DJR41" s="31"/>
      <c r="DJS41" s="31"/>
      <c r="DJT41" s="31"/>
      <c r="DJU41" s="31"/>
      <c r="DJV41" s="31"/>
      <c r="DJW41" s="31"/>
      <c r="DJX41" s="31"/>
      <c r="DJY41" s="31"/>
      <c r="DJZ41" s="31"/>
      <c r="DKA41" s="31"/>
      <c r="DKB41" s="31"/>
      <c r="DKC41" s="31"/>
      <c r="DKD41" s="31"/>
      <c r="DKE41" s="31"/>
      <c r="DKF41" s="31"/>
      <c r="DKG41" s="31"/>
      <c r="DKH41" s="31"/>
      <c r="DKI41" s="31"/>
      <c r="DKJ41" s="31"/>
      <c r="DKK41" s="31"/>
      <c r="DKL41" s="31"/>
      <c r="DKM41" s="31"/>
      <c r="DKN41" s="31"/>
      <c r="DKO41" s="31"/>
      <c r="DKP41" s="31"/>
      <c r="DKQ41" s="31"/>
      <c r="DKR41" s="31"/>
      <c r="DKS41" s="31"/>
      <c r="DKT41" s="31"/>
      <c r="DKU41" s="31"/>
      <c r="DKV41" s="31"/>
      <c r="DKW41" s="31"/>
      <c r="DKX41" s="31"/>
      <c r="DKY41" s="31"/>
      <c r="DKZ41" s="31"/>
      <c r="DLA41" s="31"/>
      <c r="DLB41" s="31"/>
      <c r="DLC41" s="31"/>
      <c r="DLD41" s="31"/>
      <c r="DLE41" s="31"/>
      <c r="DLF41" s="31"/>
      <c r="DLG41" s="31"/>
      <c r="DLH41" s="31"/>
      <c r="DLI41" s="31"/>
      <c r="DLJ41" s="31"/>
      <c r="DLK41" s="31"/>
      <c r="DLL41" s="31"/>
      <c r="DLM41" s="31"/>
      <c r="DLN41" s="31"/>
      <c r="DLO41" s="31"/>
      <c r="DLP41" s="31"/>
      <c r="DLQ41" s="31"/>
      <c r="DLR41" s="31"/>
      <c r="DLS41" s="31"/>
      <c r="DLT41" s="31"/>
      <c r="DLU41" s="31"/>
      <c r="DLV41" s="31"/>
      <c r="DLW41" s="31"/>
      <c r="DLX41" s="31"/>
      <c r="DLY41" s="31"/>
      <c r="DLZ41" s="31"/>
      <c r="DMA41" s="31"/>
      <c r="DMB41" s="31"/>
      <c r="DMC41" s="31"/>
      <c r="DMD41" s="31"/>
      <c r="DME41" s="31"/>
      <c r="DMF41" s="31"/>
      <c r="DMG41" s="31"/>
      <c r="DMH41" s="31"/>
      <c r="DMI41" s="31"/>
      <c r="DMJ41" s="31"/>
      <c r="DMK41" s="31"/>
      <c r="DML41" s="31"/>
      <c r="DMM41" s="31"/>
      <c r="DMN41" s="31"/>
      <c r="DMO41" s="31"/>
      <c r="DMP41" s="31"/>
      <c r="DMQ41" s="31"/>
      <c r="DMR41" s="31"/>
      <c r="DMS41" s="31"/>
      <c r="DMT41" s="31"/>
      <c r="DMU41" s="31"/>
      <c r="DMV41" s="31"/>
      <c r="DMW41" s="31"/>
      <c r="DMX41" s="31"/>
      <c r="DMY41" s="31"/>
      <c r="DMZ41" s="31"/>
      <c r="DNA41" s="31"/>
      <c r="DNB41" s="31"/>
      <c r="DNC41" s="31"/>
      <c r="DND41" s="31"/>
      <c r="DNE41" s="31"/>
      <c r="DNF41" s="31"/>
      <c r="DNG41" s="31"/>
      <c r="DNH41" s="31"/>
      <c r="DNI41" s="31"/>
      <c r="DNJ41" s="31"/>
      <c r="DNK41" s="31"/>
      <c r="DNL41" s="31"/>
      <c r="DNM41" s="31"/>
      <c r="DNN41" s="31"/>
      <c r="DNO41" s="31"/>
      <c r="DNP41" s="31"/>
      <c r="DNQ41" s="31"/>
      <c r="DNR41" s="31"/>
      <c r="DNS41" s="31"/>
      <c r="DNT41" s="31"/>
      <c r="DNU41" s="31"/>
      <c r="DNV41" s="31"/>
      <c r="DNW41" s="31"/>
      <c r="DNX41" s="31"/>
      <c r="DNY41" s="31"/>
      <c r="DNZ41" s="31"/>
      <c r="DOA41" s="31"/>
      <c r="DOB41" s="31"/>
      <c r="DOC41" s="31"/>
      <c r="DOD41" s="31"/>
      <c r="DOE41" s="31"/>
      <c r="DOF41" s="31"/>
      <c r="DOG41" s="31"/>
      <c r="DOH41" s="31"/>
      <c r="DOI41" s="31"/>
      <c r="DOJ41" s="31"/>
      <c r="DOK41" s="31"/>
      <c r="DOL41" s="31"/>
      <c r="DOM41" s="31"/>
      <c r="DON41" s="31"/>
      <c r="DOO41" s="31"/>
      <c r="DOP41" s="31"/>
      <c r="DOQ41" s="31"/>
      <c r="DOR41" s="31"/>
      <c r="DOS41" s="31"/>
      <c r="DOT41" s="31"/>
      <c r="DOU41" s="31"/>
      <c r="DOV41" s="31"/>
      <c r="DOW41" s="31"/>
      <c r="DOX41" s="31"/>
      <c r="DOY41" s="31"/>
      <c r="DOZ41" s="31"/>
      <c r="DPA41" s="31"/>
      <c r="DPB41" s="31"/>
      <c r="DPC41" s="31"/>
      <c r="DPD41" s="31"/>
      <c r="DPE41" s="31"/>
      <c r="DPF41" s="31"/>
      <c r="DPG41" s="31"/>
      <c r="DPH41" s="31"/>
      <c r="DPI41" s="31"/>
      <c r="DPJ41" s="31"/>
      <c r="DPK41" s="31"/>
      <c r="DPL41" s="31"/>
      <c r="DPM41" s="31"/>
      <c r="DPN41" s="31"/>
      <c r="DPO41" s="31"/>
      <c r="DPP41" s="31"/>
      <c r="DPQ41" s="31"/>
      <c r="DPR41" s="31"/>
      <c r="DPS41" s="31"/>
      <c r="DPT41" s="31"/>
      <c r="DPU41" s="31"/>
      <c r="DPV41" s="31"/>
      <c r="DPW41" s="31"/>
      <c r="DPX41" s="31"/>
      <c r="DPY41" s="31"/>
      <c r="DPZ41" s="31"/>
      <c r="DQA41" s="31"/>
      <c r="DQB41" s="31"/>
      <c r="DQC41" s="31"/>
      <c r="DQD41" s="31"/>
      <c r="DQE41" s="31"/>
      <c r="DQF41" s="31"/>
      <c r="DQG41" s="31"/>
      <c r="DQH41" s="31"/>
      <c r="DQI41" s="31"/>
      <c r="DQJ41" s="31"/>
      <c r="DQK41" s="31"/>
      <c r="DQL41" s="31"/>
      <c r="DQM41" s="31"/>
      <c r="DQN41" s="31"/>
      <c r="DQO41" s="31"/>
      <c r="DQP41" s="31"/>
      <c r="DQQ41" s="31"/>
      <c r="DQR41" s="31"/>
      <c r="DQS41" s="31"/>
      <c r="DQT41" s="31"/>
      <c r="DQU41" s="31"/>
      <c r="DQV41" s="31"/>
      <c r="DQW41" s="31"/>
      <c r="DQX41" s="31"/>
      <c r="DQY41" s="31"/>
      <c r="DQZ41" s="31"/>
      <c r="DRA41" s="31"/>
      <c r="DRB41" s="31"/>
      <c r="DRC41" s="31"/>
      <c r="DRD41" s="31"/>
      <c r="DRE41" s="31"/>
      <c r="DRF41" s="31"/>
      <c r="DRG41" s="31"/>
      <c r="DRH41" s="31"/>
      <c r="DRI41" s="31"/>
      <c r="DRJ41" s="31"/>
      <c r="DRK41" s="31"/>
      <c r="DRL41" s="31"/>
      <c r="DRM41" s="31"/>
      <c r="DRN41" s="31"/>
      <c r="DRO41" s="31"/>
      <c r="DRP41" s="31"/>
      <c r="DRQ41" s="31"/>
      <c r="DRR41" s="31"/>
      <c r="DRS41" s="31"/>
      <c r="DRT41" s="31"/>
      <c r="DRU41" s="31"/>
      <c r="DRV41" s="31"/>
      <c r="DRW41" s="31"/>
      <c r="DRX41" s="31"/>
      <c r="DRY41" s="31"/>
      <c r="DRZ41" s="31"/>
      <c r="DSA41" s="31"/>
      <c r="DSB41" s="31"/>
      <c r="DSC41" s="31"/>
      <c r="DSD41" s="31"/>
      <c r="DSE41" s="31"/>
      <c r="DSF41" s="31"/>
      <c r="DSG41" s="31"/>
      <c r="DSH41" s="31"/>
      <c r="DSI41" s="31"/>
      <c r="DSJ41" s="31"/>
      <c r="DSK41" s="31"/>
      <c r="DSL41" s="31"/>
      <c r="DSM41" s="31"/>
      <c r="DSN41" s="31"/>
      <c r="DSO41" s="31"/>
      <c r="DSP41" s="31"/>
      <c r="DSQ41" s="31"/>
      <c r="DSR41" s="31"/>
      <c r="DSS41" s="31"/>
      <c r="DST41" s="31"/>
      <c r="DSU41" s="31"/>
      <c r="DSV41" s="31"/>
      <c r="DSW41" s="31"/>
      <c r="DSX41" s="31"/>
      <c r="DSY41" s="31"/>
      <c r="DSZ41" s="31"/>
      <c r="DTA41" s="31"/>
      <c r="DTB41" s="31"/>
      <c r="DTC41" s="31"/>
      <c r="DTD41" s="31"/>
      <c r="DTE41" s="31"/>
      <c r="DTF41" s="31"/>
      <c r="DTG41" s="31"/>
      <c r="DTH41" s="31"/>
      <c r="DTI41" s="31"/>
      <c r="DTJ41" s="31"/>
      <c r="DTK41" s="31"/>
      <c r="DTL41" s="31"/>
      <c r="DTM41" s="31"/>
      <c r="DTN41" s="31"/>
      <c r="DTO41" s="31"/>
      <c r="DTP41" s="31"/>
      <c r="DTQ41" s="31"/>
      <c r="DTR41" s="31"/>
      <c r="DTS41" s="31"/>
      <c r="DTT41" s="31"/>
      <c r="DTU41" s="31"/>
      <c r="DTV41" s="31"/>
      <c r="DTW41" s="31"/>
      <c r="DTX41" s="31"/>
      <c r="DTY41" s="31"/>
      <c r="DTZ41" s="31"/>
      <c r="DUA41" s="31"/>
      <c r="DUB41" s="31"/>
      <c r="DUC41" s="31"/>
      <c r="DUD41" s="31"/>
      <c r="DUE41" s="31"/>
      <c r="DUF41" s="31"/>
      <c r="DUG41" s="31"/>
      <c r="DUH41" s="31"/>
      <c r="DUI41" s="31"/>
      <c r="DUJ41" s="31"/>
      <c r="DUK41" s="31"/>
      <c r="DUL41" s="31"/>
      <c r="DUM41" s="31"/>
      <c r="DUN41" s="31"/>
      <c r="DUO41" s="31"/>
      <c r="DUP41" s="31"/>
      <c r="DUQ41" s="31"/>
      <c r="DUR41" s="31"/>
      <c r="DUS41" s="31"/>
      <c r="DUT41" s="31"/>
      <c r="DUU41" s="31"/>
      <c r="DUV41" s="31"/>
      <c r="DUW41" s="31"/>
      <c r="DUX41" s="31"/>
      <c r="DUY41" s="31"/>
      <c r="DUZ41" s="31"/>
      <c r="DVA41" s="31"/>
      <c r="DVB41" s="31"/>
      <c r="DVC41" s="31"/>
      <c r="DVD41" s="31"/>
      <c r="DVE41" s="31"/>
      <c r="DVF41" s="31"/>
      <c r="DVG41" s="31"/>
      <c r="DVH41" s="31"/>
      <c r="DVI41" s="31"/>
      <c r="DVJ41" s="31"/>
      <c r="DVK41" s="31"/>
      <c r="DVL41" s="31"/>
      <c r="DVM41" s="31"/>
      <c r="DVN41" s="31"/>
      <c r="DVO41" s="31"/>
      <c r="DVP41" s="31"/>
      <c r="DVQ41" s="31"/>
      <c r="DVR41" s="31"/>
      <c r="DVS41" s="31"/>
      <c r="DVT41" s="31"/>
      <c r="DVU41" s="31"/>
      <c r="DVV41" s="31"/>
      <c r="DVW41" s="31"/>
      <c r="DVX41" s="31"/>
      <c r="DVY41" s="31"/>
      <c r="DVZ41" s="31"/>
      <c r="DWA41" s="31"/>
      <c r="DWB41" s="31"/>
      <c r="DWC41" s="31"/>
      <c r="DWD41" s="31"/>
      <c r="DWE41" s="31"/>
      <c r="DWF41" s="31"/>
      <c r="DWG41" s="31"/>
      <c r="DWH41" s="31"/>
      <c r="DWI41" s="31"/>
      <c r="DWJ41" s="31"/>
      <c r="DWK41" s="31"/>
      <c r="DWL41" s="31"/>
      <c r="DWM41" s="31"/>
      <c r="DWN41" s="31"/>
      <c r="DWO41" s="31"/>
      <c r="DWP41" s="31"/>
      <c r="DWQ41" s="31"/>
      <c r="DWR41" s="31"/>
      <c r="DWS41" s="31"/>
      <c r="DWT41" s="31"/>
      <c r="DWU41" s="31"/>
      <c r="DWV41" s="31"/>
      <c r="DWW41" s="31"/>
      <c r="DWX41" s="31"/>
      <c r="DWY41" s="31"/>
      <c r="DWZ41" s="31"/>
      <c r="DXA41" s="31"/>
      <c r="DXB41" s="31"/>
      <c r="DXC41" s="31"/>
      <c r="DXD41" s="31"/>
      <c r="DXE41" s="31"/>
      <c r="DXF41" s="31"/>
      <c r="DXG41" s="31"/>
      <c r="DXH41" s="31"/>
      <c r="DXI41" s="31"/>
      <c r="DXJ41" s="31"/>
      <c r="DXK41" s="31"/>
      <c r="DXL41" s="31"/>
      <c r="DXM41" s="31"/>
      <c r="DXN41" s="31"/>
      <c r="DXO41" s="31"/>
      <c r="DXP41" s="31"/>
      <c r="DXQ41" s="31"/>
      <c r="DXR41" s="31"/>
      <c r="DXS41" s="31"/>
      <c r="DXT41" s="31"/>
      <c r="DXU41" s="31"/>
      <c r="DXV41" s="31"/>
      <c r="DXW41" s="31"/>
      <c r="DXX41" s="31"/>
      <c r="DXY41" s="31"/>
      <c r="DXZ41" s="31"/>
      <c r="DYA41" s="31"/>
      <c r="DYB41" s="31"/>
      <c r="DYC41" s="31"/>
      <c r="DYD41" s="31"/>
      <c r="DYE41" s="31"/>
      <c r="DYF41" s="31"/>
      <c r="DYG41" s="31"/>
      <c r="DYH41" s="31"/>
      <c r="DYI41" s="31"/>
      <c r="DYJ41" s="31"/>
      <c r="DYK41" s="31"/>
      <c r="DYL41" s="31"/>
      <c r="DYM41" s="31"/>
      <c r="DYN41" s="31"/>
      <c r="DYO41" s="31"/>
      <c r="DYP41" s="31"/>
      <c r="DYQ41" s="31"/>
      <c r="DYR41" s="31"/>
      <c r="DYS41" s="31"/>
      <c r="DYT41" s="31"/>
      <c r="DYU41" s="31"/>
      <c r="DYV41" s="31"/>
      <c r="DYW41" s="31"/>
      <c r="DYX41" s="31"/>
      <c r="DYY41" s="31"/>
      <c r="DYZ41" s="31"/>
      <c r="DZA41" s="31"/>
      <c r="DZB41" s="31"/>
      <c r="DZC41" s="31"/>
      <c r="DZD41" s="31"/>
      <c r="DZE41" s="31"/>
      <c r="DZF41" s="31"/>
      <c r="DZG41" s="31"/>
      <c r="DZH41" s="31"/>
      <c r="DZI41" s="31"/>
      <c r="DZJ41" s="31"/>
      <c r="DZK41" s="31"/>
      <c r="DZL41" s="31"/>
      <c r="DZM41" s="31"/>
      <c r="DZN41" s="31"/>
      <c r="DZO41" s="31"/>
      <c r="DZP41" s="31"/>
      <c r="DZQ41" s="31"/>
      <c r="DZR41" s="31"/>
      <c r="DZS41" s="31"/>
      <c r="DZT41" s="31"/>
      <c r="DZU41" s="31"/>
      <c r="DZV41" s="31"/>
      <c r="DZW41" s="31"/>
      <c r="DZX41" s="31"/>
      <c r="DZY41" s="31"/>
      <c r="DZZ41" s="31"/>
      <c r="EAA41" s="31"/>
      <c r="EAB41" s="31"/>
      <c r="EAC41" s="31"/>
      <c r="EAD41" s="31"/>
      <c r="EAE41" s="31"/>
      <c r="EAF41" s="31"/>
      <c r="EAG41" s="31"/>
      <c r="EAH41" s="31"/>
      <c r="EAI41" s="31"/>
      <c r="EAJ41" s="31"/>
      <c r="EAK41" s="31"/>
      <c r="EAL41" s="31"/>
      <c r="EAM41" s="31"/>
      <c r="EAN41" s="31"/>
      <c r="EAO41" s="31"/>
      <c r="EAP41" s="31"/>
      <c r="EAQ41" s="31"/>
      <c r="EAR41" s="31"/>
      <c r="EAS41" s="31"/>
      <c r="EAT41" s="31"/>
      <c r="EAU41" s="31"/>
      <c r="EAV41" s="31"/>
      <c r="EAW41" s="31"/>
      <c r="EAX41" s="31"/>
      <c r="EAY41" s="31"/>
      <c r="EAZ41" s="31"/>
      <c r="EBA41" s="31"/>
      <c r="EBB41" s="31"/>
      <c r="EBC41" s="31"/>
      <c r="EBD41" s="31"/>
      <c r="EBE41" s="31"/>
      <c r="EBF41" s="31"/>
      <c r="EBG41" s="31"/>
      <c r="EBH41" s="31"/>
      <c r="EBI41" s="31"/>
      <c r="EBJ41" s="31"/>
      <c r="EBK41" s="31"/>
      <c r="EBL41" s="31"/>
      <c r="EBM41" s="31"/>
      <c r="EBN41" s="31"/>
      <c r="EBO41" s="31"/>
      <c r="EBP41" s="31"/>
      <c r="EBQ41" s="31"/>
      <c r="EBR41" s="31"/>
      <c r="EBS41" s="31"/>
      <c r="EBT41" s="31"/>
      <c r="EBU41" s="31"/>
      <c r="EBV41" s="31"/>
      <c r="EBW41" s="31"/>
      <c r="EBX41" s="31"/>
      <c r="EBY41" s="31"/>
      <c r="EBZ41" s="31"/>
      <c r="ECA41" s="31"/>
      <c r="ECB41" s="31"/>
      <c r="ECC41" s="31"/>
      <c r="ECD41" s="31"/>
      <c r="ECE41" s="31"/>
      <c r="ECF41" s="31"/>
      <c r="ECG41" s="31"/>
      <c r="ECH41" s="31"/>
      <c r="ECI41" s="31"/>
      <c r="ECJ41" s="31"/>
      <c r="ECK41" s="31"/>
      <c r="ECL41" s="31"/>
      <c r="ECM41" s="31"/>
      <c r="ECN41" s="31"/>
      <c r="ECO41" s="31"/>
      <c r="ECP41" s="31"/>
      <c r="ECQ41" s="31"/>
      <c r="ECR41" s="31"/>
      <c r="ECS41" s="31"/>
      <c r="ECT41" s="31"/>
      <c r="ECU41" s="31"/>
      <c r="ECV41" s="31"/>
      <c r="ECW41" s="31"/>
      <c r="ECX41" s="31"/>
      <c r="ECY41" s="31"/>
      <c r="ECZ41" s="31"/>
      <c r="EDA41" s="31"/>
      <c r="EDB41" s="31"/>
      <c r="EDC41" s="31"/>
      <c r="EDD41" s="31"/>
      <c r="EDE41" s="31"/>
      <c r="EDF41" s="31"/>
      <c r="EDG41" s="31"/>
      <c r="EDH41" s="31"/>
      <c r="EDI41" s="31"/>
      <c r="EDJ41" s="31"/>
      <c r="EDK41" s="31"/>
      <c r="EDL41" s="31"/>
      <c r="EDM41" s="31"/>
      <c r="EDN41" s="31"/>
      <c r="EDO41" s="31"/>
      <c r="EDP41" s="31"/>
      <c r="EDQ41" s="31"/>
      <c r="EDR41" s="31"/>
      <c r="EDS41" s="31"/>
      <c r="EDT41" s="31"/>
      <c r="EDU41" s="31"/>
      <c r="EDV41" s="31"/>
      <c r="EDW41" s="31"/>
      <c r="EDX41" s="31"/>
      <c r="EDY41" s="31"/>
      <c r="EDZ41" s="31"/>
      <c r="EEA41" s="31"/>
      <c r="EEB41" s="31"/>
      <c r="EEC41" s="31"/>
      <c r="EED41" s="31"/>
      <c r="EEE41" s="31"/>
      <c r="EEF41" s="31"/>
      <c r="EEG41" s="31"/>
      <c r="EEH41" s="31"/>
      <c r="EEI41" s="31"/>
      <c r="EEJ41" s="31"/>
      <c r="EEK41" s="31"/>
      <c r="EEL41" s="31"/>
      <c r="EEM41" s="31"/>
      <c r="EEN41" s="31"/>
      <c r="EEO41" s="31"/>
      <c r="EEP41" s="31"/>
      <c r="EEQ41" s="31"/>
      <c r="EER41" s="31"/>
      <c r="EES41" s="31"/>
      <c r="EET41" s="31"/>
      <c r="EEU41" s="31"/>
      <c r="EEV41" s="31"/>
      <c r="EEW41" s="31"/>
      <c r="EEX41" s="31"/>
      <c r="EEY41" s="31"/>
      <c r="EEZ41" s="31"/>
      <c r="EFA41" s="31"/>
      <c r="EFB41" s="31"/>
      <c r="EFC41" s="31"/>
      <c r="EFD41" s="31"/>
      <c r="EFE41" s="31"/>
      <c r="EFF41" s="31"/>
      <c r="EFG41" s="31"/>
      <c r="EFH41" s="31"/>
      <c r="EFI41" s="31"/>
      <c r="EFJ41" s="31"/>
      <c r="EFK41" s="31"/>
      <c r="EFL41" s="31"/>
      <c r="EFM41" s="31"/>
      <c r="EFN41" s="31"/>
      <c r="EFO41" s="31"/>
      <c r="EFP41" s="31"/>
      <c r="EFQ41" s="31"/>
      <c r="EFR41" s="31"/>
      <c r="EFS41" s="31"/>
      <c r="EFT41" s="31"/>
      <c r="EFU41" s="31"/>
      <c r="EFV41" s="31"/>
      <c r="EFW41" s="31"/>
      <c r="EFX41" s="31"/>
      <c r="EFY41" s="31"/>
      <c r="EFZ41" s="31"/>
      <c r="EGA41" s="31"/>
      <c r="EGB41" s="31"/>
      <c r="EGC41" s="31"/>
      <c r="EGD41" s="31"/>
      <c r="EGE41" s="31"/>
      <c r="EGF41" s="31"/>
      <c r="EGG41" s="31"/>
      <c r="EGH41" s="31"/>
      <c r="EGI41" s="31"/>
      <c r="EGJ41" s="31"/>
      <c r="EGK41" s="31"/>
      <c r="EGL41" s="31"/>
      <c r="EGM41" s="31"/>
      <c r="EGN41" s="31"/>
      <c r="EGO41" s="31"/>
      <c r="EGP41" s="31"/>
      <c r="EGQ41" s="31"/>
      <c r="EGR41" s="31"/>
      <c r="EGS41" s="31"/>
      <c r="EGT41" s="31"/>
      <c r="EGU41" s="31"/>
      <c r="EGV41" s="31"/>
      <c r="EGW41" s="31"/>
      <c r="EGX41" s="31"/>
      <c r="EGY41" s="31"/>
      <c r="EGZ41" s="31"/>
      <c r="EHA41" s="31"/>
      <c r="EHB41" s="31"/>
      <c r="EHC41" s="31"/>
      <c r="EHD41" s="31"/>
      <c r="EHE41" s="31"/>
      <c r="EHF41" s="31"/>
      <c r="EHG41" s="31"/>
      <c r="EHH41" s="31"/>
      <c r="EHI41" s="31"/>
      <c r="EHJ41" s="31"/>
      <c r="EHK41" s="31"/>
      <c r="EHL41" s="31"/>
      <c r="EHM41" s="31"/>
      <c r="EHN41" s="31"/>
      <c r="EHO41" s="31"/>
      <c r="EHP41" s="31"/>
      <c r="EHQ41" s="31"/>
      <c r="EHR41" s="31"/>
      <c r="EHS41" s="31"/>
      <c r="EHT41" s="31"/>
      <c r="EHU41" s="31"/>
      <c r="EHV41" s="31"/>
      <c r="EHW41" s="31"/>
      <c r="EHX41" s="31"/>
      <c r="EHY41" s="31"/>
      <c r="EHZ41" s="31"/>
      <c r="EIA41" s="31"/>
      <c r="EIB41" s="31"/>
      <c r="EIC41" s="31"/>
      <c r="EID41" s="31"/>
      <c r="EIE41" s="31"/>
      <c r="EIF41" s="31"/>
      <c r="EIG41" s="31"/>
      <c r="EIH41" s="31"/>
      <c r="EII41" s="31"/>
      <c r="EIJ41" s="31"/>
      <c r="EIK41" s="31"/>
      <c r="EIL41" s="31"/>
      <c r="EIM41" s="31"/>
      <c r="EIN41" s="31"/>
      <c r="EIO41" s="31"/>
      <c r="EIP41" s="31"/>
      <c r="EIQ41" s="31"/>
      <c r="EIR41" s="31"/>
      <c r="EIS41" s="31"/>
      <c r="EIT41" s="31"/>
      <c r="EIU41" s="31"/>
      <c r="EIV41" s="31"/>
      <c r="EIW41" s="31"/>
      <c r="EIX41" s="31"/>
      <c r="EIY41" s="31"/>
      <c r="EIZ41" s="31"/>
      <c r="EJA41" s="31"/>
      <c r="EJB41" s="31"/>
      <c r="EJC41" s="31"/>
      <c r="EJD41" s="31"/>
      <c r="EJE41" s="31"/>
      <c r="EJF41" s="31"/>
      <c r="EJG41" s="31"/>
      <c r="EJH41" s="31"/>
      <c r="EJI41" s="31"/>
      <c r="EJJ41" s="31"/>
      <c r="EJK41" s="31"/>
      <c r="EJL41" s="31"/>
      <c r="EJM41" s="31"/>
      <c r="EJN41" s="31"/>
      <c r="EJO41" s="31"/>
      <c r="EJP41" s="31"/>
      <c r="EJQ41" s="31"/>
      <c r="EJR41" s="31"/>
      <c r="EJS41" s="31"/>
      <c r="EJT41" s="31"/>
      <c r="EJU41" s="31"/>
      <c r="EJV41" s="31"/>
      <c r="EJW41" s="31"/>
      <c r="EJX41" s="31"/>
      <c r="EJY41" s="31"/>
      <c r="EJZ41" s="31"/>
      <c r="EKA41" s="31"/>
      <c r="EKB41" s="31"/>
      <c r="EKC41" s="31"/>
      <c r="EKD41" s="31"/>
      <c r="EKE41" s="31"/>
      <c r="EKF41" s="31"/>
      <c r="EKG41" s="31"/>
      <c r="EKH41" s="31"/>
      <c r="EKI41" s="31"/>
      <c r="EKJ41" s="31"/>
      <c r="EKK41" s="31"/>
      <c r="EKL41" s="31"/>
      <c r="EKM41" s="31"/>
      <c r="EKN41" s="31"/>
      <c r="EKO41" s="31"/>
      <c r="EKP41" s="31"/>
      <c r="EKQ41" s="31"/>
      <c r="EKR41" s="31"/>
      <c r="EKS41" s="31"/>
      <c r="EKT41" s="31"/>
      <c r="EKU41" s="31"/>
      <c r="EKV41" s="31"/>
      <c r="EKW41" s="31"/>
      <c r="EKX41" s="31"/>
      <c r="EKY41" s="31"/>
      <c r="EKZ41" s="31"/>
      <c r="ELA41" s="31"/>
      <c r="ELB41" s="31"/>
      <c r="ELC41" s="31"/>
      <c r="ELD41" s="31"/>
      <c r="ELE41" s="31"/>
      <c r="ELF41" s="31"/>
      <c r="ELG41" s="31"/>
      <c r="ELH41" s="31"/>
      <c r="ELI41" s="31"/>
      <c r="ELJ41" s="31"/>
      <c r="ELK41" s="31"/>
      <c r="ELL41" s="31"/>
      <c r="ELM41" s="31"/>
      <c r="ELN41" s="31"/>
      <c r="ELO41" s="31"/>
      <c r="ELP41" s="31"/>
      <c r="ELQ41" s="31"/>
      <c r="ELR41" s="31"/>
      <c r="ELS41" s="31"/>
      <c r="ELT41" s="31"/>
      <c r="ELU41" s="31"/>
      <c r="ELV41" s="31"/>
      <c r="ELW41" s="31"/>
      <c r="ELX41" s="31"/>
      <c r="ELY41" s="31"/>
      <c r="ELZ41" s="31"/>
      <c r="EMA41" s="31"/>
      <c r="EMB41" s="31"/>
      <c r="EMC41" s="31"/>
      <c r="EMD41" s="31"/>
      <c r="EME41" s="31"/>
      <c r="EMF41" s="31"/>
      <c r="EMG41" s="31"/>
      <c r="EMH41" s="31"/>
      <c r="EMI41" s="31"/>
      <c r="EMJ41" s="31"/>
      <c r="EMK41" s="31"/>
      <c r="EML41" s="31"/>
      <c r="EMM41" s="31"/>
      <c r="EMN41" s="31"/>
      <c r="EMO41" s="31"/>
      <c r="EMP41" s="31"/>
      <c r="EMQ41" s="31"/>
      <c r="EMR41" s="31"/>
      <c r="EMS41" s="31"/>
      <c r="EMT41" s="31"/>
      <c r="EMU41" s="31"/>
      <c r="EMV41" s="31"/>
      <c r="EMW41" s="31"/>
      <c r="EMX41" s="31"/>
      <c r="EMY41" s="31"/>
      <c r="EMZ41" s="31"/>
      <c r="ENA41" s="31"/>
      <c r="ENB41" s="31"/>
      <c r="ENC41" s="31"/>
      <c r="END41" s="31"/>
      <c r="ENE41" s="31"/>
      <c r="ENF41" s="31"/>
      <c r="ENG41" s="31"/>
      <c r="ENH41" s="31"/>
      <c r="ENI41" s="31"/>
      <c r="ENJ41" s="31"/>
      <c r="ENK41" s="31"/>
      <c r="ENL41" s="31"/>
      <c r="ENM41" s="31"/>
      <c r="ENN41" s="31"/>
      <c r="ENO41" s="31"/>
      <c r="ENP41" s="31"/>
      <c r="ENQ41" s="31"/>
      <c r="ENR41" s="31"/>
      <c r="ENS41" s="31"/>
      <c r="ENT41" s="31"/>
      <c r="ENU41" s="31"/>
      <c r="ENV41" s="31"/>
      <c r="ENW41" s="31"/>
      <c r="ENX41" s="31"/>
      <c r="ENY41" s="31"/>
      <c r="ENZ41" s="31"/>
      <c r="EOA41" s="31"/>
      <c r="EOB41" s="31"/>
      <c r="EOC41" s="31"/>
      <c r="EOD41" s="31"/>
      <c r="EOE41" s="31"/>
      <c r="EOF41" s="31"/>
      <c r="EOG41" s="31"/>
      <c r="EOH41" s="31"/>
      <c r="EOI41" s="31"/>
      <c r="EOJ41" s="31"/>
      <c r="EOK41" s="31"/>
      <c r="EOL41" s="31"/>
      <c r="EOM41" s="31"/>
      <c r="EON41" s="31"/>
      <c r="EOO41" s="31"/>
      <c r="EOP41" s="31"/>
      <c r="EOQ41" s="31"/>
      <c r="EOR41" s="31"/>
      <c r="EOS41" s="31"/>
      <c r="EOT41" s="31"/>
      <c r="EOU41" s="31"/>
      <c r="EOV41" s="31"/>
      <c r="EOW41" s="31"/>
      <c r="EOX41" s="31"/>
      <c r="EOY41" s="31"/>
      <c r="EOZ41" s="31"/>
      <c r="EPA41" s="31"/>
      <c r="EPB41" s="31"/>
      <c r="EPC41" s="31"/>
      <c r="EPD41" s="31"/>
      <c r="EPE41" s="31"/>
      <c r="EPF41" s="31"/>
      <c r="EPG41" s="31"/>
      <c r="EPH41" s="31"/>
      <c r="EPI41" s="31"/>
      <c r="EPJ41" s="31"/>
      <c r="EPK41" s="31"/>
      <c r="EPL41" s="31"/>
      <c r="EPM41" s="31"/>
      <c r="EPN41" s="31"/>
      <c r="EPO41" s="31"/>
      <c r="EPP41" s="31"/>
      <c r="EPQ41" s="31"/>
      <c r="EPR41" s="31"/>
      <c r="EPS41" s="31"/>
      <c r="EPT41" s="31"/>
      <c r="EPU41" s="31"/>
      <c r="EPV41" s="31"/>
      <c r="EPW41" s="31"/>
      <c r="EPX41" s="31"/>
      <c r="EPY41" s="31"/>
      <c r="EPZ41" s="31"/>
      <c r="EQA41" s="31"/>
      <c r="EQB41" s="31"/>
      <c r="EQC41" s="31"/>
      <c r="EQD41" s="31"/>
      <c r="EQE41" s="31"/>
      <c r="EQF41" s="31"/>
      <c r="EQG41" s="31"/>
      <c r="EQH41" s="31"/>
      <c r="EQI41" s="31"/>
      <c r="EQJ41" s="31"/>
      <c r="EQK41" s="31"/>
      <c r="EQL41" s="31"/>
      <c r="EQM41" s="31"/>
      <c r="EQN41" s="31"/>
      <c r="EQO41" s="31"/>
      <c r="EQP41" s="31"/>
      <c r="EQQ41" s="31"/>
      <c r="EQR41" s="31"/>
      <c r="EQS41" s="31"/>
      <c r="EQT41" s="31"/>
      <c r="EQU41" s="31"/>
      <c r="EQV41" s="31"/>
      <c r="EQW41" s="31"/>
      <c r="EQX41" s="31"/>
      <c r="EQY41" s="31"/>
      <c r="EQZ41" s="31"/>
      <c r="ERA41" s="31"/>
      <c r="ERB41" s="31"/>
      <c r="ERC41" s="31"/>
      <c r="ERD41" s="31"/>
      <c r="ERE41" s="31"/>
      <c r="ERF41" s="31"/>
      <c r="ERG41" s="31"/>
      <c r="ERH41" s="31"/>
      <c r="ERI41" s="31"/>
      <c r="ERJ41" s="31"/>
      <c r="ERK41" s="31"/>
      <c r="ERL41" s="31"/>
      <c r="ERM41" s="31"/>
      <c r="ERN41" s="31"/>
      <c r="ERO41" s="31"/>
      <c r="ERP41" s="31"/>
      <c r="ERQ41" s="31"/>
      <c r="ERR41" s="31"/>
      <c r="ERS41" s="31"/>
      <c r="ERT41" s="31"/>
      <c r="ERU41" s="31"/>
      <c r="ERV41" s="31"/>
      <c r="ERW41" s="31"/>
      <c r="ERX41" s="31"/>
      <c r="ERY41" s="31"/>
      <c r="ERZ41" s="31"/>
      <c r="ESA41" s="31"/>
      <c r="ESB41" s="31"/>
      <c r="ESC41" s="31"/>
      <c r="ESD41" s="31"/>
      <c r="ESE41" s="31"/>
      <c r="ESF41" s="31"/>
      <c r="ESG41" s="31"/>
      <c r="ESH41" s="31"/>
      <c r="ESI41" s="31"/>
      <c r="ESJ41" s="31"/>
      <c r="ESK41" s="31"/>
      <c r="ESL41" s="31"/>
      <c r="ESM41" s="31"/>
      <c r="ESN41" s="31"/>
      <c r="ESO41" s="31"/>
      <c r="ESP41" s="31"/>
      <c r="ESQ41" s="31"/>
      <c r="ESR41" s="31"/>
      <c r="ESS41" s="31"/>
      <c r="EST41" s="31"/>
      <c r="ESU41" s="31"/>
      <c r="ESV41" s="31"/>
      <c r="ESW41" s="31"/>
      <c r="ESX41" s="31"/>
      <c r="ESY41" s="31"/>
      <c r="ESZ41" s="31"/>
      <c r="ETA41" s="31"/>
      <c r="ETB41" s="31"/>
      <c r="ETC41" s="31"/>
      <c r="ETD41" s="31"/>
      <c r="ETE41" s="31"/>
      <c r="ETF41" s="31"/>
      <c r="ETG41" s="31"/>
      <c r="ETH41" s="31"/>
      <c r="ETI41" s="31"/>
      <c r="ETJ41" s="31"/>
      <c r="ETK41" s="31"/>
      <c r="ETL41" s="31"/>
      <c r="ETM41" s="31"/>
      <c r="ETN41" s="31"/>
      <c r="ETO41" s="31"/>
      <c r="ETP41" s="31"/>
      <c r="ETQ41" s="31"/>
      <c r="ETR41" s="31"/>
      <c r="ETS41" s="31"/>
      <c r="ETT41" s="31"/>
      <c r="ETU41" s="31"/>
      <c r="ETV41" s="31"/>
      <c r="ETW41" s="31"/>
      <c r="ETX41" s="31"/>
      <c r="ETY41" s="31"/>
      <c r="ETZ41" s="31"/>
      <c r="EUA41" s="31"/>
      <c r="EUB41" s="31"/>
      <c r="EUC41" s="31"/>
      <c r="EUD41" s="31"/>
      <c r="EUE41" s="31"/>
      <c r="EUF41" s="31"/>
      <c r="EUG41" s="31"/>
      <c r="EUH41" s="31"/>
      <c r="EUI41" s="31"/>
      <c r="EUJ41" s="31"/>
      <c r="EUK41" s="31"/>
      <c r="EUL41" s="31"/>
      <c r="EUM41" s="31"/>
      <c r="EUN41" s="31"/>
      <c r="EUO41" s="31"/>
      <c r="EUP41" s="31"/>
      <c r="EUQ41" s="31"/>
      <c r="EUR41" s="31"/>
      <c r="EUS41" s="31"/>
      <c r="EUT41" s="31"/>
      <c r="EUU41" s="31"/>
      <c r="EUV41" s="31"/>
      <c r="EUW41" s="31"/>
      <c r="EUX41" s="31"/>
      <c r="EUY41" s="31"/>
      <c r="EUZ41" s="31"/>
      <c r="EVA41" s="31"/>
      <c r="EVB41" s="31"/>
      <c r="EVC41" s="31"/>
      <c r="EVD41" s="31"/>
      <c r="EVE41" s="31"/>
      <c r="EVF41" s="31"/>
      <c r="EVG41" s="31"/>
      <c r="EVH41" s="31"/>
      <c r="EVI41" s="31"/>
      <c r="EVJ41" s="31"/>
      <c r="EVK41" s="31"/>
      <c r="EVL41" s="31"/>
      <c r="EVM41" s="31"/>
      <c r="EVN41" s="31"/>
      <c r="EVO41" s="31"/>
      <c r="EVP41" s="31"/>
      <c r="EVQ41" s="31"/>
      <c r="EVR41" s="31"/>
      <c r="EVS41" s="31"/>
      <c r="EVT41" s="31"/>
      <c r="EVU41" s="31"/>
      <c r="EVV41" s="31"/>
      <c r="EVW41" s="31"/>
      <c r="EVX41" s="31"/>
      <c r="EVY41" s="31"/>
      <c r="EVZ41" s="31"/>
      <c r="EWA41" s="31"/>
      <c r="EWB41" s="31"/>
      <c r="EWC41" s="31"/>
      <c r="EWD41" s="31"/>
      <c r="EWE41" s="31"/>
      <c r="EWF41" s="31"/>
      <c r="EWG41" s="31"/>
      <c r="EWH41" s="31"/>
      <c r="EWI41" s="31"/>
      <c r="EWJ41" s="31"/>
      <c r="EWK41" s="31"/>
      <c r="EWL41" s="31"/>
      <c r="EWM41" s="31"/>
      <c r="EWN41" s="31"/>
      <c r="EWO41" s="31"/>
      <c r="EWP41" s="31"/>
      <c r="EWQ41" s="31"/>
      <c r="EWR41" s="31"/>
      <c r="EWS41" s="31"/>
      <c r="EWT41" s="31"/>
      <c r="EWU41" s="31"/>
      <c r="EWV41" s="31"/>
      <c r="EWW41" s="31"/>
      <c r="EWX41" s="31"/>
      <c r="EWY41" s="31"/>
      <c r="EWZ41" s="31"/>
      <c r="EXA41" s="31"/>
      <c r="EXB41" s="31"/>
      <c r="EXC41" s="31"/>
      <c r="EXD41" s="31"/>
      <c r="EXE41" s="31"/>
      <c r="EXF41" s="31"/>
      <c r="EXG41" s="31"/>
      <c r="EXH41" s="31"/>
      <c r="EXI41" s="31"/>
      <c r="EXJ41" s="31"/>
      <c r="EXK41" s="31"/>
      <c r="EXL41" s="31"/>
      <c r="EXM41" s="31"/>
      <c r="EXN41" s="31"/>
      <c r="EXO41" s="31"/>
      <c r="EXP41" s="31"/>
      <c r="EXQ41" s="31"/>
      <c r="EXR41" s="31"/>
      <c r="EXS41" s="31"/>
      <c r="EXT41" s="31"/>
      <c r="EXU41" s="31"/>
      <c r="EXV41" s="31"/>
      <c r="EXW41" s="31"/>
      <c r="EXX41" s="31"/>
      <c r="EXY41" s="31"/>
      <c r="EXZ41" s="31"/>
      <c r="EYA41" s="31"/>
      <c r="EYB41" s="31"/>
      <c r="EYC41" s="31"/>
      <c r="EYD41" s="31"/>
      <c r="EYE41" s="31"/>
      <c r="EYF41" s="31"/>
      <c r="EYG41" s="31"/>
      <c r="EYH41" s="31"/>
      <c r="EYI41" s="31"/>
      <c r="EYJ41" s="31"/>
      <c r="EYK41" s="31"/>
      <c r="EYL41" s="31"/>
      <c r="EYM41" s="31"/>
      <c r="EYN41" s="31"/>
      <c r="EYO41" s="31"/>
      <c r="EYP41" s="31"/>
      <c r="EYQ41" s="31"/>
      <c r="EYR41" s="31"/>
      <c r="EYS41" s="31"/>
      <c r="EYT41" s="31"/>
      <c r="EYU41" s="31"/>
      <c r="EYV41" s="31"/>
      <c r="EYW41" s="31"/>
      <c r="EYX41" s="31"/>
      <c r="EYY41" s="31"/>
      <c r="EYZ41" s="31"/>
      <c r="EZA41" s="31"/>
      <c r="EZB41" s="31"/>
      <c r="EZC41" s="31"/>
      <c r="EZD41" s="31"/>
      <c r="EZE41" s="31"/>
      <c r="EZF41" s="31"/>
      <c r="EZG41" s="31"/>
      <c r="EZH41" s="31"/>
      <c r="EZI41" s="31"/>
      <c r="EZJ41" s="31"/>
      <c r="EZK41" s="31"/>
      <c r="EZL41" s="31"/>
      <c r="EZM41" s="31"/>
      <c r="EZN41" s="31"/>
      <c r="EZO41" s="31"/>
      <c r="EZP41" s="31"/>
      <c r="EZQ41" s="31"/>
      <c r="EZR41" s="31"/>
      <c r="EZS41" s="31"/>
      <c r="EZT41" s="31"/>
      <c r="EZU41" s="31"/>
      <c r="EZV41" s="31"/>
      <c r="EZW41" s="31"/>
      <c r="EZX41" s="31"/>
      <c r="EZY41" s="31"/>
      <c r="EZZ41" s="31"/>
      <c r="FAA41" s="31"/>
      <c r="FAB41" s="31"/>
      <c r="FAC41" s="31"/>
      <c r="FAD41" s="31"/>
      <c r="FAE41" s="31"/>
      <c r="FAF41" s="31"/>
      <c r="FAG41" s="31"/>
      <c r="FAH41" s="31"/>
      <c r="FAI41" s="31"/>
      <c r="FAJ41" s="31"/>
      <c r="FAK41" s="31"/>
      <c r="FAL41" s="31"/>
      <c r="FAM41" s="31"/>
      <c r="FAN41" s="31"/>
      <c r="FAO41" s="31"/>
      <c r="FAP41" s="31"/>
      <c r="FAQ41" s="31"/>
      <c r="FAR41" s="31"/>
      <c r="FAS41" s="31"/>
      <c r="FAT41" s="31"/>
      <c r="FAU41" s="31"/>
      <c r="FAV41" s="31"/>
      <c r="FAW41" s="31"/>
      <c r="FAX41" s="31"/>
      <c r="FAY41" s="31"/>
      <c r="FAZ41" s="31"/>
      <c r="FBA41" s="31"/>
      <c r="FBB41" s="31"/>
      <c r="FBC41" s="31"/>
      <c r="FBD41" s="31"/>
      <c r="FBE41" s="31"/>
      <c r="FBF41" s="31"/>
      <c r="FBG41" s="31"/>
      <c r="FBH41" s="31"/>
      <c r="FBI41" s="31"/>
      <c r="FBJ41" s="31"/>
      <c r="FBK41" s="31"/>
      <c r="FBL41" s="31"/>
      <c r="FBM41" s="31"/>
      <c r="FBN41" s="31"/>
      <c r="FBO41" s="31"/>
      <c r="FBP41" s="31"/>
      <c r="FBQ41" s="31"/>
      <c r="FBR41" s="31"/>
      <c r="FBS41" s="31"/>
      <c r="FBT41" s="31"/>
      <c r="FBU41" s="31"/>
      <c r="FBV41" s="31"/>
      <c r="FBW41" s="31"/>
      <c r="FBX41" s="31"/>
      <c r="FBY41" s="31"/>
      <c r="FBZ41" s="31"/>
      <c r="FCA41" s="31"/>
      <c r="FCB41" s="31"/>
      <c r="FCC41" s="31"/>
      <c r="FCD41" s="31"/>
      <c r="FCE41" s="31"/>
      <c r="FCF41" s="31"/>
      <c r="FCG41" s="31"/>
      <c r="FCH41" s="31"/>
      <c r="FCI41" s="31"/>
      <c r="FCJ41" s="31"/>
      <c r="FCK41" s="31"/>
      <c r="FCL41" s="31"/>
      <c r="FCM41" s="31"/>
      <c r="FCN41" s="31"/>
      <c r="FCO41" s="31"/>
      <c r="FCP41" s="31"/>
      <c r="FCQ41" s="31"/>
      <c r="FCR41" s="31"/>
      <c r="FCS41" s="31"/>
      <c r="FCT41" s="31"/>
      <c r="FCU41" s="31"/>
      <c r="FCV41" s="31"/>
      <c r="FCW41" s="31"/>
      <c r="FCX41" s="31"/>
      <c r="FCY41" s="31"/>
      <c r="FCZ41" s="31"/>
      <c r="FDA41" s="31"/>
      <c r="FDB41" s="31"/>
      <c r="FDC41" s="31"/>
      <c r="FDD41" s="31"/>
      <c r="FDE41" s="31"/>
      <c r="FDF41" s="31"/>
      <c r="FDG41" s="31"/>
      <c r="FDH41" s="31"/>
      <c r="FDI41" s="31"/>
      <c r="FDJ41" s="31"/>
      <c r="FDK41" s="31"/>
      <c r="FDL41" s="31"/>
      <c r="FDM41" s="31"/>
      <c r="FDN41" s="31"/>
      <c r="FDO41" s="31"/>
      <c r="FDP41" s="31"/>
      <c r="FDQ41" s="31"/>
      <c r="FDR41" s="31"/>
      <c r="FDS41" s="31"/>
      <c r="FDT41" s="31"/>
      <c r="FDU41" s="31"/>
      <c r="FDV41" s="31"/>
      <c r="FDW41" s="31"/>
      <c r="FDX41" s="31"/>
      <c r="FDY41" s="31"/>
      <c r="FDZ41" s="31"/>
      <c r="FEA41" s="31"/>
      <c r="FEB41" s="31"/>
      <c r="FEC41" s="31"/>
      <c r="FED41" s="31"/>
      <c r="FEE41" s="31"/>
      <c r="FEF41" s="31"/>
      <c r="FEG41" s="31"/>
      <c r="FEH41" s="31"/>
      <c r="FEI41" s="31"/>
      <c r="FEJ41" s="31"/>
      <c r="FEK41" s="31"/>
      <c r="FEL41" s="31"/>
      <c r="FEM41" s="31"/>
      <c r="FEN41" s="31"/>
      <c r="FEO41" s="31"/>
      <c r="FEP41" s="31"/>
      <c r="FEQ41" s="31"/>
      <c r="FER41" s="31"/>
      <c r="FES41" s="31"/>
      <c r="FET41" s="31"/>
      <c r="FEU41" s="31"/>
      <c r="FEV41" s="31"/>
      <c r="FEW41" s="31"/>
      <c r="FEX41" s="31"/>
      <c r="FEY41" s="31"/>
      <c r="FEZ41" s="31"/>
      <c r="FFA41" s="31"/>
      <c r="FFB41" s="31"/>
      <c r="FFC41" s="31"/>
      <c r="FFD41" s="31"/>
      <c r="FFE41" s="31"/>
      <c r="FFF41" s="31"/>
      <c r="FFG41" s="31"/>
      <c r="FFH41" s="31"/>
      <c r="FFI41" s="31"/>
      <c r="FFJ41" s="31"/>
      <c r="FFK41" s="31"/>
      <c r="FFL41" s="31"/>
      <c r="FFM41" s="31"/>
      <c r="FFN41" s="31"/>
      <c r="FFO41" s="31"/>
      <c r="FFP41" s="31"/>
      <c r="FFQ41" s="31"/>
      <c r="FFR41" s="31"/>
      <c r="FFS41" s="31"/>
      <c r="FFT41" s="31"/>
      <c r="FFU41" s="31"/>
      <c r="FFV41" s="31"/>
      <c r="FFW41" s="31"/>
      <c r="FFX41" s="31"/>
      <c r="FFY41" s="31"/>
      <c r="FFZ41" s="31"/>
      <c r="FGA41" s="31"/>
      <c r="FGB41" s="31"/>
      <c r="FGC41" s="31"/>
      <c r="FGD41" s="31"/>
      <c r="FGE41" s="31"/>
      <c r="FGF41" s="31"/>
      <c r="FGG41" s="31"/>
      <c r="FGH41" s="31"/>
      <c r="FGI41" s="31"/>
      <c r="FGJ41" s="31"/>
      <c r="FGK41" s="31"/>
      <c r="FGL41" s="31"/>
      <c r="FGM41" s="31"/>
      <c r="FGN41" s="31"/>
      <c r="FGO41" s="31"/>
      <c r="FGP41" s="31"/>
      <c r="FGQ41" s="31"/>
      <c r="FGR41" s="31"/>
      <c r="FGS41" s="31"/>
      <c r="FGT41" s="31"/>
      <c r="FGU41" s="31"/>
      <c r="FGV41" s="31"/>
      <c r="FGW41" s="31"/>
      <c r="FGX41" s="31"/>
      <c r="FGY41" s="31"/>
      <c r="FGZ41" s="31"/>
      <c r="FHA41" s="31"/>
      <c r="FHB41" s="31"/>
      <c r="FHC41" s="31"/>
      <c r="FHD41" s="31"/>
      <c r="FHE41" s="31"/>
      <c r="FHF41" s="31"/>
      <c r="FHG41" s="31"/>
      <c r="FHH41" s="31"/>
      <c r="FHI41" s="31"/>
      <c r="FHJ41" s="31"/>
      <c r="FHK41" s="31"/>
      <c r="FHL41" s="31"/>
      <c r="FHM41" s="31"/>
      <c r="FHN41" s="31"/>
      <c r="FHO41" s="31"/>
      <c r="FHP41" s="31"/>
      <c r="FHQ41" s="31"/>
      <c r="FHR41" s="31"/>
      <c r="FHS41" s="31"/>
      <c r="FHT41" s="31"/>
      <c r="FHU41" s="31"/>
      <c r="FHV41" s="31"/>
      <c r="FHW41" s="31"/>
      <c r="FHX41" s="31"/>
      <c r="FHY41" s="31"/>
      <c r="FHZ41" s="31"/>
      <c r="FIA41" s="31"/>
      <c r="FIB41" s="31"/>
      <c r="FIC41" s="31"/>
      <c r="FID41" s="31"/>
      <c r="FIE41" s="31"/>
      <c r="FIF41" s="31"/>
      <c r="FIG41" s="31"/>
      <c r="FIH41" s="31"/>
      <c r="FII41" s="31"/>
      <c r="FIJ41" s="31"/>
      <c r="FIK41" s="31"/>
      <c r="FIL41" s="31"/>
      <c r="FIM41" s="31"/>
      <c r="FIN41" s="31"/>
      <c r="FIO41" s="31"/>
      <c r="FIP41" s="31"/>
      <c r="FIQ41" s="31"/>
      <c r="FIR41" s="31"/>
      <c r="FIS41" s="31"/>
      <c r="FIT41" s="31"/>
      <c r="FIU41" s="31"/>
      <c r="FIV41" s="31"/>
      <c r="FIW41" s="31"/>
      <c r="FIX41" s="31"/>
      <c r="FIY41" s="31"/>
      <c r="FIZ41" s="31"/>
      <c r="FJA41" s="31"/>
      <c r="FJB41" s="31"/>
      <c r="FJC41" s="31"/>
      <c r="FJD41" s="31"/>
      <c r="FJE41" s="31"/>
      <c r="FJF41" s="31"/>
      <c r="FJG41" s="31"/>
      <c r="FJH41" s="31"/>
      <c r="FJI41" s="31"/>
      <c r="FJJ41" s="31"/>
      <c r="FJK41" s="31"/>
      <c r="FJL41" s="31"/>
      <c r="FJM41" s="31"/>
      <c r="FJN41" s="31"/>
      <c r="FJO41" s="31"/>
      <c r="FJP41" s="31"/>
      <c r="FJQ41" s="31"/>
      <c r="FJR41" s="31"/>
      <c r="FJS41" s="31"/>
      <c r="FJT41" s="31"/>
      <c r="FJU41" s="31"/>
      <c r="FJV41" s="31"/>
      <c r="FJW41" s="31"/>
      <c r="FJX41" s="31"/>
      <c r="FJY41" s="31"/>
      <c r="FJZ41" s="31"/>
      <c r="FKA41" s="31"/>
      <c r="FKB41" s="31"/>
      <c r="FKC41" s="31"/>
      <c r="FKD41" s="31"/>
      <c r="FKE41" s="31"/>
      <c r="FKF41" s="31"/>
      <c r="FKG41" s="31"/>
      <c r="FKH41" s="31"/>
      <c r="FKI41" s="31"/>
      <c r="FKJ41" s="31"/>
      <c r="FKK41" s="31"/>
      <c r="FKL41" s="31"/>
      <c r="FKM41" s="31"/>
      <c r="FKN41" s="31"/>
      <c r="FKO41" s="31"/>
      <c r="FKP41" s="31"/>
      <c r="FKQ41" s="31"/>
      <c r="FKR41" s="31"/>
      <c r="FKS41" s="31"/>
      <c r="FKT41" s="31"/>
      <c r="FKU41" s="31"/>
      <c r="FKV41" s="31"/>
      <c r="FKW41" s="31"/>
      <c r="FKX41" s="31"/>
      <c r="FKY41" s="31"/>
      <c r="FKZ41" s="31"/>
      <c r="FLA41" s="31"/>
      <c r="FLB41" s="31"/>
      <c r="FLC41" s="31"/>
      <c r="FLD41" s="31"/>
      <c r="FLE41" s="31"/>
      <c r="FLF41" s="31"/>
      <c r="FLG41" s="31"/>
      <c r="FLH41" s="31"/>
      <c r="FLI41" s="31"/>
      <c r="FLJ41" s="31"/>
      <c r="FLK41" s="31"/>
      <c r="FLL41" s="31"/>
      <c r="FLM41" s="31"/>
      <c r="FLN41" s="31"/>
      <c r="FLO41" s="31"/>
      <c r="FLP41" s="31"/>
      <c r="FLQ41" s="31"/>
      <c r="FLR41" s="31"/>
      <c r="FLS41" s="31"/>
      <c r="FLT41" s="31"/>
      <c r="FLU41" s="31"/>
      <c r="FLV41" s="31"/>
      <c r="FLW41" s="31"/>
      <c r="FLX41" s="31"/>
      <c r="FLY41" s="31"/>
      <c r="FLZ41" s="31"/>
      <c r="FMA41" s="31"/>
      <c r="FMB41" s="31"/>
      <c r="FMC41" s="31"/>
      <c r="FMD41" s="31"/>
      <c r="FME41" s="31"/>
      <c r="FMF41" s="31"/>
      <c r="FMG41" s="31"/>
      <c r="FMH41" s="31"/>
      <c r="FMI41" s="31"/>
      <c r="FMJ41" s="31"/>
      <c r="FMK41" s="31"/>
      <c r="FML41" s="31"/>
      <c r="FMM41" s="31"/>
      <c r="FMN41" s="31"/>
      <c r="FMO41" s="31"/>
      <c r="FMP41" s="31"/>
      <c r="FMQ41" s="31"/>
      <c r="FMR41" s="31"/>
      <c r="FMS41" s="31"/>
      <c r="FMT41" s="31"/>
      <c r="FMU41" s="31"/>
      <c r="FMV41" s="31"/>
      <c r="FMW41" s="31"/>
      <c r="FMX41" s="31"/>
      <c r="FMY41" s="31"/>
      <c r="FMZ41" s="31"/>
      <c r="FNA41" s="31"/>
      <c r="FNB41" s="31"/>
      <c r="FNC41" s="31"/>
      <c r="FND41" s="31"/>
      <c r="FNE41" s="31"/>
      <c r="FNF41" s="31"/>
      <c r="FNG41" s="31"/>
      <c r="FNH41" s="31"/>
      <c r="FNI41" s="31"/>
      <c r="FNJ41" s="31"/>
      <c r="FNK41" s="31"/>
      <c r="FNL41" s="31"/>
      <c r="FNM41" s="31"/>
      <c r="FNN41" s="31"/>
      <c r="FNO41" s="31"/>
      <c r="FNP41" s="31"/>
      <c r="FNQ41" s="31"/>
      <c r="FNR41" s="31"/>
      <c r="FNS41" s="31"/>
      <c r="FNT41" s="31"/>
      <c r="FNU41" s="31"/>
      <c r="FNV41" s="31"/>
      <c r="FNW41" s="31"/>
      <c r="FNX41" s="31"/>
      <c r="FNY41" s="31"/>
      <c r="FNZ41" s="31"/>
      <c r="FOA41" s="31"/>
      <c r="FOB41" s="31"/>
      <c r="FOC41" s="31"/>
      <c r="FOD41" s="31"/>
      <c r="FOE41" s="31"/>
      <c r="FOF41" s="31"/>
      <c r="FOG41" s="31"/>
      <c r="FOH41" s="31"/>
      <c r="FOI41" s="31"/>
      <c r="FOJ41" s="31"/>
      <c r="FOK41" s="31"/>
      <c r="FOL41" s="31"/>
      <c r="FOM41" s="31"/>
      <c r="FON41" s="31"/>
      <c r="FOO41" s="31"/>
      <c r="FOP41" s="31"/>
      <c r="FOQ41" s="31"/>
      <c r="FOR41" s="31"/>
      <c r="FOS41" s="31"/>
      <c r="FOT41" s="31"/>
      <c r="FOU41" s="31"/>
      <c r="FOV41" s="31"/>
      <c r="FOW41" s="31"/>
      <c r="FOX41" s="31"/>
      <c r="FOY41" s="31"/>
      <c r="FOZ41" s="31"/>
      <c r="FPA41" s="31"/>
      <c r="FPB41" s="31"/>
      <c r="FPC41" s="31"/>
      <c r="FPD41" s="31"/>
      <c r="FPE41" s="31"/>
      <c r="FPF41" s="31"/>
      <c r="FPG41" s="31"/>
      <c r="FPH41" s="31"/>
      <c r="FPI41" s="31"/>
      <c r="FPJ41" s="31"/>
      <c r="FPK41" s="31"/>
      <c r="FPL41" s="31"/>
      <c r="FPM41" s="31"/>
      <c r="FPN41" s="31"/>
      <c r="FPO41" s="31"/>
      <c r="FPP41" s="31"/>
      <c r="FPQ41" s="31"/>
      <c r="FPR41" s="31"/>
      <c r="FPS41" s="31"/>
      <c r="FPT41" s="31"/>
      <c r="FPU41" s="31"/>
      <c r="FPV41" s="31"/>
      <c r="FPW41" s="31"/>
      <c r="FPX41" s="31"/>
      <c r="FPY41" s="31"/>
      <c r="FPZ41" s="31"/>
      <c r="FQA41" s="31"/>
      <c r="FQB41" s="31"/>
      <c r="FQC41" s="31"/>
      <c r="FQD41" s="31"/>
      <c r="FQE41" s="31"/>
      <c r="FQF41" s="31"/>
      <c r="FQG41" s="31"/>
      <c r="FQH41" s="31"/>
      <c r="FQI41" s="31"/>
      <c r="FQJ41" s="31"/>
      <c r="FQK41" s="31"/>
      <c r="FQL41" s="31"/>
      <c r="FQM41" s="31"/>
      <c r="FQN41" s="31"/>
      <c r="FQO41" s="31"/>
      <c r="FQP41" s="31"/>
      <c r="FQQ41" s="31"/>
      <c r="FQR41" s="31"/>
      <c r="FQS41" s="31"/>
      <c r="FQT41" s="31"/>
      <c r="FQU41" s="31"/>
      <c r="FQV41" s="31"/>
      <c r="FQW41" s="31"/>
      <c r="FQX41" s="31"/>
      <c r="FQY41" s="31"/>
      <c r="FQZ41" s="31"/>
      <c r="FRA41" s="31"/>
      <c r="FRB41" s="31"/>
      <c r="FRC41" s="31"/>
      <c r="FRD41" s="31"/>
      <c r="FRE41" s="31"/>
      <c r="FRF41" s="31"/>
      <c r="FRG41" s="31"/>
      <c r="FRH41" s="31"/>
      <c r="FRI41" s="31"/>
      <c r="FRJ41" s="31"/>
      <c r="FRK41" s="31"/>
      <c r="FRL41" s="31"/>
      <c r="FRM41" s="31"/>
      <c r="FRN41" s="31"/>
      <c r="FRO41" s="31"/>
      <c r="FRP41" s="31"/>
      <c r="FRQ41" s="31"/>
      <c r="FRR41" s="31"/>
      <c r="FRS41" s="31"/>
      <c r="FRT41" s="31"/>
      <c r="FRU41" s="31"/>
      <c r="FRV41" s="31"/>
      <c r="FRW41" s="31"/>
      <c r="FRX41" s="31"/>
      <c r="FRY41" s="31"/>
      <c r="FRZ41" s="31"/>
      <c r="FSA41" s="31"/>
      <c r="FSB41" s="31"/>
      <c r="FSC41" s="31"/>
      <c r="FSD41" s="31"/>
      <c r="FSE41" s="31"/>
      <c r="FSF41" s="31"/>
      <c r="FSG41" s="31"/>
      <c r="FSH41" s="31"/>
      <c r="FSI41" s="31"/>
      <c r="FSJ41" s="31"/>
      <c r="FSK41" s="31"/>
      <c r="FSL41" s="31"/>
      <c r="FSM41" s="31"/>
      <c r="FSN41" s="31"/>
      <c r="FSO41" s="31"/>
      <c r="FSP41" s="31"/>
      <c r="FSQ41" s="31"/>
      <c r="FSR41" s="31"/>
      <c r="FSS41" s="31"/>
      <c r="FST41" s="31"/>
      <c r="FSU41" s="31"/>
      <c r="FSV41" s="31"/>
      <c r="FSW41" s="31"/>
      <c r="FSX41" s="31"/>
      <c r="FSY41" s="31"/>
      <c r="FSZ41" s="31"/>
      <c r="FTA41" s="31"/>
      <c r="FTB41" s="31"/>
      <c r="FTC41" s="31"/>
      <c r="FTD41" s="31"/>
      <c r="FTE41" s="31"/>
      <c r="FTF41" s="31"/>
      <c r="FTG41" s="31"/>
      <c r="FTH41" s="31"/>
      <c r="FTI41" s="31"/>
      <c r="FTJ41" s="31"/>
      <c r="FTK41" s="31"/>
      <c r="FTL41" s="31"/>
      <c r="FTM41" s="31"/>
      <c r="FTN41" s="31"/>
      <c r="FTO41" s="31"/>
      <c r="FTP41" s="31"/>
      <c r="FTQ41" s="31"/>
      <c r="FTR41" s="31"/>
      <c r="FTS41" s="31"/>
      <c r="FTT41" s="31"/>
      <c r="FTU41" s="31"/>
      <c r="FTV41" s="31"/>
      <c r="FTW41" s="31"/>
      <c r="FTX41" s="31"/>
      <c r="FTY41" s="31"/>
      <c r="FTZ41" s="31"/>
      <c r="FUA41" s="31"/>
      <c r="FUB41" s="31"/>
      <c r="FUC41" s="31"/>
      <c r="FUD41" s="31"/>
      <c r="FUE41" s="31"/>
      <c r="FUF41" s="31"/>
      <c r="FUG41" s="31"/>
      <c r="FUH41" s="31"/>
      <c r="FUI41" s="31"/>
      <c r="FUJ41" s="31"/>
      <c r="FUK41" s="31"/>
      <c r="FUL41" s="31"/>
      <c r="FUM41" s="31"/>
      <c r="FUN41" s="31"/>
      <c r="FUO41" s="31"/>
      <c r="FUP41" s="31"/>
      <c r="FUQ41" s="31"/>
      <c r="FUR41" s="31"/>
      <c r="FUS41" s="31"/>
      <c r="FUT41" s="31"/>
      <c r="FUU41" s="31"/>
      <c r="FUV41" s="31"/>
      <c r="FUW41" s="31"/>
      <c r="FUX41" s="31"/>
      <c r="FUY41" s="31"/>
      <c r="FUZ41" s="31"/>
      <c r="FVA41" s="31"/>
      <c r="FVB41" s="31"/>
      <c r="FVC41" s="31"/>
      <c r="FVD41" s="31"/>
      <c r="FVE41" s="31"/>
      <c r="FVF41" s="31"/>
      <c r="FVG41" s="31"/>
      <c r="FVH41" s="31"/>
      <c r="FVI41" s="31"/>
      <c r="FVJ41" s="31"/>
      <c r="FVK41" s="31"/>
      <c r="FVL41" s="31"/>
      <c r="FVM41" s="31"/>
      <c r="FVN41" s="31"/>
      <c r="FVO41" s="31"/>
      <c r="FVP41" s="31"/>
      <c r="FVQ41" s="31"/>
      <c r="FVR41" s="31"/>
      <c r="FVS41" s="31"/>
      <c r="FVT41" s="31"/>
      <c r="FVU41" s="31"/>
      <c r="FVV41" s="31"/>
      <c r="FVW41" s="31"/>
      <c r="FVX41" s="31"/>
      <c r="FVY41" s="31"/>
      <c r="FVZ41" s="31"/>
      <c r="FWA41" s="31"/>
      <c r="FWB41" s="31"/>
      <c r="FWC41" s="31"/>
      <c r="FWD41" s="31"/>
      <c r="FWE41" s="31"/>
      <c r="FWF41" s="31"/>
      <c r="FWG41" s="31"/>
      <c r="FWH41" s="31"/>
      <c r="FWI41" s="31"/>
      <c r="FWJ41" s="31"/>
      <c r="FWK41" s="31"/>
      <c r="FWL41" s="31"/>
      <c r="FWM41" s="31"/>
      <c r="FWN41" s="31"/>
      <c r="FWO41" s="31"/>
      <c r="FWP41" s="31"/>
      <c r="FWQ41" s="31"/>
      <c r="FWR41" s="31"/>
      <c r="FWS41" s="31"/>
      <c r="FWT41" s="31"/>
      <c r="FWU41" s="31"/>
      <c r="FWV41" s="31"/>
      <c r="FWW41" s="31"/>
      <c r="FWX41" s="31"/>
      <c r="FWY41" s="31"/>
      <c r="FWZ41" s="31"/>
      <c r="FXA41" s="31"/>
      <c r="FXB41" s="31"/>
      <c r="FXC41" s="31"/>
      <c r="FXD41" s="31"/>
      <c r="FXE41" s="31"/>
      <c r="FXF41" s="31"/>
      <c r="FXG41" s="31"/>
      <c r="FXH41" s="31"/>
      <c r="FXI41" s="31"/>
      <c r="FXJ41" s="31"/>
      <c r="FXK41" s="31"/>
      <c r="FXL41" s="31"/>
      <c r="FXM41" s="31"/>
      <c r="FXN41" s="31"/>
      <c r="FXO41" s="31"/>
      <c r="FXP41" s="31"/>
      <c r="FXQ41" s="31"/>
      <c r="FXR41" s="31"/>
      <c r="FXS41" s="31"/>
      <c r="FXT41" s="31"/>
      <c r="FXU41" s="31"/>
      <c r="FXV41" s="31"/>
      <c r="FXW41" s="31"/>
      <c r="FXX41" s="31"/>
      <c r="FXY41" s="31"/>
      <c r="FXZ41" s="31"/>
      <c r="FYA41" s="31"/>
      <c r="FYB41" s="31"/>
      <c r="FYC41" s="31"/>
      <c r="FYD41" s="31"/>
      <c r="FYE41" s="31"/>
      <c r="FYF41" s="31"/>
      <c r="FYG41" s="31"/>
      <c r="FYH41" s="31"/>
      <c r="FYI41" s="31"/>
      <c r="FYJ41" s="31"/>
      <c r="FYK41" s="31"/>
      <c r="FYL41" s="31"/>
      <c r="FYM41" s="31"/>
      <c r="FYN41" s="31"/>
      <c r="FYO41" s="31"/>
      <c r="FYP41" s="31"/>
      <c r="FYQ41" s="31"/>
      <c r="FYR41" s="31"/>
      <c r="FYS41" s="31"/>
      <c r="FYT41" s="31"/>
      <c r="FYU41" s="31"/>
      <c r="FYV41" s="31"/>
      <c r="FYW41" s="31"/>
      <c r="FYX41" s="31"/>
      <c r="FYY41" s="31"/>
      <c r="FYZ41" s="31"/>
      <c r="FZA41" s="31"/>
      <c r="FZB41" s="31"/>
      <c r="FZC41" s="31"/>
      <c r="FZD41" s="31"/>
      <c r="FZE41" s="31"/>
      <c r="FZF41" s="31"/>
      <c r="FZG41" s="31"/>
      <c r="FZH41" s="31"/>
      <c r="FZI41" s="31"/>
      <c r="FZJ41" s="31"/>
      <c r="FZK41" s="31"/>
      <c r="FZL41" s="31"/>
      <c r="FZM41" s="31"/>
      <c r="FZN41" s="31"/>
      <c r="FZO41" s="31"/>
      <c r="FZP41" s="31"/>
      <c r="FZQ41" s="31"/>
      <c r="FZR41" s="31"/>
      <c r="FZS41" s="31"/>
      <c r="FZT41" s="31"/>
      <c r="FZU41" s="31"/>
      <c r="FZV41" s="31"/>
      <c r="FZW41" s="31"/>
      <c r="FZX41" s="31"/>
      <c r="FZY41" s="31"/>
      <c r="FZZ41" s="31"/>
      <c r="GAA41" s="31"/>
      <c r="GAB41" s="31"/>
      <c r="GAC41" s="31"/>
      <c r="GAD41" s="31"/>
      <c r="GAE41" s="31"/>
      <c r="GAF41" s="31"/>
      <c r="GAG41" s="31"/>
      <c r="GAH41" s="31"/>
      <c r="GAI41" s="31"/>
      <c r="GAJ41" s="31"/>
      <c r="GAK41" s="31"/>
      <c r="GAL41" s="31"/>
      <c r="GAM41" s="31"/>
      <c r="GAN41" s="31"/>
      <c r="GAO41" s="31"/>
      <c r="GAP41" s="31"/>
      <c r="GAQ41" s="31"/>
      <c r="GAR41" s="31"/>
      <c r="GAS41" s="31"/>
      <c r="GAT41" s="31"/>
      <c r="GAU41" s="31"/>
      <c r="GAV41" s="31"/>
      <c r="GAW41" s="31"/>
      <c r="GAX41" s="31"/>
      <c r="GAY41" s="31"/>
      <c r="GAZ41" s="31"/>
      <c r="GBA41" s="31"/>
      <c r="GBB41" s="31"/>
      <c r="GBC41" s="31"/>
      <c r="GBD41" s="31"/>
      <c r="GBE41" s="31"/>
      <c r="GBF41" s="31"/>
      <c r="GBG41" s="31"/>
      <c r="GBH41" s="31"/>
      <c r="GBI41" s="31"/>
      <c r="GBJ41" s="31"/>
      <c r="GBK41" s="31"/>
      <c r="GBL41" s="31"/>
      <c r="GBM41" s="31"/>
      <c r="GBN41" s="31"/>
      <c r="GBO41" s="31"/>
      <c r="GBP41" s="31"/>
      <c r="GBQ41" s="31"/>
      <c r="GBR41" s="31"/>
      <c r="GBS41" s="31"/>
      <c r="GBT41" s="31"/>
      <c r="GBU41" s="31"/>
      <c r="GBV41" s="31"/>
      <c r="GBW41" s="31"/>
      <c r="GBX41" s="31"/>
      <c r="GBY41" s="31"/>
      <c r="GBZ41" s="31"/>
      <c r="GCA41" s="31"/>
      <c r="GCB41" s="31"/>
      <c r="GCC41" s="31"/>
      <c r="GCD41" s="31"/>
      <c r="GCE41" s="31"/>
      <c r="GCF41" s="31"/>
      <c r="GCG41" s="31"/>
      <c r="GCH41" s="31"/>
      <c r="GCI41" s="31"/>
      <c r="GCJ41" s="31"/>
      <c r="GCK41" s="31"/>
      <c r="GCL41" s="31"/>
      <c r="GCM41" s="31"/>
      <c r="GCN41" s="31"/>
      <c r="GCO41" s="31"/>
      <c r="GCP41" s="31"/>
      <c r="GCQ41" s="31"/>
      <c r="GCR41" s="31"/>
      <c r="GCS41" s="31"/>
      <c r="GCT41" s="31"/>
      <c r="GCU41" s="31"/>
      <c r="GCV41" s="31"/>
      <c r="GCW41" s="31"/>
      <c r="GCX41" s="31"/>
      <c r="GCY41" s="31"/>
      <c r="GCZ41" s="31"/>
      <c r="GDA41" s="31"/>
      <c r="GDB41" s="31"/>
      <c r="GDC41" s="31"/>
      <c r="GDD41" s="31"/>
      <c r="GDE41" s="31"/>
      <c r="GDF41" s="31"/>
      <c r="GDG41" s="31"/>
      <c r="GDH41" s="31"/>
      <c r="GDI41" s="31"/>
      <c r="GDJ41" s="31"/>
      <c r="GDK41" s="31"/>
      <c r="GDL41" s="31"/>
      <c r="GDM41" s="31"/>
      <c r="GDN41" s="31"/>
      <c r="GDO41" s="31"/>
      <c r="GDP41" s="31"/>
      <c r="GDQ41" s="31"/>
      <c r="GDR41" s="31"/>
      <c r="GDS41" s="31"/>
      <c r="GDT41" s="31"/>
      <c r="GDU41" s="31"/>
      <c r="GDV41" s="31"/>
      <c r="GDW41" s="31"/>
      <c r="GDX41" s="31"/>
      <c r="GDY41" s="31"/>
      <c r="GDZ41" s="31"/>
      <c r="GEA41" s="31"/>
      <c r="GEB41" s="31"/>
      <c r="GEC41" s="31"/>
      <c r="GED41" s="31"/>
      <c r="GEE41" s="31"/>
      <c r="GEF41" s="31"/>
      <c r="GEG41" s="31"/>
      <c r="GEH41" s="31"/>
      <c r="GEI41" s="31"/>
      <c r="GEJ41" s="31"/>
      <c r="GEK41" s="31"/>
      <c r="GEL41" s="31"/>
      <c r="GEM41" s="31"/>
      <c r="GEN41" s="31"/>
      <c r="GEO41" s="31"/>
      <c r="GEP41" s="31"/>
      <c r="GEQ41" s="31"/>
      <c r="GER41" s="31"/>
      <c r="GES41" s="31"/>
      <c r="GET41" s="31"/>
      <c r="GEU41" s="31"/>
      <c r="GEV41" s="31"/>
      <c r="GEW41" s="31"/>
      <c r="GEX41" s="31"/>
      <c r="GEY41" s="31"/>
      <c r="GEZ41" s="31"/>
      <c r="GFA41" s="31"/>
      <c r="GFB41" s="31"/>
      <c r="GFC41" s="31"/>
      <c r="GFD41" s="31"/>
      <c r="GFE41" s="31"/>
      <c r="GFF41" s="31"/>
      <c r="GFG41" s="31"/>
      <c r="GFH41" s="31"/>
      <c r="GFI41" s="31"/>
      <c r="GFJ41" s="31"/>
      <c r="GFK41" s="31"/>
      <c r="GFL41" s="31"/>
      <c r="GFM41" s="31"/>
      <c r="GFN41" s="31"/>
      <c r="GFO41" s="31"/>
      <c r="GFP41" s="31"/>
      <c r="GFQ41" s="31"/>
      <c r="GFR41" s="31"/>
      <c r="GFS41" s="31"/>
      <c r="GFT41" s="31"/>
      <c r="GFU41" s="31"/>
      <c r="GFV41" s="31"/>
      <c r="GFW41" s="31"/>
      <c r="GFX41" s="31"/>
      <c r="GFY41" s="31"/>
      <c r="GFZ41" s="31"/>
      <c r="GGA41" s="31"/>
      <c r="GGB41" s="31"/>
      <c r="GGC41" s="31"/>
      <c r="GGD41" s="31"/>
      <c r="GGE41" s="31"/>
      <c r="GGF41" s="31"/>
      <c r="GGG41" s="31"/>
      <c r="GGH41" s="31"/>
      <c r="GGI41" s="31"/>
      <c r="GGJ41" s="31"/>
      <c r="GGK41" s="31"/>
      <c r="GGL41" s="31"/>
      <c r="GGM41" s="31"/>
      <c r="GGN41" s="31"/>
      <c r="GGO41" s="31"/>
      <c r="GGP41" s="31"/>
      <c r="GGQ41" s="31"/>
      <c r="GGR41" s="31"/>
      <c r="GGS41" s="31"/>
      <c r="GGT41" s="31"/>
      <c r="GGU41" s="31"/>
      <c r="GGV41" s="31"/>
      <c r="GGW41" s="31"/>
      <c r="GGX41" s="31"/>
      <c r="GGY41" s="31"/>
      <c r="GGZ41" s="31"/>
      <c r="GHA41" s="31"/>
      <c r="GHB41" s="31"/>
      <c r="GHC41" s="31"/>
      <c r="GHD41" s="31"/>
      <c r="GHE41" s="31"/>
      <c r="GHF41" s="31"/>
      <c r="GHG41" s="31"/>
      <c r="GHH41" s="31"/>
      <c r="GHI41" s="31"/>
      <c r="GHJ41" s="31"/>
      <c r="GHK41" s="31"/>
      <c r="GHL41" s="31"/>
      <c r="GHM41" s="31"/>
      <c r="GHN41" s="31"/>
      <c r="GHO41" s="31"/>
      <c r="GHP41" s="31"/>
      <c r="GHQ41" s="31"/>
      <c r="GHR41" s="31"/>
      <c r="GHS41" s="31"/>
      <c r="GHT41" s="31"/>
      <c r="GHU41" s="31"/>
      <c r="GHV41" s="31"/>
      <c r="GHW41" s="31"/>
      <c r="GHX41" s="31"/>
      <c r="GHY41" s="31"/>
      <c r="GHZ41" s="31"/>
      <c r="GIA41" s="31"/>
      <c r="GIB41" s="31"/>
      <c r="GIC41" s="31"/>
      <c r="GID41" s="31"/>
      <c r="GIE41" s="31"/>
      <c r="GIF41" s="31"/>
      <c r="GIG41" s="31"/>
      <c r="GIH41" s="31"/>
      <c r="GII41" s="31"/>
      <c r="GIJ41" s="31"/>
      <c r="GIK41" s="31"/>
      <c r="GIL41" s="31"/>
      <c r="GIM41" s="31"/>
      <c r="GIN41" s="31"/>
      <c r="GIO41" s="31"/>
      <c r="GIP41" s="31"/>
      <c r="GIQ41" s="31"/>
      <c r="GIR41" s="31"/>
      <c r="GIS41" s="31"/>
      <c r="GIT41" s="31"/>
      <c r="GIU41" s="31"/>
      <c r="GIV41" s="31"/>
      <c r="GIW41" s="31"/>
      <c r="GIX41" s="31"/>
      <c r="GIY41" s="31"/>
      <c r="GIZ41" s="31"/>
      <c r="GJA41" s="31"/>
      <c r="GJB41" s="31"/>
      <c r="GJC41" s="31"/>
      <c r="GJD41" s="31"/>
      <c r="GJE41" s="31"/>
      <c r="GJF41" s="31"/>
      <c r="GJG41" s="31"/>
      <c r="GJH41" s="31"/>
      <c r="GJI41" s="31"/>
      <c r="GJJ41" s="31"/>
      <c r="GJK41" s="31"/>
      <c r="GJL41" s="31"/>
      <c r="GJM41" s="31"/>
      <c r="GJN41" s="31"/>
      <c r="GJO41" s="31"/>
      <c r="GJP41" s="31"/>
      <c r="GJQ41" s="31"/>
      <c r="GJR41" s="31"/>
      <c r="GJS41" s="31"/>
      <c r="GJT41" s="31"/>
      <c r="GJU41" s="31"/>
      <c r="GJV41" s="31"/>
      <c r="GJW41" s="31"/>
      <c r="GJX41" s="31"/>
      <c r="GJY41" s="31"/>
      <c r="GJZ41" s="31"/>
      <c r="GKA41" s="31"/>
      <c r="GKB41" s="31"/>
      <c r="GKC41" s="31"/>
      <c r="GKD41" s="31"/>
      <c r="GKE41" s="31"/>
      <c r="GKF41" s="31"/>
      <c r="GKG41" s="31"/>
      <c r="GKH41" s="31"/>
      <c r="GKI41" s="31"/>
      <c r="GKJ41" s="31"/>
      <c r="GKK41" s="31"/>
      <c r="GKL41" s="31"/>
      <c r="GKM41" s="31"/>
      <c r="GKN41" s="31"/>
      <c r="GKO41" s="31"/>
      <c r="GKP41" s="31"/>
      <c r="GKQ41" s="31"/>
      <c r="GKR41" s="31"/>
      <c r="GKS41" s="31"/>
      <c r="GKT41" s="31"/>
      <c r="GKU41" s="31"/>
      <c r="GKV41" s="31"/>
      <c r="GKW41" s="31"/>
      <c r="GKX41" s="31"/>
      <c r="GKY41" s="31"/>
      <c r="GKZ41" s="31"/>
      <c r="GLA41" s="31"/>
      <c r="GLB41" s="31"/>
      <c r="GLC41" s="31"/>
      <c r="GLD41" s="31"/>
      <c r="GLE41" s="31"/>
      <c r="GLF41" s="31"/>
      <c r="GLG41" s="31"/>
      <c r="GLH41" s="31"/>
      <c r="GLI41" s="31"/>
      <c r="GLJ41" s="31"/>
      <c r="GLK41" s="31"/>
      <c r="GLL41" s="31"/>
      <c r="GLM41" s="31"/>
      <c r="GLN41" s="31"/>
      <c r="GLO41" s="31"/>
      <c r="GLP41" s="31"/>
      <c r="GLQ41" s="31"/>
      <c r="GLR41" s="31"/>
      <c r="GLS41" s="31"/>
      <c r="GLT41" s="31"/>
      <c r="GLU41" s="31"/>
      <c r="GLV41" s="31"/>
      <c r="GLW41" s="31"/>
      <c r="GLX41" s="31"/>
      <c r="GLY41" s="31"/>
      <c r="GLZ41" s="31"/>
      <c r="GMA41" s="31"/>
      <c r="GMB41" s="31"/>
      <c r="GMC41" s="31"/>
      <c r="GMD41" s="31"/>
      <c r="GME41" s="31"/>
      <c r="GMF41" s="31"/>
      <c r="GMG41" s="31"/>
      <c r="GMH41" s="31"/>
      <c r="GMI41" s="31"/>
      <c r="GMJ41" s="31"/>
      <c r="GMK41" s="31"/>
      <c r="GML41" s="31"/>
      <c r="GMM41" s="31"/>
      <c r="GMN41" s="31"/>
      <c r="GMO41" s="31"/>
      <c r="GMP41" s="31"/>
      <c r="GMQ41" s="31"/>
      <c r="GMR41" s="31"/>
      <c r="GMS41" s="31"/>
      <c r="GMT41" s="31"/>
      <c r="GMU41" s="31"/>
      <c r="GMV41" s="31"/>
      <c r="GMW41" s="31"/>
      <c r="GMX41" s="31"/>
      <c r="GMY41" s="31"/>
      <c r="GMZ41" s="31"/>
      <c r="GNA41" s="31"/>
      <c r="GNB41" s="31"/>
      <c r="GNC41" s="31"/>
      <c r="GND41" s="31"/>
      <c r="GNE41" s="31"/>
      <c r="GNF41" s="31"/>
      <c r="GNG41" s="31"/>
      <c r="GNH41" s="31"/>
      <c r="GNI41" s="31"/>
      <c r="GNJ41" s="31"/>
      <c r="GNK41" s="31"/>
      <c r="GNL41" s="31"/>
      <c r="GNM41" s="31"/>
      <c r="GNN41" s="31"/>
      <c r="GNO41" s="31"/>
      <c r="GNP41" s="31"/>
      <c r="GNQ41" s="31"/>
      <c r="GNR41" s="31"/>
      <c r="GNS41" s="31"/>
      <c r="GNT41" s="31"/>
      <c r="GNU41" s="31"/>
      <c r="GNV41" s="31"/>
      <c r="GNW41" s="31"/>
      <c r="GNX41" s="31"/>
      <c r="GNY41" s="31"/>
      <c r="GNZ41" s="31"/>
      <c r="GOA41" s="31"/>
      <c r="GOB41" s="31"/>
      <c r="GOC41" s="31"/>
      <c r="GOD41" s="31"/>
      <c r="GOE41" s="31"/>
      <c r="GOF41" s="31"/>
      <c r="GOG41" s="31"/>
      <c r="GOH41" s="31"/>
      <c r="GOI41" s="31"/>
      <c r="GOJ41" s="31"/>
      <c r="GOK41" s="31"/>
      <c r="GOL41" s="31"/>
      <c r="GOM41" s="31"/>
      <c r="GON41" s="31"/>
      <c r="GOO41" s="31"/>
      <c r="GOP41" s="31"/>
      <c r="GOQ41" s="31"/>
      <c r="GOR41" s="31"/>
      <c r="GOS41" s="31"/>
      <c r="GOT41" s="31"/>
      <c r="GOU41" s="31"/>
      <c r="GOV41" s="31"/>
      <c r="GOW41" s="31"/>
      <c r="GOX41" s="31"/>
      <c r="GOY41" s="31"/>
      <c r="GOZ41" s="31"/>
      <c r="GPA41" s="31"/>
      <c r="GPB41" s="31"/>
      <c r="GPC41" s="31"/>
      <c r="GPD41" s="31"/>
      <c r="GPE41" s="31"/>
      <c r="GPF41" s="31"/>
      <c r="GPG41" s="31"/>
      <c r="GPH41" s="31"/>
      <c r="GPI41" s="31"/>
      <c r="GPJ41" s="31"/>
      <c r="GPK41" s="31"/>
      <c r="GPL41" s="31"/>
      <c r="GPM41" s="31"/>
      <c r="GPN41" s="31"/>
      <c r="GPO41" s="31"/>
      <c r="GPP41" s="31"/>
      <c r="GPQ41" s="31"/>
      <c r="GPR41" s="31"/>
      <c r="GPS41" s="31"/>
      <c r="GPT41" s="31"/>
      <c r="GPU41" s="31"/>
      <c r="GPV41" s="31"/>
      <c r="GPW41" s="31"/>
      <c r="GPX41" s="31"/>
      <c r="GPY41" s="31"/>
      <c r="GPZ41" s="31"/>
      <c r="GQA41" s="31"/>
      <c r="GQB41" s="31"/>
      <c r="GQC41" s="31"/>
      <c r="GQD41" s="31"/>
      <c r="GQE41" s="31"/>
      <c r="GQF41" s="31"/>
      <c r="GQG41" s="31"/>
      <c r="GQH41" s="31"/>
      <c r="GQI41" s="31"/>
      <c r="GQJ41" s="31"/>
      <c r="GQK41" s="31"/>
      <c r="GQL41" s="31"/>
      <c r="GQM41" s="31"/>
      <c r="GQN41" s="31"/>
      <c r="GQO41" s="31"/>
      <c r="GQP41" s="31"/>
      <c r="GQQ41" s="31"/>
      <c r="GQR41" s="31"/>
      <c r="GQS41" s="31"/>
      <c r="GQT41" s="31"/>
      <c r="GQU41" s="31"/>
      <c r="GQV41" s="31"/>
      <c r="GQW41" s="31"/>
      <c r="GQX41" s="31"/>
      <c r="GQY41" s="31"/>
      <c r="GQZ41" s="31"/>
      <c r="GRA41" s="31"/>
      <c r="GRB41" s="31"/>
      <c r="GRC41" s="31"/>
      <c r="GRD41" s="31"/>
      <c r="GRE41" s="31"/>
      <c r="GRF41" s="31"/>
      <c r="GRG41" s="31"/>
      <c r="GRH41" s="31"/>
      <c r="GRI41" s="31"/>
      <c r="GRJ41" s="31"/>
      <c r="GRK41" s="31"/>
      <c r="GRL41" s="31"/>
      <c r="GRM41" s="31"/>
      <c r="GRN41" s="31"/>
      <c r="GRO41" s="31"/>
      <c r="GRP41" s="31"/>
      <c r="GRQ41" s="31"/>
      <c r="GRR41" s="31"/>
      <c r="GRS41" s="31"/>
      <c r="GRT41" s="31"/>
      <c r="GRU41" s="31"/>
      <c r="GRV41" s="31"/>
      <c r="GRW41" s="31"/>
      <c r="GRX41" s="31"/>
      <c r="GRY41" s="31"/>
      <c r="GRZ41" s="31"/>
      <c r="GSA41" s="31"/>
      <c r="GSB41" s="31"/>
      <c r="GSC41" s="31"/>
      <c r="GSD41" s="31"/>
      <c r="GSE41" s="31"/>
      <c r="GSF41" s="31"/>
      <c r="GSG41" s="31"/>
      <c r="GSH41" s="31"/>
      <c r="GSI41" s="31"/>
      <c r="GSJ41" s="31"/>
      <c r="GSK41" s="31"/>
      <c r="GSL41" s="31"/>
      <c r="GSM41" s="31"/>
      <c r="GSN41" s="31"/>
      <c r="GSO41" s="31"/>
      <c r="GSP41" s="31"/>
      <c r="GSQ41" s="31"/>
      <c r="GSR41" s="31"/>
      <c r="GSS41" s="31"/>
      <c r="GST41" s="31"/>
      <c r="GSU41" s="31"/>
      <c r="GSV41" s="31"/>
      <c r="GSW41" s="31"/>
      <c r="GSX41" s="31"/>
      <c r="GSY41" s="31"/>
      <c r="GSZ41" s="31"/>
      <c r="GTA41" s="31"/>
      <c r="GTB41" s="31"/>
      <c r="GTC41" s="31"/>
      <c r="GTD41" s="31"/>
      <c r="GTE41" s="31"/>
      <c r="GTF41" s="31"/>
      <c r="GTG41" s="31"/>
      <c r="GTH41" s="31"/>
      <c r="GTI41" s="31"/>
      <c r="GTJ41" s="31"/>
      <c r="GTK41" s="31"/>
      <c r="GTL41" s="31"/>
      <c r="GTM41" s="31"/>
      <c r="GTN41" s="31"/>
      <c r="GTO41" s="31"/>
      <c r="GTP41" s="31"/>
      <c r="GTQ41" s="31"/>
      <c r="GTR41" s="31"/>
      <c r="GTS41" s="31"/>
      <c r="GTT41" s="31"/>
      <c r="GTU41" s="31"/>
      <c r="GTV41" s="31"/>
      <c r="GTW41" s="31"/>
      <c r="GTX41" s="31"/>
      <c r="GTY41" s="31"/>
      <c r="GTZ41" s="31"/>
      <c r="GUA41" s="31"/>
      <c r="GUB41" s="31"/>
      <c r="GUC41" s="31"/>
      <c r="GUD41" s="31"/>
      <c r="GUE41" s="31"/>
      <c r="GUF41" s="31"/>
      <c r="GUG41" s="31"/>
      <c r="GUH41" s="31"/>
      <c r="GUI41" s="31"/>
      <c r="GUJ41" s="31"/>
      <c r="GUK41" s="31"/>
      <c r="GUL41" s="31"/>
      <c r="GUM41" s="31"/>
      <c r="GUN41" s="31"/>
      <c r="GUO41" s="31"/>
      <c r="GUP41" s="31"/>
      <c r="GUQ41" s="31"/>
      <c r="GUR41" s="31"/>
      <c r="GUS41" s="31"/>
      <c r="GUT41" s="31"/>
      <c r="GUU41" s="31"/>
      <c r="GUV41" s="31"/>
      <c r="GUW41" s="31"/>
      <c r="GUX41" s="31"/>
      <c r="GUY41" s="31"/>
      <c r="GUZ41" s="31"/>
      <c r="GVA41" s="31"/>
      <c r="GVB41" s="31"/>
      <c r="GVC41" s="31"/>
      <c r="GVD41" s="31"/>
      <c r="GVE41" s="31"/>
      <c r="GVF41" s="31"/>
      <c r="GVG41" s="31"/>
      <c r="GVH41" s="31"/>
      <c r="GVI41" s="31"/>
      <c r="GVJ41" s="31"/>
      <c r="GVK41" s="31"/>
      <c r="GVL41" s="31"/>
      <c r="GVM41" s="31"/>
      <c r="GVN41" s="31"/>
      <c r="GVO41" s="31"/>
      <c r="GVP41" s="31"/>
      <c r="GVQ41" s="31"/>
      <c r="GVR41" s="31"/>
      <c r="GVS41" s="31"/>
      <c r="GVT41" s="31"/>
      <c r="GVU41" s="31"/>
      <c r="GVV41" s="31"/>
      <c r="GVW41" s="31"/>
      <c r="GVX41" s="31"/>
      <c r="GVY41" s="31"/>
      <c r="GVZ41" s="31"/>
      <c r="GWA41" s="31"/>
      <c r="GWB41" s="31"/>
      <c r="GWC41" s="31"/>
      <c r="GWD41" s="31"/>
      <c r="GWE41" s="31"/>
      <c r="GWF41" s="31"/>
      <c r="GWG41" s="31"/>
      <c r="GWH41" s="31"/>
      <c r="GWI41" s="31"/>
      <c r="GWJ41" s="31"/>
      <c r="GWK41" s="31"/>
      <c r="GWL41" s="31"/>
      <c r="GWM41" s="31"/>
      <c r="GWN41" s="31"/>
      <c r="GWO41" s="31"/>
      <c r="GWP41" s="31"/>
      <c r="GWQ41" s="31"/>
      <c r="GWR41" s="31"/>
      <c r="GWS41" s="31"/>
      <c r="GWT41" s="31"/>
      <c r="GWU41" s="31"/>
      <c r="GWV41" s="31"/>
      <c r="GWW41" s="31"/>
      <c r="GWX41" s="31"/>
      <c r="GWY41" s="31"/>
      <c r="GWZ41" s="31"/>
      <c r="GXA41" s="31"/>
      <c r="GXB41" s="31"/>
      <c r="GXC41" s="31"/>
      <c r="GXD41" s="31"/>
      <c r="GXE41" s="31"/>
      <c r="GXF41" s="31"/>
      <c r="GXG41" s="31"/>
      <c r="GXH41" s="31"/>
      <c r="GXI41" s="31"/>
      <c r="GXJ41" s="31"/>
      <c r="GXK41" s="31"/>
      <c r="GXL41" s="31"/>
      <c r="GXM41" s="31"/>
      <c r="GXN41" s="31"/>
      <c r="GXO41" s="31"/>
      <c r="GXP41" s="31"/>
      <c r="GXQ41" s="31"/>
      <c r="GXR41" s="31"/>
      <c r="GXS41" s="31"/>
      <c r="GXT41" s="31"/>
      <c r="GXU41" s="31"/>
      <c r="GXV41" s="31"/>
      <c r="GXW41" s="31"/>
      <c r="GXX41" s="31"/>
      <c r="GXY41" s="31"/>
      <c r="GXZ41" s="31"/>
      <c r="GYA41" s="31"/>
      <c r="GYB41" s="31"/>
      <c r="GYC41" s="31"/>
      <c r="GYD41" s="31"/>
      <c r="GYE41" s="31"/>
      <c r="GYF41" s="31"/>
      <c r="GYG41" s="31"/>
      <c r="GYH41" s="31"/>
      <c r="GYI41" s="31"/>
      <c r="GYJ41" s="31"/>
      <c r="GYK41" s="31"/>
      <c r="GYL41" s="31"/>
      <c r="GYM41" s="31"/>
      <c r="GYN41" s="31"/>
      <c r="GYO41" s="31"/>
      <c r="GYP41" s="31"/>
      <c r="GYQ41" s="31"/>
      <c r="GYR41" s="31"/>
      <c r="GYS41" s="31"/>
      <c r="GYT41" s="31"/>
      <c r="GYU41" s="31"/>
      <c r="GYV41" s="31"/>
      <c r="GYW41" s="31"/>
      <c r="GYX41" s="31"/>
      <c r="GYY41" s="31"/>
      <c r="GYZ41" s="31"/>
      <c r="GZA41" s="31"/>
      <c r="GZB41" s="31"/>
      <c r="GZC41" s="31"/>
      <c r="GZD41" s="31"/>
      <c r="GZE41" s="31"/>
      <c r="GZF41" s="31"/>
      <c r="GZG41" s="31"/>
      <c r="GZH41" s="31"/>
      <c r="GZI41" s="31"/>
      <c r="GZJ41" s="31"/>
      <c r="GZK41" s="31"/>
      <c r="GZL41" s="31"/>
      <c r="GZM41" s="31"/>
      <c r="GZN41" s="31"/>
      <c r="GZO41" s="31"/>
      <c r="GZP41" s="31"/>
      <c r="GZQ41" s="31"/>
      <c r="GZR41" s="31"/>
      <c r="GZS41" s="31"/>
      <c r="GZT41" s="31"/>
      <c r="GZU41" s="31"/>
      <c r="GZV41" s="31"/>
      <c r="GZW41" s="31"/>
      <c r="GZX41" s="31"/>
      <c r="GZY41" s="31"/>
      <c r="GZZ41" s="31"/>
      <c r="HAA41" s="31"/>
      <c r="HAB41" s="31"/>
      <c r="HAC41" s="31"/>
      <c r="HAD41" s="31"/>
      <c r="HAE41" s="31"/>
      <c r="HAF41" s="31"/>
      <c r="HAG41" s="31"/>
      <c r="HAH41" s="31"/>
      <c r="HAI41" s="31"/>
      <c r="HAJ41" s="31"/>
      <c r="HAK41" s="31"/>
      <c r="HAL41" s="31"/>
      <c r="HAM41" s="31"/>
      <c r="HAN41" s="31"/>
      <c r="HAO41" s="31"/>
      <c r="HAP41" s="31"/>
      <c r="HAQ41" s="31"/>
      <c r="HAR41" s="31"/>
      <c r="HAS41" s="31"/>
      <c r="HAT41" s="31"/>
      <c r="HAU41" s="31"/>
      <c r="HAV41" s="31"/>
      <c r="HAW41" s="31"/>
      <c r="HAX41" s="31"/>
      <c r="HAY41" s="31"/>
      <c r="HAZ41" s="31"/>
      <c r="HBA41" s="31"/>
      <c r="HBB41" s="31"/>
      <c r="HBC41" s="31"/>
      <c r="HBD41" s="31"/>
      <c r="HBE41" s="31"/>
      <c r="HBF41" s="31"/>
      <c r="HBG41" s="31"/>
      <c r="HBH41" s="31"/>
      <c r="HBI41" s="31"/>
      <c r="HBJ41" s="31"/>
      <c r="HBK41" s="31"/>
      <c r="HBL41" s="31"/>
      <c r="HBM41" s="31"/>
      <c r="HBN41" s="31"/>
      <c r="HBO41" s="31"/>
      <c r="HBP41" s="31"/>
      <c r="HBQ41" s="31"/>
      <c r="HBR41" s="31"/>
      <c r="HBS41" s="31"/>
      <c r="HBT41" s="31"/>
      <c r="HBU41" s="31"/>
      <c r="HBV41" s="31"/>
      <c r="HBW41" s="31"/>
      <c r="HBX41" s="31"/>
      <c r="HBY41" s="31"/>
      <c r="HBZ41" s="31"/>
      <c r="HCA41" s="31"/>
      <c r="HCB41" s="31"/>
      <c r="HCC41" s="31"/>
      <c r="HCD41" s="31"/>
      <c r="HCE41" s="31"/>
      <c r="HCF41" s="31"/>
      <c r="HCG41" s="31"/>
      <c r="HCH41" s="31"/>
      <c r="HCI41" s="31"/>
      <c r="HCJ41" s="31"/>
      <c r="HCK41" s="31"/>
      <c r="HCL41" s="31"/>
      <c r="HCM41" s="31"/>
      <c r="HCN41" s="31"/>
      <c r="HCO41" s="31"/>
      <c r="HCP41" s="31"/>
      <c r="HCQ41" s="31"/>
      <c r="HCR41" s="31"/>
      <c r="HCS41" s="31"/>
      <c r="HCT41" s="31"/>
      <c r="HCU41" s="31"/>
      <c r="HCV41" s="31"/>
      <c r="HCW41" s="31"/>
      <c r="HCX41" s="31"/>
      <c r="HCY41" s="31"/>
      <c r="HCZ41" s="31"/>
      <c r="HDA41" s="31"/>
      <c r="HDB41" s="31"/>
      <c r="HDC41" s="31"/>
      <c r="HDD41" s="31"/>
      <c r="HDE41" s="31"/>
      <c r="HDF41" s="31"/>
      <c r="HDG41" s="31"/>
      <c r="HDH41" s="31"/>
      <c r="HDI41" s="31"/>
      <c r="HDJ41" s="31"/>
      <c r="HDK41" s="31"/>
      <c r="HDL41" s="31"/>
      <c r="HDM41" s="31"/>
      <c r="HDN41" s="31"/>
      <c r="HDO41" s="31"/>
      <c r="HDP41" s="31"/>
      <c r="HDQ41" s="31"/>
      <c r="HDR41" s="31"/>
      <c r="HDS41" s="31"/>
      <c r="HDT41" s="31"/>
      <c r="HDU41" s="31"/>
      <c r="HDV41" s="31"/>
      <c r="HDW41" s="31"/>
      <c r="HDX41" s="31"/>
      <c r="HDY41" s="31"/>
      <c r="HDZ41" s="31"/>
      <c r="HEA41" s="31"/>
      <c r="HEB41" s="31"/>
      <c r="HEC41" s="31"/>
      <c r="HED41" s="31"/>
      <c r="HEE41" s="31"/>
      <c r="HEF41" s="31"/>
      <c r="HEG41" s="31"/>
      <c r="HEH41" s="31"/>
      <c r="HEI41" s="31"/>
      <c r="HEJ41" s="31"/>
      <c r="HEK41" s="31"/>
      <c r="HEL41" s="31"/>
      <c r="HEM41" s="31"/>
      <c r="HEN41" s="31"/>
      <c r="HEO41" s="31"/>
      <c r="HEP41" s="31"/>
      <c r="HEQ41" s="31"/>
      <c r="HER41" s="31"/>
      <c r="HES41" s="31"/>
      <c r="HET41" s="31"/>
      <c r="HEU41" s="31"/>
      <c r="HEV41" s="31"/>
      <c r="HEW41" s="31"/>
      <c r="HEX41" s="31"/>
      <c r="HEY41" s="31"/>
      <c r="HEZ41" s="31"/>
      <c r="HFA41" s="31"/>
      <c r="HFB41" s="31"/>
      <c r="HFC41" s="31"/>
      <c r="HFD41" s="31"/>
      <c r="HFE41" s="31"/>
      <c r="HFF41" s="31"/>
      <c r="HFG41" s="31"/>
      <c r="HFH41" s="31"/>
      <c r="HFI41" s="31"/>
      <c r="HFJ41" s="31"/>
      <c r="HFK41" s="31"/>
      <c r="HFL41" s="31"/>
      <c r="HFM41" s="31"/>
      <c r="HFN41" s="31"/>
      <c r="HFO41" s="31"/>
      <c r="HFP41" s="31"/>
      <c r="HFQ41" s="31"/>
      <c r="HFR41" s="31"/>
      <c r="HFS41" s="31"/>
      <c r="HFT41" s="31"/>
      <c r="HFU41" s="31"/>
      <c r="HFV41" s="31"/>
      <c r="HFW41" s="31"/>
      <c r="HFX41" s="31"/>
      <c r="HFY41" s="31"/>
      <c r="HFZ41" s="31"/>
      <c r="HGA41" s="31"/>
      <c r="HGB41" s="31"/>
      <c r="HGC41" s="31"/>
      <c r="HGD41" s="31"/>
      <c r="HGE41" s="31"/>
      <c r="HGF41" s="31"/>
      <c r="HGG41" s="31"/>
      <c r="HGH41" s="31"/>
      <c r="HGI41" s="31"/>
      <c r="HGJ41" s="31"/>
      <c r="HGK41" s="31"/>
      <c r="HGL41" s="31"/>
      <c r="HGM41" s="31"/>
      <c r="HGN41" s="31"/>
      <c r="HGO41" s="31"/>
      <c r="HGP41" s="31"/>
      <c r="HGQ41" s="31"/>
      <c r="HGR41" s="31"/>
      <c r="HGS41" s="31"/>
      <c r="HGT41" s="31"/>
      <c r="HGU41" s="31"/>
      <c r="HGV41" s="31"/>
      <c r="HGW41" s="31"/>
      <c r="HGX41" s="31"/>
      <c r="HGY41" s="31"/>
      <c r="HGZ41" s="31"/>
      <c r="HHA41" s="31"/>
      <c r="HHB41" s="31"/>
      <c r="HHC41" s="31"/>
      <c r="HHD41" s="31"/>
      <c r="HHE41" s="31"/>
      <c r="HHF41" s="31"/>
      <c r="HHG41" s="31"/>
      <c r="HHH41" s="31"/>
      <c r="HHI41" s="31"/>
      <c r="HHJ41" s="31"/>
      <c r="HHK41" s="31"/>
      <c r="HHL41" s="31"/>
      <c r="HHM41" s="31"/>
      <c r="HHN41" s="31"/>
      <c r="HHO41" s="31"/>
      <c r="HHP41" s="31"/>
      <c r="HHQ41" s="31"/>
      <c r="HHR41" s="31"/>
      <c r="HHS41" s="31"/>
      <c r="HHT41" s="31"/>
      <c r="HHU41" s="31"/>
      <c r="HHV41" s="31"/>
      <c r="HHW41" s="31"/>
      <c r="HHX41" s="31"/>
      <c r="HHY41" s="31"/>
      <c r="HHZ41" s="31"/>
      <c r="HIA41" s="31"/>
      <c r="HIB41" s="31"/>
      <c r="HIC41" s="31"/>
      <c r="HID41" s="31"/>
      <c r="HIE41" s="31"/>
      <c r="HIF41" s="31"/>
      <c r="HIG41" s="31"/>
      <c r="HIH41" s="31"/>
      <c r="HII41" s="31"/>
      <c r="HIJ41" s="31"/>
      <c r="HIK41" s="31"/>
      <c r="HIL41" s="31"/>
      <c r="HIM41" s="31"/>
      <c r="HIN41" s="31"/>
      <c r="HIO41" s="31"/>
      <c r="HIP41" s="31"/>
      <c r="HIQ41" s="31"/>
      <c r="HIR41" s="31"/>
      <c r="HIS41" s="31"/>
      <c r="HIT41" s="31"/>
      <c r="HIU41" s="31"/>
      <c r="HIV41" s="31"/>
      <c r="HIW41" s="31"/>
      <c r="HIX41" s="31"/>
      <c r="HIY41" s="31"/>
      <c r="HIZ41" s="31"/>
      <c r="HJA41" s="31"/>
      <c r="HJB41" s="31"/>
      <c r="HJC41" s="31"/>
      <c r="HJD41" s="31"/>
      <c r="HJE41" s="31"/>
      <c r="HJF41" s="31"/>
      <c r="HJG41" s="31"/>
      <c r="HJH41" s="31"/>
      <c r="HJI41" s="31"/>
      <c r="HJJ41" s="31"/>
      <c r="HJK41" s="31"/>
      <c r="HJL41" s="31"/>
      <c r="HJM41" s="31"/>
      <c r="HJN41" s="31"/>
      <c r="HJO41" s="31"/>
      <c r="HJP41" s="31"/>
      <c r="HJQ41" s="31"/>
      <c r="HJR41" s="31"/>
      <c r="HJS41" s="31"/>
      <c r="HJT41" s="31"/>
      <c r="HJU41" s="31"/>
      <c r="HJV41" s="31"/>
      <c r="HJW41" s="31"/>
      <c r="HJX41" s="31"/>
      <c r="HJY41" s="31"/>
      <c r="HJZ41" s="31"/>
      <c r="HKA41" s="31"/>
      <c r="HKB41" s="31"/>
      <c r="HKC41" s="31"/>
      <c r="HKD41" s="31"/>
      <c r="HKE41" s="31"/>
      <c r="HKF41" s="31"/>
      <c r="HKG41" s="31"/>
      <c r="HKH41" s="31"/>
      <c r="HKI41" s="31"/>
      <c r="HKJ41" s="31"/>
      <c r="HKK41" s="31"/>
      <c r="HKL41" s="31"/>
      <c r="HKM41" s="31"/>
      <c r="HKN41" s="31"/>
      <c r="HKO41" s="31"/>
      <c r="HKP41" s="31"/>
      <c r="HKQ41" s="31"/>
      <c r="HKR41" s="31"/>
      <c r="HKS41" s="31"/>
      <c r="HKT41" s="31"/>
      <c r="HKU41" s="31"/>
      <c r="HKV41" s="31"/>
      <c r="HKW41" s="31"/>
      <c r="HKX41" s="31"/>
      <c r="HKY41" s="31"/>
      <c r="HKZ41" s="31"/>
      <c r="HLA41" s="31"/>
      <c r="HLB41" s="31"/>
      <c r="HLC41" s="31"/>
      <c r="HLD41" s="31"/>
      <c r="HLE41" s="31"/>
      <c r="HLF41" s="31"/>
      <c r="HLG41" s="31"/>
      <c r="HLH41" s="31"/>
      <c r="HLI41" s="31"/>
      <c r="HLJ41" s="31"/>
      <c r="HLK41" s="31"/>
      <c r="HLL41" s="31"/>
      <c r="HLM41" s="31"/>
      <c r="HLN41" s="31"/>
      <c r="HLO41" s="31"/>
      <c r="HLP41" s="31"/>
      <c r="HLQ41" s="31"/>
      <c r="HLR41" s="31"/>
      <c r="HLS41" s="31"/>
      <c r="HLT41" s="31"/>
      <c r="HLU41" s="31"/>
      <c r="HLV41" s="31"/>
      <c r="HLW41" s="31"/>
      <c r="HLX41" s="31"/>
      <c r="HLY41" s="31"/>
      <c r="HLZ41" s="31"/>
      <c r="HMA41" s="31"/>
      <c r="HMB41" s="31"/>
      <c r="HMC41" s="31"/>
      <c r="HMD41" s="31"/>
      <c r="HME41" s="31"/>
      <c r="HMF41" s="31"/>
      <c r="HMG41" s="31"/>
      <c r="HMH41" s="31"/>
      <c r="HMI41" s="31"/>
      <c r="HMJ41" s="31"/>
      <c r="HMK41" s="31"/>
      <c r="HML41" s="31"/>
      <c r="HMM41" s="31"/>
      <c r="HMN41" s="31"/>
      <c r="HMO41" s="31"/>
      <c r="HMP41" s="31"/>
      <c r="HMQ41" s="31"/>
      <c r="HMR41" s="31"/>
      <c r="HMS41" s="31"/>
      <c r="HMT41" s="31"/>
      <c r="HMU41" s="31"/>
      <c r="HMV41" s="31"/>
      <c r="HMW41" s="31"/>
      <c r="HMX41" s="31"/>
      <c r="HMY41" s="31"/>
      <c r="HMZ41" s="31"/>
      <c r="HNA41" s="31"/>
      <c r="HNB41" s="31"/>
      <c r="HNC41" s="31"/>
      <c r="HND41" s="31"/>
      <c r="HNE41" s="31"/>
      <c r="HNF41" s="31"/>
      <c r="HNG41" s="31"/>
      <c r="HNH41" s="31"/>
      <c r="HNI41" s="31"/>
      <c r="HNJ41" s="31"/>
      <c r="HNK41" s="31"/>
      <c r="HNL41" s="31"/>
      <c r="HNM41" s="31"/>
      <c r="HNN41" s="31"/>
      <c r="HNO41" s="31"/>
      <c r="HNP41" s="31"/>
      <c r="HNQ41" s="31"/>
      <c r="HNR41" s="31"/>
      <c r="HNS41" s="31"/>
      <c r="HNT41" s="31"/>
      <c r="HNU41" s="31"/>
      <c r="HNV41" s="31"/>
      <c r="HNW41" s="31"/>
      <c r="HNX41" s="31"/>
      <c r="HNY41" s="31"/>
      <c r="HNZ41" s="31"/>
      <c r="HOA41" s="31"/>
      <c r="HOB41" s="31"/>
      <c r="HOC41" s="31"/>
      <c r="HOD41" s="31"/>
      <c r="HOE41" s="31"/>
      <c r="HOF41" s="31"/>
      <c r="HOG41" s="31"/>
      <c r="HOH41" s="31"/>
      <c r="HOI41" s="31"/>
      <c r="HOJ41" s="31"/>
      <c r="HOK41" s="31"/>
      <c r="HOL41" s="31"/>
      <c r="HOM41" s="31"/>
      <c r="HON41" s="31"/>
      <c r="HOO41" s="31"/>
      <c r="HOP41" s="31"/>
      <c r="HOQ41" s="31"/>
      <c r="HOR41" s="31"/>
      <c r="HOS41" s="31"/>
      <c r="HOT41" s="31"/>
      <c r="HOU41" s="31"/>
      <c r="HOV41" s="31"/>
      <c r="HOW41" s="31"/>
      <c r="HOX41" s="31"/>
      <c r="HOY41" s="31"/>
      <c r="HOZ41" s="31"/>
      <c r="HPA41" s="31"/>
      <c r="HPB41" s="31"/>
      <c r="HPC41" s="31"/>
      <c r="HPD41" s="31"/>
      <c r="HPE41" s="31"/>
      <c r="HPF41" s="31"/>
      <c r="HPG41" s="31"/>
      <c r="HPH41" s="31"/>
      <c r="HPI41" s="31"/>
      <c r="HPJ41" s="31"/>
      <c r="HPK41" s="31"/>
      <c r="HPL41" s="31"/>
      <c r="HPM41" s="31"/>
      <c r="HPN41" s="31"/>
      <c r="HPO41" s="31"/>
      <c r="HPP41" s="31"/>
      <c r="HPQ41" s="31"/>
      <c r="HPR41" s="31"/>
      <c r="HPS41" s="31"/>
      <c r="HPT41" s="31"/>
      <c r="HPU41" s="31"/>
      <c r="HPV41" s="31"/>
      <c r="HPW41" s="31"/>
      <c r="HPX41" s="31"/>
      <c r="HPY41" s="31"/>
      <c r="HPZ41" s="31"/>
      <c r="HQA41" s="31"/>
      <c r="HQB41" s="31"/>
      <c r="HQC41" s="31"/>
      <c r="HQD41" s="31"/>
      <c r="HQE41" s="31"/>
      <c r="HQF41" s="31"/>
      <c r="HQG41" s="31"/>
      <c r="HQH41" s="31"/>
      <c r="HQI41" s="31"/>
      <c r="HQJ41" s="31"/>
      <c r="HQK41" s="31"/>
      <c r="HQL41" s="31"/>
      <c r="HQM41" s="31"/>
      <c r="HQN41" s="31"/>
      <c r="HQO41" s="31"/>
      <c r="HQP41" s="31"/>
      <c r="HQQ41" s="31"/>
      <c r="HQR41" s="31"/>
      <c r="HQS41" s="31"/>
      <c r="HQT41" s="31"/>
      <c r="HQU41" s="31"/>
      <c r="HQV41" s="31"/>
      <c r="HQW41" s="31"/>
      <c r="HQX41" s="31"/>
      <c r="HQY41" s="31"/>
      <c r="HQZ41" s="31"/>
      <c r="HRA41" s="31"/>
      <c r="HRB41" s="31"/>
      <c r="HRC41" s="31"/>
      <c r="HRD41" s="31"/>
      <c r="HRE41" s="31"/>
      <c r="HRF41" s="31"/>
      <c r="HRG41" s="31"/>
      <c r="HRH41" s="31"/>
      <c r="HRI41" s="31"/>
      <c r="HRJ41" s="31"/>
      <c r="HRK41" s="31"/>
      <c r="HRL41" s="31"/>
      <c r="HRM41" s="31"/>
      <c r="HRN41" s="31"/>
      <c r="HRO41" s="31"/>
      <c r="HRP41" s="31"/>
      <c r="HRQ41" s="31"/>
      <c r="HRR41" s="31"/>
      <c r="HRS41" s="31"/>
      <c r="HRT41" s="31"/>
      <c r="HRU41" s="31"/>
      <c r="HRV41" s="31"/>
      <c r="HRW41" s="31"/>
      <c r="HRX41" s="31"/>
      <c r="HRY41" s="31"/>
      <c r="HRZ41" s="31"/>
      <c r="HSA41" s="31"/>
      <c r="HSB41" s="31"/>
      <c r="HSC41" s="31"/>
      <c r="HSD41" s="31"/>
      <c r="HSE41" s="31"/>
      <c r="HSF41" s="31"/>
      <c r="HSG41" s="31"/>
      <c r="HSH41" s="31"/>
      <c r="HSI41" s="31"/>
      <c r="HSJ41" s="31"/>
      <c r="HSK41" s="31"/>
      <c r="HSL41" s="31"/>
      <c r="HSM41" s="31"/>
      <c r="HSN41" s="31"/>
      <c r="HSO41" s="31"/>
      <c r="HSP41" s="31"/>
      <c r="HSQ41" s="31"/>
      <c r="HSR41" s="31"/>
      <c r="HSS41" s="31"/>
      <c r="HST41" s="31"/>
      <c r="HSU41" s="31"/>
      <c r="HSV41" s="31"/>
      <c r="HSW41" s="31"/>
      <c r="HSX41" s="31"/>
      <c r="HSY41" s="31"/>
      <c r="HSZ41" s="31"/>
      <c r="HTA41" s="31"/>
      <c r="HTB41" s="31"/>
      <c r="HTC41" s="31"/>
      <c r="HTD41" s="31"/>
      <c r="HTE41" s="31"/>
      <c r="HTF41" s="31"/>
      <c r="HTG41" s="31"/>
      <c r="HTH41" s="31"/>
      <c r="HTI41" s="31"/>
      <c r="HTJ41" s="31"/>
      <c r="HTK41" s="31"/>
      <c r="HTL41" s="31"/>
      <c r="HTM41" s="31"/>
      <c r="HTN41" s="31"/>
      <c r="HTO41" s="31"/>
      <c r="HTP41" s="31"/>
      <c r="HTQ41" s="31"/>
      <c r="HTR41" s="31"/>
      <c r="HTS41" s="31"/>
      <c r="HTT41" s="31"/>
      <c r="HTU41" s="31"/>
      <c r="HTV41" s="31"/>
      <c r="HTW41" s="31"/>
      <c r="HTX41" s="31"/>
      <c r="HTY41" s="31"/>
      <c r="HTZ41" s="31"/>
      <c r="HUA41" s="31"/>
      <c r="HUB41" s="31"/>
      <c r="HUC41" s="31"/>
      <c r="HUD41" s="31"/>
      <c r="HUE41" s="31"/>
      <c r="HUF41" s="31"/>
      <c r="HUG41" s="31"/>
      <c r="HUH41" s="31"/>
      <c r="HUI41" s="31"/>
      <c r="HUJ41" s="31"/>
      <c r="HUK41" s="31"/>
      <c r="HUL41" s="31"/>
      <c r="HUM41" s="31"/>
      <c r="HUN41" s="31"/>
      <c r="HUO41" s="31"/>
      <c r="HUP41" s="31"/>
      <c r="HUQ41" s="31"/>
      <c r="HUR41" s="31"/>
      <c r="HUS41" s="31"/>
      <c r="HUT41" s="31"/>
      <c r="HUU41" s="31"/>
      <c r="HUV41" s="31"/>
      <c r="HUW41" s="31"/>
      <c r="HUX41" s="31"/>
      <c r="HUY41" s="31"/>
      <c r="HUZ41" s="31"/>
      <c r="HVA41" s="31"/>
      <c r="HVB41" s="31"/>
      <c r="HVC41" s="31"/>
      <c r="HVD41" s="31"/>
      <c r="HVE41" s="31"/>
      <c r="HVF41" s="31"/>
      <c r="HVG41" s="31"/>
      <c r="HVH41" s="31"/>
      <c r="HVI41" s="31"/>
      <c r="HVJ41" s="31"/>
      <c r="HVK41" s="31"/>
      <c r="HVL41" s="31"/>
      <c r="HVM41" s="31"/>
      <c r="HVN41" s="31"/>
      <c r="HVO41" s="31"/>
      <c r="HVP41" s="31"/>
      <c r="HVQ41" s="31"/>
      <c r="HVR41" s="31"/>
      <c r="HVS41" s="31"/>
      <c r="HVT41" s="31"/>
      <c r="HVU41" s="31"/>
      <c r="HVV41" s="31"/>
      <c r="HVW41" s="31"/>
      <c r="HVX41" s="31"/>
      <c r="HVY41" s="31"/>
      <c r="HVZ41" s="31"/>
      <c r="HWA41" s="31"/>
      <c r="HWB41" s="31"/>
      <c r="HWC41" s="31"/>
      <c r="HWD41" s="31"/>
      <c r="HWE41" s="31"/>
      <c r="HWF41" s="31"/>
      <c r="HWG41" s="31"/>
      <c r="HWH41" s="31"/>
      <c r="HWI41" s="31"/>
      <c r="HWJ41" s="31"/>
      <c r="HWK41" s="31"/>
      <c r="HWL41" s="31"/>
      <c r="HWM41" s="31"/>
      <c r="HWN41" s="31"/>
      <c r="HWO41" s="31"/>
      <c r="HWP41" s="31"/>
      <c r="HWQ41" s="31"/>
      <c r="HWR41" s="31"/>
      <c r="HWS41" s="31"/>
      <c r="HWT41" s="31"/>
      <c r="HWU41" s="31"/>
      <c r="HWV41" s="31"/>
      <c r="HWW41" s="31"/>
      <c r="HWX41" s="31"/>
      <c r="HWY41" s="31"/>
      <c r="HWZ41" s="31"/>
      <c r="HXA41" s="31"/>
      <c r="HXB41" s="31"/>
      <c r="HXC41" s="31"/>
      <c r="HXD41" s="31"/>
      <c r="HXE41" s="31"/>
      <c r="HXF41" s="31"/>
      <c r="HXG41" s="31"/>
      <c r="HXH41" s="31"/>
      <c r="HXI41" s="31"/>
      <c r="HXJ41" s="31"/>
      <c r="HXK41" s="31"/>
      <c r="HXL41" s="31"/>
      <c r="HXM41" s="31"/>
      <c r="HXN41" s="31"/>
      <c r="HXO41" s="31"/>
      <c r="HXP41" s="31"/>
      <c r="HXQ41" s="31"/>
      <c r="HXR41" s="31"/>
      <c r="HXS41" s="31"/>
      <c r="HXT41" s="31"/>
      <c r="HXU41" s="31"/>
      <c r="HXV41" s="31"/>
      <c r="HXW41" s="31"/>
      <c r="HXX41" s="31"/>
      <c r="HXY41" s="31"/>
      <c r="HXZ41" s="31"/>
      <c r="HYA41" s="31"/>
      <c r="HYB41" s="31"/>
      <c r="HYC41" s="31"/>
      <c r="HYD41" s="31"/>
      <c r="HYE41" s="31"/>
      <c r="HYF41" s="31"/>
      <c r="HYG41" s="31"/>
      <c r="HYH41" s="31"/>
      <c r="HYI41" s="31"/>
      <c r="HYJ41" s="31"/>
      <c r="HYK41" s="31"/>
      <c r="HYL41" s="31"/>
      <c r="HYM41" s="31"/>
      <c r="HYN41" s="31"/>
      <c r="HYO41" s="31"/>
      <c r="HYP41" s="31"/>
      <c r="HYQ41" s="31"/>
      <c r="HYR41" s="31"/>
      <c r="HYS41" s="31"/>
      <c r="HYT41" s="31"/>
      <c r="HYU41" s="31"/>
      <c r="HYV41" s="31"/>
      <c r="HYW41" s="31"/>
      <c r="HYX41" s="31"/>
      <c r="HYY41" s="31"/>
      <c r="HYZ41" s="31"/>
      <c r="HZA41" s="31"/>
      <c r="HZB41" s="31"/>
      <c r="HZC41" s="31"/>
      <c r="HZD41" s="31"/>
      <c r="HZE41" s="31"/>
      <c r="HZF41" s="31"/>
      <c r="HZG41" s="31"/>
      <c r="HZH41" s="31"/>
      <c r="HZI41" s="31"/>
      <c r="HZJ41" s="31"/>
      <c r="HZK41" s="31"/>
      <c r="HZL41" s="31"/>
      <c r="HZM41" s="31"/>
      <c r="HZN41" s="31"/>
      <c r="HZO41" s="31"/>
      <c r="HZP41" s="31"/>
      <c r="HZQ41" s="31"/>
      <c r="HZR41" s="31"/>
      <c r="HZS41" s="31"/>
      <c r="HZT41" s="31"/>
      <c r="HZU41" s="31"/>
      <c r="HZV41" s="31"/>
      <c r="HZW41" s="31"/>
      <c r="HZX41" s="31"/>
      <c r="HZY41" s="31"/>
      <c r="HZZ41" s="31"/>
      <c r="IAA41" s="31"/>
      <c r="IAB41" s="31"/>
      <c r="IAC41" s="31"/>
      <c r="IAD41" s="31"/>
      <c r="IAE41" s="31"/>
      <c r="IAF41" s="31"/>
      <c r="IAG41" s="31"/>
      <c r="IAH41" s="31"/>
      <c r="IAI41" s="31"/>
      <c r="IAJ41" s="31"/>
      <c r="IAK41" s="31"/>
      <c r="IAL41" s="31"/>
      <c r="IAM41" s="31"/>
      <c r="IAN41" s="31"/>
      <c r="IAO41" s="31"/>
      <c r="IAP41" s="31"/>
      <c r="IAQ41" s="31"/>
      <c r="IAR41" s="31"/>
      <c r="IAS41" s="31"/>
      <c r="IAT41" s="31"/>
      <c r="IAU41" s="31"/>
      <c r="IAV41" s="31"/>
      <c r="IAW41" s="31"/>
      <c r="IAX41" s="31"/>
      <c r="IAY41" s="31"/>
      <c r="IAZ41" s="31"/>
      <c r="IBA41" s="31"/>
      <c r="IBB41" s="31"/>
      <c r="IBC41" s="31"/>
      <c r="IBD41" s="31"/>
      <c r="IBE41" s="31"/>
      <c r="IBF41" s="31"/>
      <c r="IBG41" s="31"/>
      <c r="IBH41" s="31"/>
      <c r="IBI41" s="31"/>
      <c r="IBJ41" s="31"/>
      <c r="IBK41" s="31"/>
      <c r="IBL41" s="31"/>
      <c r="IBM41" s="31"/>
      <c r="IBN41" s="31"/>
      <c r="IBO41" s="31"/>
      <c r="IBP41" s="31"/>
      <c r="IBQ41" s="31"/>
      <c r="IBR41" s="31"/>
      <c r="IBS41" s="31"/>
      <c r="IBT41" s="31"/>
      <c r="IBU41" s="31"/>
      <c r="IBV41" s="31"/>
      <c r="IBW41" s="31"/>
      <c r="IBX41" s="31"/>
      <c r="IBY41" s="31"/>
      <c r="IBZ41" s="31"/>
      <c r="ICA41" s="31"/>
      <c r="ICB41" s="31"/>
      <c r="ICC41" s="31"/>
      <c r="ICD41" s="31"/>
      <c r="ICE41" s="31"/>
      <c r="ICF41" s="31"/>
      <c r="ICG41" s="31"/>
      <c r="ICH41" s="31"/>
      <c r="ICI41" s="31"/>
      <c r="ICJ41" s="31"/>
      <c r="ICK41" s="31"/>
      <c r="ICL41" s="31"/>
      <c r="ICM41" s="31"/>
      <c r="ICN41" s="31"/>
      <c r="ICO41" s="31"/>
      <c r="ICP41" s="31"/>
      <c r="ICQ41" s="31"/>
      <c r="ICR41" s="31"/>
      <c r="ICS41" s="31"/>
      <c r="ICT41" s="31"/>
      <c r="ICU41" s="31"/>
      <c r="ICV41" s="31"/>
      <c r="ICW41" s="31"/>
      <c r="ICX41" s="31"/>
      <c r="ICY41" s="31"/>
      <c r="ICZ41" s="31"/>
      <c r="IDA41" s="31"/>
      <c r="IDB41" s="31"/>
      <c r="IDC41" s="31"/>
      <c r="IDD41" s="31"/>
      <c r="IDE41" s="31"/>
      <c r="IDF41" s="31"/>
      <c r="IDG41" s="31"/>
      <c r="IDH41" s="31"/>
      <c r="IDI41" s="31"/>
      <c r="IDJ41" s="31"/>
      <c r="IDK41" s="31"/>
      <c r="IDL41" s="31"/>
      <c r="IDM41" s="31"/>
      <c r="IDN41" s="31"/>
      <c r="IDO41" s="31"/>
      <c r="IDP41" s="31"/>
      <c r="IDQ41" s="31"/>
      <c r="IDR41" s="31"/>
      <c r="IDS41" s="31"/>
      <c r="IDT41" s="31"/>
      <c r="IDU41" s="31"/>
      <c r="IDV41" s="31"/>
      <c r="IDW41" s="31"/>
      <c r="IDX41" s="31"/>
      <c r="IDY41" s="31"/>
      <c r="IDZ41" s="31"/>
      <c r="IEA41" s="31"/>
      <c r="IEB41" s="31"/>
      <c r="IEC41" s="31"/>
      <c r="IED41" s="31"/>
      <c r="IEE41" s="31"/>
      <c r="IEF41" s="31"/>
      <c r="IEG41" s="31"/>
      <c r="IEH41" s="31"/>
      <c r="IEI41" s="31"/>
      <c r="IEJ41" s="31"/>
      <c r="IEK41" s="31"/>
      <c r="IEL41" s="31"/>
      <c r="IEM41" s="31"/>
      <c r="IEN41" s="31"/>
      <c r="IEO41" s="31"/>
      <c r="IEP41" s="31"/>
      <c r="IEQ41" s="31"/>
      <c r="IER41" s="31"/>
      <c r="IES41" s="31"/>
      <c r="IET41" s="31"/>
      <c r="IEU41" s="31"/>
      <c r="IEV41" s="31"/>
      <c r="IEW41" s="31"/>
      <c r="IEX41" s="31"/>
      <c r="IEY41" s="31"/>
      <c r="IEZ41" s="31"/>
      <c r="IFA41" s="31"/>
      <c r="IFB41" s="31"/>
      <c r="IFC41" s="31"/>
      <c r="IFD41" s="31"/>
      <c r="IFE41" s="31"/>
      <c r="IFF41" s="31"/>
      <c r="IFG41" s="31"/>
      <c r="IFH41" s="31"/>
      <c r="IFI41" s="31"/>
      <c r="IFJ41" s="31"/>
      <c r="IFK41" s="31"/>
      <c r="IFL41" s="31"/>
      <c r="IFM41" s="31"/>
      <c r="IFN41" s="31"/>
      <c r="IFO41" s="31"/>
      <c r="IFP41" s="31"/>
      <c r="IFQ41" s="31"/>
      <c r="IFR41" s="31"/>
      <c r="IFS41" s="31"/>
      <c r="IFT41" s="31"/>
      <c r="IFU41" s="31"/>
      <c r="IFV41" s="31"/>
      <c r="IFW41" s="31"/>
      <c r="IFX41" s="31"/>
      <c r="IFY41" s="31"/>
      <c r="IFZ41" s="31"/>
      <c r="IGA41" s="31"/>
      <c r="IGB41" s="31"/>
      <c r="IGC41" s="31"/>
      <c r="IGD41" s="31"/>
      <c r="IGE41" s="31"/>
      <c r="IGF41" s="31"/>
      <c r="IGG41" s="31"/>
      <c r="IGH41" s="31"/>
      <c r="IGI41" s="31"/>
      <c r="IGJ41" s="31"/>
      <c r="IGK41" s="31"/>
      <c r="IGL41" s="31"/>
      <c r="IGM41" s="31"/>
      <c r="IGN41" s="31"/>
      <c r="IGO41" s="31"/>
      <c r="IGP41" s="31"/>
      <c r="IGQ41" s="31"/>
      <c r="IGR41" s="31"/>
      <c r="IGS41" s="31"/>
      <c r="IGT41" s="31"/>
      <c r="IGU41" s="31"/>
      <c r="IGV41" s="31"/>
      <c r="IGW41" s="31"/>
      <c r="IGX41" s="31"/>
      <c r="IGY41" s="31"/>
      <c r="IGZ41" s="31"/>
      <c r="IHA41" s="31"/>
      <c r="IHB41" s="31"/>
      <c r="IHC41" s="31"/>
      <c r="IHD41" s="31"/>
      <c r="IHE41" s="31"/>
      <c r="IHF41" s="31"/>
      <c r="IHG41" s="31"/>
      <c r="IHH41" s="31"/>
      <c r="IHI41" s="31"/>
      <c r="IHJ41" s="31"/>
      <c r="IHK41" s="31"/>
      <c r="IHL41" s="31"/>
      <c r="IHM41" s="31"/>
      <c r="IHN41" s="31"/>
      <c r="IHO41" s="31"/>
      <c r="IHP41" s="31"/>
      <c r="IHQ41" s="31"/>
      <c r="IHR41" s="31"/>
      <c r="IHS41" s="31"/>
      <c r="IHT41" s="31"/>
      <c r="IHU41" s="31"/>
      <c r="IHV41" s="31"/>
      <c r="IHW41" s="31"/>
      <c r="IHX41" s="31"/>
      <c r="IHY41" s="31"/>
      <c r="IHZ41" s="31"/>
      <c r="IIA41" s="31"/>
      <c r="IIB41" s="31"/>
      <c r="IIC41" s="31"/>
      <c r="IID41" s="31"/>
      <c r="IIE41" s="31"/>
      <c r="IIF41" s="31"/>
      <c r="IIG41" s="31"/>
      <c r="IIH41" s="31"/>
      <c r="III41" s="31"/>
      <c r="IIJ41" s="31"/>
      <c r="IIK41" s="31"/>
      <c r="IIL41" s="31"/>
      <c r="IIM41" s="31"/>
      <c r="IIN41" s="31"/>
      <c r="IIO41" s="31"/>
      <c r="IIP41" s="31"/>
      <c r="IIQ41" s="31"/>
      <c r="IIR41" s="31"/>
      <c r="IIS41" s="31"/>
      <c r="IIT41" s="31"/>
      <c r="IIU41" s="31"/>
      <c r="IIV41" s="31"/>
      <c r="IIW41" s="31"/>
      <c r="IIX41" s="31"/>
      <c r="IIY41" s="31"/>
      <c r="IIZ41" s="31"/>
      <c r="IJA41" s="31"/>
      <c r="IJB41" s="31"/>
      <c r="IJC41" s="31"/>
      <c r="IJD41" s="31"/>
      <c r="IJE41" s="31"/>
      <c r="IJF41" s="31"/>
      <c r="IJG41" s="31"/>
      <c r="IJH41" s="31"/>
      <c r="IJI41" s="31"/>
      <c r="IJJ41" s="31"/>
      <c r="IJK41" s="31"/>
      <c r="IJL41" s="31"/>
      <c r="IJM41" s="31"/>
      <c r="IJN41" s="31"/>
      <c r="IJO41" s="31"/>
      <c r="IJP41" s="31"/>
      <c r="IJQ41" s="31"/>
      <c r="IJR41" s="31"/>
      <c r="IJS41" s="31"/>
      <c r="IJT41" s="31"/>
      <c r="IJU41" s="31"/>
      <c r="IJV41" s="31"/>
      <c r="IJW41" s="31"/>
      <c r="IJX41" s="31"/>
      <c r="IJY41" s="31"/>
      <c r="IJZ41" s="31"/>
      <c r="IKA41" s="31"/>
      <c r="IKB41" s="31"/>
      <c r="IKC41" s="31"/>
      <c r="IKD41" s="31"/>
      <c r="IKE41" s="31"/>
      <c r="IKF41" s="31"/>
      <c r="IKG41" s="31"/>
      <c r="IKH41" s="31"/>
      <c r="IKI41" s="31"/>
      <c r="IKJ41" s="31"/>
      <c r="IKK41" s="31"/>
      <c r="IKL41" s="31"/>
      <c r="IKM41" s="31"/>
      <c r="IKN41" s="31"/>
      <c r="IKO41" s="31"/>
      <c r="IKP41" s="31"/>
      <c r="IKQ41" s="31"/>
      <c r="IKR41" s="31"/>
      <c r="IKS41" s="31"/>
      <c r="IKT41" s="31"/>
      <c r="IKU41" s="31"/>
      <c r="IKV41" s="31"/>
      <c r="IKW41" s="31"/>
      <c r="IKX41" s="31"/>
      <c r="IKY41" s="31"/>
      <c r="IKZ41" s="31"/>
      <c r="ILA41" s="31"/>
      <c r="ILB41" s="31"/>
      <c r="ILC41" s="31"/>
      <c r="ILD41" s="31"/>
      <c r="ILE41" s="31"/>
      <c r="ILF41" s="31"/>
      <c r="ILG41" s="31"/>
      <c r="ILH41" s="31"/>
      <c r="ILI41" s="31"/>
      <c r="ILJ41" s="31"/>
      <c r="ILK41" s="31"/>
      <c r="ILL41" s="31"/>
      <c r="ILM41" s="31"/>
      <c r="ILN41" s="31"/>
      <c r="ILO41" s="31"/>
      <c r="ILP41" s="31"/>
      <c r="ILQ41" s="31"/>
      <c r="ILR41" s="31"/>
      <c r="ILS41" s="31"/>
      <c r="ILT41" s="31"/>
      <c r="ILU41" s="31"/>
      <c r="ILV41" s="31"/>
      <c r="ILW41" s="31"/>
      <c r="ILX41" s="31"/>
      <c r="ILY41" s="31"/>
      <c r="ILZ41" s="31"/>
      <c r="IMA41" s="31"/>
      <c r="IMB41" s="31"/>
      <c r="IMC41" s="31"/>
      <c r="IMD41" s="31"/>
      <c r="IME41" s="31"/>
      <c r="IMF41" s="31"/>
      <c r="IMG41" s="31"/>
      <c r="IMH41" s="31"/>
      <c r="IMI41" s="31"/>
      <c r="IMJ41" s="31"/>
      <c r="IMK41" s="31"/>
      <c r="IML41" s="31"/>
      <c r="IMM41" s="31"/>
      <c r="IMN41" s="31"/>
      <c r="IMO41" s="31"/>
      <c r="IMP41" s="31"/>
      <c r="IMQ41" s="31"/>
      <c r="IMR41" s="31"/>
      <c r="IMS41" s="31"/>
      <c r="IMT41" s="31"/>
      <c r="IMU41" s="31"/>
      <c r="IMV41" s="31"/>
      <c r="IMW41" s="31"/>
      <c r="IMX41" s="31"/>
      <c r="IMY41" s="31"/>
      <c r="IMZ41" s="31"/>
      <c r="INA41" s="31"/>
      <c r="INB41" s="31"/>
      <c r="INC41" s="31"/>
      <c r="IND41" s="31"/>
      <c r="INE41" s="31"/>
      <c r="INF41" s="31"/>
      <c r="ING41" s="31"/>
      <c r="INH41" s="31"/>
      <c r="INI41" s="31"/>
      <c r="INJ41" s="31"/>
      <c r="INK41" s="31"/>
      <c r="INL41" s="31"/>
      <c r="INM41" s="31"/>
      <c r="INN41" s="31"/>
      <c r="INO41" s="31"/>
      <c r="INP41" s="31"/>
      <c r="INQ41" s="31"/>
      <c r="INR41" s="31"/>
      <c r="INS41" s="31"/>
      <c r="INT41" s="31"/>
      <c r="INU41" s="31"/>
      <c r="INV41" s="31"/>
      <c r="INW41" s="31"/>
      <c r="INX41" s="31"/>
      <c r="INY41" s="31"/>
      <c r="INZ41" s="31"/>
      <c r="IOA41" s="31"/>
      <c r="IOB41" s="31"/>
      <c r="IOC41" s="31"/>
      <c r="IOD41" s="31"/>
      <c r="IOE41" s="31"/>
      <c r="IOF41" s="31"/>
      <c r="IOG41" s="31"/>
      <c r="IOH41" s="31"/>
      <c r="IOI41" s="31"/>
      <c r="IOJ41" s="31"/>
      <c r="IOK41" s="31"/>
      <c r="IOL41" s="31"/>
      <c r="IOM41" s="31"/>
      <c r="ION41" s="31"/>
      <c r="IOO41" s="31"/>
      <c r="IOP41" s="31"/>
      <c r="IOQ41" s="31"/>
      <c r="IOR41" s="31"/>
      <c r="IOS41" s="31"/>
      <c r="IOT41" s="31"/>
      <c r="IOU41" s="31"/>
      <c r="IOV41" s="31"/>
      <c r="IOW41" s="31"/>
      <c r="IOX41" s="31"/>
      <c r="IOY41" s="31"/>
      <c r="IOZ41" s="31"/>
      <c r="IPA41" s="31"/>
      <c r="IPB41" s="31"/>
      <c r="IPC41" s="31"/>
      <c r="IPD41" s="31"/>
      <c r="IPE41" s="31"/>
      <c r="IPF41" s="31"/>
      <c r="IPG41" s="31"/>
      <c r="IPH41" s="31"/>
      <c r="IPI41" s="31"/>
      <c r="IPJ41" s="31"/>
      <c r="IPK41" s="31"/>
      <c r="IPL41" s="31"/>
      <c r="IPM41" s="31"/>
      <c r="IPN41" s="31"/>
      <c r="IPO41" s="31"/>
      <c r="IPP41" s="31"/>
      <c r="IPQ41" s="31"/>
      <c r="IPR41" s="31"/>
      <c r="IPS41" s="31"/>
      <c r="IPT41" s="31"/>
      <c r="IPU41" s="31"/>
      <c r="IPV41" s="31"/>
      <c r="IPW41" s="31"/>
      <c r="IPX41" s="31"/>
      <c r="IPY41" s="31"/>
      <c r="IPZ41" s="31"/>
      <c r="IQA41" s="31"/>
      <c r="IQB41" s="31"/>
      <c r="IQC41" s="31"/>
      <c r="IQD41" s="31"/>
      <c r="IQE41" s="31"/>
      <c r="IQF41" s="31"/>
      <c r="IQG41" s="31"/>
      <c r="IQH41" s="31"/>
      <c r="IQI41" s="31"/>
      <c r="IQJ41" s="31"/>
      <c r="IQK41" s="31"/>
      <c r="IQL41" s="31"/>
      <c r="IQM41" s="31"/>
      <c r="IQN41" s="31"/>
      <c r="IQO41" s="31"/>
      <c r="IQP41" s="31"/>
      <c r="IQQ41" s="31"/>
      <c r="IQR41" s="31"/>
      <c r="IQS41" s="31"/>
      <c r="IQT41" s="31"/>
      <c r="IQU41" s="31"/>
      <c r="IQV41" s="31"/>
      <c r="IQW41" s="31"/>
      <c r="IQX41" s="31"/>
      <c r="IQY41" s="31"/>
      <c r="IQZ41" s="31"/>
      <c r="IRA41" s="31"/>
      <c r="IRB41" s="31"/>
      <c r="IRC41" s="31"/>
      <c r="IRD41" s="31"/>
      <c r="IRE41" s="31"/>
      <c r="IRF41" s="31"/>
      <c r="IRG41" s="31"/>
      <c r="IRH41" s="31"/>
      <c r="IRI41" s="31"/>
      <c r="IRJ41" s="31"/>
      <c r="IRK41" s="31"/>
      <c r="IRL41" s="31"/>
      <c r="IRM41" s="31"/>
      <c r="IRN41" s="31"/>
      <c r="IRO41" s="31"/>
      <c r="IRP41" s="31"/>
      <c r="IRQ41" s="31"/>
      <c r="IRR41" s="31"/>
      <c r="IRS41" s="31"/>
      <c r="IRT41" s="31"/>
      <c r="IRU41" s="31"/>
      <c r="IRV41" s="31"/>
      <c r="IRW41" s="31"/>
      <c r="IRX41" s="31"/>
      <c r="IRY41" s="31"/>
      <c r="IRZ41" s="31"/>
      <c r="ISA41" s="31"/>
      <c r="ISB41" s="31"/>
      <c r="ISC41" s="31"/>
      <c r="ISD41" s="31"/>
      <c r="ISE41" s="31"/>
      <c r="ISF41" s="31"/>
      <c r="ISG41" s="31"/>
      <c r="ISH41" s="31"/>
      <c r="ISI41" s="31"/>
      <c r="ISJ41" s="31"/>
      <c r="ISK41" s="31"/>
      <c r="ISL41" s="31"/>
      <c r="ISM41" s="31"/>
      <c r="ISN41" s="31"/>
      <c r="ISO41" s="31"/>
      <c r="ISP41" s="31"/>
      <c r="ISQ41" s="31"/>
      <c r="ISR41" s="31"/>
      <c r="ISS41" s="31"/>
      <c r="IST41" s="31"/>
      <c r="ISU41" s="31"/>
      <c r="ISV41" s="31"/>
      <c r="ISW41" s="31"/>
      <c r="ISX41" s="31"/>
      <c r="ISY41" s="31"/>
      <c r="ISZ41" s="31"/>
      <c r="ITA41" s="31"/>
      <c r="ITB41" s="31"/>
      <c r="ITC41" s="31"/>
      <c r="ITD41" s="31"/>
      <c r="ITE41" s="31"/>
      <c r="ITF41" s="31"/>
      <c r="ITG41" s="31"/>
      <c r="ITH41" s="31"/>
      <c r="ITI41" s="31"/>
      <c r="ITJ41" s="31"/>
      <c r="ITK41" s="31"/>
      <c r="ITL41" s="31"/>
      <c r="ITM41" s="31"/>
      <c r="ITN41" s="31"/>
      <c r="ITO41" s="31"/>
      <c r="ITP41" s="31"/>
      <c r="ITQ41" s="31"/>
      <c r="ITR41" s="31"/>
      <c r="ITS41" s="31"/>
      <c r="ITT41" s="31"/>
      <c r="ITU41" s="31"/>
      <c r="ITV41" s="31"/>
      <c r="ITW41" s="31"/>
      <c r="ITX41" s="31"/>
      <c r="ITY41" s="31"/>
      <c r="ITZ41" s="31"/>
      <c r="IUA41" s="31"/>
      <c r="IUB41" s="31"/>
      <c r="IUC41" s="31"/>
      <c r="IUD41" s="31"/>
      <c r="IUE41" s="31"/>
      <c r="IUF41" s="31"/>
      <c r="IUG41" s="31"/>
      <c r="IUH41" s="31"/>
      <c r="IUI41" s="31"/>
      <c r="IUJ41" s="31"/>
      <c r="IUK41" s="31"/>
      <c r="IUL41" s="31"/>
      <c r="IUM41" s="31"/>
      <c r="IUN41" s="31"/>
      <c r="IUO41" s="31"/>
      <c r="IUP41" s="31"/>
      <c r="IUQ41" s="31"/>
      <c r="IUR41" s="31"/>
      <c r="IUS41" s="31"/>
      <c r="IUT41" s="31"/>
      <c r="IUU41" s="31"/>
      <c r="IUV41" s="31"/>
      <c r="IUW41" s="31"/>
      <c r="IUX41" s="31"/>
      <c r="IUY41" s="31"/>
      <c r="IUZ41" s="31"/>
      <c r="IVA41" s="31"/>
      <c r="IVB41" s="31"/>
      <c r="IVC41" s="31"/>
      <c r="IVD41" s="31"/>
      <c r="IVE41" s="31"/>
      <c r="IVF41" s="31"/>
      <c r="IVG41" s="31"/>
      <c r="IVH41" s="31"/>
      <c r="IVI41" s="31"/>
      <c r="IVJ41" s="31"/>
      <c r="IVK41" s="31"/>
      <c r="IVL41" s="31"/>
      <c r="IVM41" s="31"/>
      <c r="IVN41" s="31"/>
      <c r="IVO41" s="31"/>
      <c r="IVP41" s="31"/>
      <c r="IVQ41" s="31"/>
      <c r="IVR41" s="31"/>
      <c r="IVS41" s="31"/>
      <c r="IVT41" s="31"/>
      <c r="IVU41" s="31"/>
      <c r="IVV41" s="31"/>
      <c r="IVW41" s="31"/>
      <c r="IVX41" s="31"/>
      <c r="IVY41" s="31"/>
      <c r="IVZ41" s="31"/>
      <c r="IWA41" s="31"/>
      <c r="IWB41" s="31"/>
      <c r="IWC41" s="31"/>
      <c r="IWD41" s="31"/>
      <c r="IWE41" s="31"/>
      <c r="IWF41" s="31"/>
      <c r="IWG41" s="31"/>
      <c r="IWH41" s="31"/>
      <c r="IWI41" s="31"/>
      <c r="IWJ41" s="31"/>
      <c r="IWK41" s="31"/>
      <c r="IWL41" s="31"/>
      <c r="IWM41" s="31"/>
      <c r="IWN41" s="31"/>
      <c r="IWO41" s="31"/>
      <c r="IWP41" s="31"/>
      <c r="IWQ41" s="31"/>
      <c r="IWR41" s="31"/>
      <c r="IWS41" s="31"/>
      <c r="IWT41" s="31"/>
      <c r="IWU41" s="31"/>
      <c r="IWV41" s="31"/>
      <c r="IWW41" s="31"/>
      <c r="IWX41" s="31"/>
      <c r="IWY41" s="31"/>
      <c r="IWZ41" s="31"/>
      <c r="IXA41" s="31"/>
      <c r="IXB41" s="31"/>
      <c r="IXC41" s="31"/>
      <c r="IXD41" s="31"/>
      <c r="IXE41" s="31"/>
      <c r="IXF41" s="31"/>
      <c r="IXG41" s="31"/>
      <c r="IXH41" s="31"/>
      <c r="IXI41" s="31"/>
      <c r="IXJ41" s="31"/>
      <c r="IXK41" s="31"/>
      <c r="IXL41" s="31"/>
      <c r="IXM41" s="31"/>
      <c r="IXN41" s="31"/>
      <c r="IXO41" s="31"/>
      <c r="IXP41" s="31"/>
      <c r="IXQ41" s="31"/>
      <c r="IXR41" s="31"/>
      <c r="IXS41" s="31"/>
      <c r="IXT41" s="31"/>
      <c r="IXU41" s="31"/>
      <c r="IXV41" s="31"/>
      <c r="IXW41" s="31"/>
      <c r="IXX41" s="31"/>
      <c r="IXY41" s="31"/>
      <c r="IXZ41" s="31"/>
      <c r="IYA41" s="31"/>
      <c r="IYB41" s="31"/>
      <c r="IYC41" s="31"/>
      <c r="IYD41" s="31"/>
      <c r="IYE41" s="31"/>
      <c r="IYF41" s="31"/>
      <c r="IYG41" s="31"/>
      <c r="IYH41" s="31"/>
      <c r="IYI41" s="31"/>
      <c r="IYJ41" s="31"/>
      <c r="IYK41" s="31"/>
      <c r="IYL41" s="31"/>
      <c r="IYM41" s="31"/>
      <c r="IYN41" s="31"/>
      <c r="IYO41" s="31"/>
      <c r="IYP41" s="31"/>
      <c r="IYQ41" s="31"/>
      <c r="IYR41" s="31"/>
      <c r="IYS41" s="31"/>
      <c r="IYT41" s="31"/>
      <c r="IYU41" s="31"/>
      <c r="IYV41" s="31"/>
      <c r="IYW41" s="31"/>
      <c r="IYX41" s="31"/>
      <c r="IYY41" s="31"/>
      <c r="IYZ41" s="31"/>
      <c r="IZA41" s="31"/>
      <c r="IZB41" s="31"/>
      <c r="IZC41" s="31"/>
      <c r="IZD41" s="31"/>
      <c r="IZE41" s="31"/>
      <c r="IZF41" s="31"/>
      <c r="IZG41" s="31"/>
      <c r="IZH41" s="31"/>
      <c r="IZI41" s="31"/>
      <c r="IZJ41" s="31"/>
      <c r="IZK41" s="31"/>
      <c r="IZL41" s="31"/>
      <c r="IZM41" s="31"/>
      <c r="IZN41" s="31"/>
      <c r="IZO41" s="31"/>
      <c r="IZP41" s="31"/>
      <c r="IZQ41" s="31"/>
      <c r="IZR41" s="31"/>
      <c r="IZS41" s="31"/>
      <c r="IZT41" s="31"/>
      <c r="IZU41" s="31"/>
      <c r="IZV41" s="31"/>
      <c r="IZW41" s="31"/>
      <c r="IZX41" s="31"/>
      <c r="IZY41" s="31"/>
      <c r="IZZ41" s="31"/>
      <c r="JAA41" s="31"/>
      <c r="JAB41" s="31"/>
      <c r="JAC41" s="31"/>
      <c r="JAD41" s="31"/>
      <c r="JAE41" s="31"/>
      <c r="JAF41" s="31"/>
      <c r="JAG41" s="31"/>
      <c r="JAH41" s="31"/>
      <c r="JAI41" s="31"/>
      <c r="JAJ41" s="31"/>
      <c r="JAK41" s="31"/>
      <c r="JAL41" s="31"/>
      <c r="JAM41" s="31"/>
      <c r="JAN41" s="31"/>
      <c r="JAO41" s="31"/>
      <c r="JAP41" s="31"/>
      <c r="JAQ41" s="31"/>
      <c r="JAR41" s="31"/>
      <c r="JAS41" s="31"/>
      <c r="JAT41" s="31"/>
      <c r="JAU41" s="31"/>
      <c r="JAV41" s="31"/>
      <c r="JAW41" s="31"/>
      <c r="JAX41" s="31"/>
      <c r="JAY41" s="31"/>
      <c r="JAZ41" s="31"/>
      <c r="JBA41" s="31"/>
      <c r="JBB41" s="31"/>
      <c r="JBC41" s="31"/>
      <c r="JBD41" s="31"/>
      <c r="JBE41" s="31"/>
      <c r="JBF41" s="31"/>
      <c r="JBG41" s="31"/>
      <c r="JBH41" s="31"/>
      <c r="JBI41" s="31"/>
      <c r="JBJ41" s="31"/>
      <c r="JBK41" s="31"/>
      <c r="JBL41" s="31"/>
      <c r="JBM41" s="31"/>
      <c r="JBN41" s="31"/>
      <c r="JBO41" s="31"/>
      <c r="JBP41" s="31"/>
      <c r="JBQ41" s="31"/>
      <c r="JBR41" s="31"/>
      <c r="JBS41" s="31"/>
      <c r="JBT41" s="31"/>
      <c r="JBU41" s="31"/>
      <c r="JBV41" s="31"/>
      <c r="JBW41" s="31"/>
      <c r="JBX41" s="31"/>
      <c r="JBY41" s="31"/>
      <c r="JBZ41" s="31"/>
      <c r="JCA41" s="31"/>
      <c r="JCB41" s="31"/>
      <c r="JCC41" s="31"/>
      <c r="JCD41" s="31"/>
      <c r="JCE41" s="31"/>
      <c r="JCF41" s="31"/>
      <c r="JCG41" s="31"/>
      <c r="JCH41" s="31"/>
      <c r="JCI41" s="31"/>
      <c r="JCJ41" s="31"/>
      <c r="JCK41" s="31"/>
      <c r="JCL41" s="31"/>
      <c r="JCM41" s="31"/>
      <c r="JCN41" s="31"/>
      <c r="JCO41" s="31"/>
      <c r="JCP41" s="31"/>
      <c r="JCQ41" s="31"/>
      <c r="JCR41" s="31"/>
      <c r="JCS41" s="31"/>
      <c r="JCT41" s="31"/>
      <c r="JCU41" s="31"/>
      <c r="JCV41" s="31"/>
      <c r="JCW41" s="31"/>
      <c r="JCX41" s="31"/>
      <c r="JCY41" s="31"/>
      <c r="JCZ41" s="31"/>
      <c r="JDA41" s="31"/>
      <c r="JDB41" s="31"/>
      <c r="JDC41" s="31"/>
      <c r="JDD41" s="31"/>
      <c r="JDE41" s="31"/>
      <c r="JDF41" s="31"/>
      <c r="JDG41" s="31"/>
      <c r="JDH41" s="31"/>
      <c r="JDI41" s="31"/>
      <c r="JDJ41" s="31"/>
      <c r="JDK41" s="31"/>
      <c r="JDL41" s="31"/>
      <c r="JDM41" s="31"/>
      <c r="JDN41" s="31"/>
      <c r="JDO41" s="31"/>
      <c r="JDP41" s="31"/>
      <c r="JDQ41" s="31"/>
      <c r="JDR41" s="31"/>
      <c r="JDS41" s="31"/>
      <c r="JDT41" s="31"/>
      <c r="JDU41" s="31"/>
      <c r="JDV41" s="31"/>
      <c r="JDW41" s="31"/>
      <c r="JDX41" s="31"/>
      <c r="JDY41" s="31"/>
      <c r="JDZ41" s="31"/>
      <c r="JEA41" s="31"/>
      <c r="JEB41" s="31"/>
      <c r="JEC41" s="31"/>
      <c r="JED41" s="31"/>
      <c r="JEE41" s="31"/>
      <c r="JEF41" s="31"/>
      <c r="JEG41" s="31"/>
      <c r="JEH41" s="31"/>
      <c r="JEI41" s="31"/>
      <c r="JEJ41" s="31"/>
      <c r="JEK41" s="31"/>
      <c r="JEL41" s="31"/>
      <c r="JEM41" s="31"/>
      <c r="JEN41" s="31"/>
      <c r="JEO41" s="31"/>
      <c r="JEP41" s="31"/>
      <c r="JEQ41" s="31"/>
      <c r="JER41" s="31"/>
      <c r="JES41" s="31"/>
      <c r="JET41" s="31"/>
      <c r="JEU41" s="31"/>
      <c r="JEV41" s="31"/>
      <c r="JEW41" s="31"/>
      <c r="JEX41" s="31"/>
      <c r="JEY41" s="31"/>
      <c r="JEZ41" s="31"/>
      <c r="JFA41" s="31"/>
      <c r="JFB41" s="31"/>
      <c r="JFC41" s="31"/>
      <c r="JFD41" s="31"/>
      <c r="JFE41" s="31"/>
      <c r="JFF41" s="31"/>
      <c r="JFG41" s="31"/>
      <c r="JFH41" s="31"/>
      <c r="JFI41" s="31"/>
      <c r="JFJ41" s="31"/>
      <c r="JFK41" s="31"/>
      <c r="JFL41" s="31"/>
      <c r="JFM41" s="31"/>
      <c r="JFN41" s="31"/>
      <c r="JFO41" s="31"/>
      <c r="JFP41" s="31"/>
      <c r="JFQ41" s="31"/>
      <c r="JFR41" s="31"/>
      <c r="JFS41" s="31"/>
      <c r="JFT41" s="31"/>
      <c r="JFU41" s="31"/>
      <c r="JFV41" s="31"/>
      <c r="JFW41" s="31"/>
      <c r="JFX41" s="31"/>
      <c r="JFY41" s="31"/>
      <c r="JFZ41" s="31"/>
      <c r="JGA41" s="31"/>
      <c r="JGB41" s="31"/>
      <c r="JGC41" s="31"/>
      <c r="JGD41" s="31"/>
      <c r="JGE41" s="31"/>
      <c r="JGF41" s="31"/>
      <c r="JGG41" s="31"/>
      <c r="JGH41" s="31"/>
      <c r="JGI41" s="31"/>
      <c r="JGJ41" s="31"/>
      <c r="JGK41" s="31"/>
      <c r="JGL41" s="31"/>
      <c r="JGM41" s="31"/>
      <c r="JGN41" s="31"/>
      <c r="JGO41" s="31"/>
      <c r="JGP41" s="31"/>
      <c r="JGQ41" s="31"/>
      <c r="JGR41" s="31"/>
      <c r="JGS41" s="31"/>
      <c r="JGT41" s="31"/>
      <c r="JGU41" s="31"/>
      <c r="JGV41" s="31"/>
      <c r="JGW41" s="31"/>
      <c r="JGX41" s="31"/>
      <c r="JGY41" s="31"/>
      <c r="JGZ41" s="31"/>
      <c r="JHA41" s="31"/>
      <c r="JHB41" s="31"/>
      <c r="JHC41" s="31"/>
      <c r="JHD41" s="31"/>
      <c r="JHE41" s="31"/>
      <c r="JHF41" s="31"/>
      <c r="JHG41" s="31"/>
      <c r="JHH41" s="31"/>
      <c r="JHI41" s="31"/>
      <c r="JHJ41" s="31"/>
      <c r="JHK41" s="31"/>
      <c r="JHL41" s="31"/>
      <c r="JHM41" s="31"/>
      <c r="JHN41" s="31"/>
      <c r="JHO41" s="31"/>
      <c r="JHP41" s="31"/>
      <c r="JHQ41" s="31"/>
      <c r="JHR41" s="31"/>
      <c r="JHS41" s="31"/>
      <c r="JHT41" s="31"/>
      <c r="JHU41" s="31"/>
      <c r="JHV41" s="31"/>
      <c r="JHW41" s="31"/>
      <c r="JHX41" s="31"/>
      <c r="JHY41" s="31"/>
      <c r="JHZ41" s="31"/>
      <c r="JIA41" s="31"/>
      <c r="JIB41" s="31"/>
      <c r="JIC41" s="31"/>
      <c r="JID41" s="31"/>
      <c r="JIE41" s="31"/>
      <c r="JIF41" s="31"/>
      <c r="JIG41" s="31"/>
      <c r="JIH41" s="31"/>
      <c r="JII41" s="31"/>
      <c r="JIJ41" s="31"/>
      <c r="JIK41" s="31"/>
      <c r="JIL41" s="31"/>
      <c r="JIM41" s="31"/>
      <c r="JIN41" s="31"/>
      <c r="JIO41" s="31"/>
      <c r="JIP41" s="31"/>
      <c r="JIQ41" s="31"/>
      <c r="JIR41" s="31"/>
      <c r="JIS41" s="31"/>
      <c r="JIT41" s="31"/>
      <c r="JIU41" s="31"/>
      <c r="JIV41" s="31"/>
      <c r="JIW41" s="31"/>
      <c r="JIX41" s="31"/>
      <c r="JIY41" s="31"/>
      <c r="JIZ41" s="31"/>
      <c r="JJA41" s="31"/>
      <c r="JJB41" s="31"/>
      <c r="JJC41" s="31"/>
      <c r="JJD41" s="31"/>
      <c r="JJE41" s="31"/>
      <c r="JJF41" s="31"/>
      <c r="JJG41" s="31"/>
      <c r="JJH41" s="31"/>
      <c r="JJI41" s="31"/>
      <c r="JJJ41" s="31"/>
      <c r="JJK41" s="31"/>
      <c r="JJL41" s="31"/>
      <c r="JJM41" s="31"/>
      <c r="JJN41" s="31"/>
      <c r="JJO41" s="31"/>
      <c r="JJP41" s="31"/>
      <c r="JJQ41" s="31"/>
      <c r="JJR41" s="31"/>
      <c r="JJS41" s="31"/>
      <c r="JJT41" s="31"/>
      <c r="JJU41" s="31"/>
      <c r="JJV41" s="31"/>
      <c r="JJW41" s="31"/>
      <c r="JJX41" s="31"/>
      <c r="JJY41" s="31"/>
      <c r="JJZ41" s="31"/>
      <c r="JKA41" s="31"/>
      <c r="JKB41" s="31"/>
      <c r="JKC41" s="31"/>
      <c r="JKD41" s="31"/>
      <c r="JKE41" s="31"/>
      <c r="JKF41" s="31"/>
      <c r="JKG41" s="31"/>
      <c r="JKH41" s="31"/>
      <c r="JKI41" s="31"/>
      <c r="JKJ41" s="31"/>
      <c r="JKK41" s="31"/>
      <c r="JKL41" s="31"/>
      <c r="JKM41" s="31"/>
      <c r="JKN41" s="31"/>
      <c r="JKO41" s="31"/>
      <c r="JKP41" s="31"/>
      <c r="JKQ41" s="31"/>
      <c r="JKR41" s="31"/>
      <c r="JKS41" s="31"/>
      <c r="JKT41" s="31"/>
      <c r="JKU41" s="31"/>
      <c r="JKV41" s="31"/>
      <c r="JKW41" s="31"/>
      <c r="JKX41" s="31"/>
      <c r="JKY41" s="31"/>
      <c r="JKZ41" s="31"/>
      <c r="JLA41" s="31"/>
      <c r="JLB41" s="31"/>
      <c r="JLC41" s="31"/>
      <c r="JLD41" s="31"/>
      <c r="JLE41" s="31"/>
      <c r="JLF41" s="31"/>
      <c r="JLG41" s="31"/>
      <c r="JLH41" s="31"/>
      <c r="JLI41" s="31"/>
      <c r="JLJ41" s="31"/>
      <c r="JLK41" s="31"/>
      <c r="JLL41" s="31"/>
      <c r="JLM41" s="31"/>
      <c r="JLN41" s="31"/>
      <c r="JLO41" s="31"/>
      <c r="JLP41" s="31"/>
      <c r="JLQ41" s="31"/>
      <c r="JLR41" s="31"/>
      <c r="JLS41" s="31"/>
      <c r="JLT41" s="31"/>
      <c r="JLU41" s="31"/>
      <c r="JLV41" s="31"/>
      <c r="JLW41" s="31"/>
      <c r="JLX41" s="31"/>
      <c r="JLY41" s="31"/>
      <c r="JLZ41" s="31"/>
      <c r="JMA41" s="31"/>
      <c r="JMB41" s="31"/>
      <c r="JMC41" s="31"/>
      <c r="JMD41" s="31"/>
      <c r="JME41" s="31"/>
      <c r="JMF41" s="31"/>
      <c r="JMG41" s="31"/>
      <c r="JMH41" s="31"/>
      <c r="JMI41" s="31"/>
      <c r="JMJ41" s="31"/>
      <c r="JMK41" s="31"/>
      <c r="JML41" s="31"/>
      <c r="JMM41" s="31"/>
      <c r="JMN41" s="31"/>
      <c r="JMO41" s="31"/>
      <c r="JMP41" s="31"/>
      <c r="JMQ41" s="31"/>
      <c r="JMR41" s="31"/>
      <c r="JMS41" s="31"/>
      <c r="JMT41" s="31"/>
      <c r="JMU41" s="31"/>
      <c r="JMV41" s="31"/>
      <c r="JMW41" s="31"/>
      <c r="JMX41" s="31"/>
      <c r="JMY41" s="31"/>
      <c r="JMZ41" s="31"/>
      <c r="JNA41" s="31"/>
      <c r="JNB41" s="31"/>
      <c r="JNC41" s="31"/>
      <c r="JND41" s="31"/>
      <c r="JNE41" s="31"/>
      <c r="JNF41" s="31"/>
      <c r="JNG41" s="31"/>
      <c r="JNH41" s="31"/>
      <c r="JNI41" s="31"/>
      <c r="JNJ41" s="31"/>
      <c r="JNK41" s="31"/>
      <c r="JNL41" s="31"/>
      <c r="JNM41" s="31"/>
      <c r="JNN41" s="31"/>
      <c r="JNO41" s="31"/>
      <c r="JNP41" s="31"/>
      <c r="JNQ41" s="31"/>
      <c r="JNR41" s="31"/>
      <c r="JNS41" s="31"/>
      <c r="JNT41" s="31"/>
      <c r="JNU41" s="31"/>
      <c r="JNV41" s="31"/>
      <c r="JNW41" s="31"/>
      <c r="JNX41" s="31"/>
      <c r="JNY41" s="31"/>
      <c r="JNZ41" s="31"/>
      <c r="JOA41" s="31"/>
      <c r="JOB41" s="31"/>
      <c r="JOC41" s="31"/>
      <c r="JOD41" s="31"/>
      <c r="JOE41" s="31"/>
      <c r="JOF41" s="31"/>
      <c r="JOG41" s="31"/>
      <c r="JOH41" s="31"/>
      <c r="JOI41" s="31"/>
      <c r="JOJ41" s="31"/>
      <c r="JOK41" s="31"/>
      <c r="JOL41" s="31"/>
      <c r="JOM41" s="31"/>
      <c r="JON41" s="31"/>
      <c r="JOO41" s="31"/>
      <c r="JOP41" s="31"/>
      <c r="JOQ41" s="31"/>
      <c r="JOR41" s="31"/>
      <c r="JOS41" s="31"/>
      <c r="JOT41" s="31"/>
      <c r="JOU41" s="31"/>
      <c r="JOV41" s="31"/>
      <c r="JOW41" s="31"/>
      <c r="JOX41" s="31"/>
      <c r="JOY41" s="31"/>
      <c r="JOZ41" s="31"/>
      <c r="JPA41" s="31"/>
      <c r="JPB41" s="31"/>
      <c r="JPC41" s="31"/>
      <c r="JPD41" s="31"/>
      <c r="JPE41" s="31"/>
      <c r="JPF41" s="31"/>
      <c r="JPG41" s="31"/>
      <c r="JPH41" s="31"/>
      <c r="JPI41" s="31"/>
      <c r="JPJ41" s="31"/>
      <c r="JPK41" s="31"/>
      <c r="JPL41" s="31"/>
      <c r="JPM41" s="31"/>
      <c r="JPN41" s="31"/>
      <c r="JPO41" s="31"/>
      <c r="JPP41" s="31"/>
      <c r="JPQ41" s="31"/>
      <c r="JPR41" s="31"/>
      <c r="JPS41" s="31"/>
      <c r="JPT41" s="31"/>
      <c r="JPU41" s="31"/>
      <c r="JPV41" s="31"/>
      <c r="JPW41" s="31"/>
      <c r="JPX41" s="31"/>
      <c r="JPY41" s="31"/>
      <c r="JPZ41" s="31"/>
      <c r="JQA41" s="31"/>
      <c r="JQB41" s="31"/>
      <c r="JQC41" s="31"/>
      <c r="JQD41" s="31"/>
      <c r="JQE41" s="31"/>
      <c r="JQF41" s="31"/>
      <c r="JQG41" s="31"/>
      <c r="JQH41" s="31"/>
      <c r="JQI41" s="31"/>
      <c r="JQJ41" s="31"/>
      <c r="JQK41" s="31"/>
      <c r="JQL41" s="31"/>
      <c r="JQM41" s="31"/>
      <c r="JQN41" s="31"/>
      <c r="JQO41" s="31"/>
      <c r="JQP41" s="31"/>
      <c r="JQQ41" s="31"/>
      <c r="JQR41" s="31"/>
      <c r="JQS41" s="31"/>
      <c r="JQT41" s="31"/>
      <c r="JQU41" s="31"/>
      <c r="JQV41" s="31"/>
      <c r="JQW41" s="31"/>
      <c r="JQX41" s="31"/>
      <c r="JQY41" s="31"/>
      <c r="JQZ41" s="31"/>
      <c r="JRA41" s="31"/>
      <c r="JRB41" s="31"/>
      <c r="JRC41" s="31"/>
      <c r="JRD41" s="31"/>
      <c r="JRE41" s="31"/>
      <c r="JRF41" s="31"/>
      <c r="JRG41" s="31"/>
      <c r="JRH41" s="31"/>
      <c r="JRI41" s="31"/>
      <c r="JRJ41" s="31"/>
      <c r="JRK41" s="31"/>
      <c r="JRL41" s="31"/>
      <c r="JRM41" s="31"/>
      <c r="JRN41" s="31"/>
      <c r="JRO41" s="31"/>
      <c r="JRP41" s="31"/>
      <c r="JRQ41" s="31"/>
      <c r="JRR41" s="31"/>
      <c r="JRS41" s="31"/>
      <c r="JRT41" s="31"/>
      <c r="JRU41" s="31"/>
      <c r="JRV41" s="31"/>
      <c r="JRW41" s="31"/>
      <c r="JRX41" s="31"/>
      <c r="JRY41" s="31"/>
      <c r="JRZ41" s="31"/>
      <c r="JSA41" s="31"/>
      <c r="JSB41" s="31"/>
      <c r="JSC41" s="31"/>
      <c r="JSD41" s="31"/>
      <c r="JSE41" s="31"/>
      <c r="JSF41" s="31"/>
      <c r="JSG41" s="31"/>
      <c r="JSH41" s="31"/>
      <c r="JSI41" s="31"/>
      <c r="JSJ41" s="31"/>
      <c r="JSK41" s="31"/>
      <c r="JSL41" s="31"/>
      <c r="JSM41" s="31"/>
      <c r="JSN41" s="31"/>
      <c r="JSO41" s="31"/>
      <c r="JSP41" s="31"/>
      <c r="JSQ41" s="31"/>
      <c r="JSR41" s="31"/>
      <c r="JSS41" s="31"/>
      <c r="JST41" s="31"/>
      <c r="JSU41" s="31"/>
      <c r="JSV41" s="31"/>
      <c r="JSW41" s="31"/>
      <c r="JSX41" s="31"/>
      <c r="JSY41" s="31"/>
      <c r="JSZ41" s="31"/>
      <c r="JTA41" s="31"/>
      <c r="JTB41" s="31"/>
      <c r="JTC41" s="31"/>
      <c r="JTD41" s="31"/>
      <c r="JTE41" s="31"/>
      <c r="JTF41" s="31"/>
      <c r="JTG41" s="31"/>
      <c r="JTH41" s="31"/>
      <c r="JTI41" s="31"/>
      <c r="JTJ41" s="31"/>
      <c r="JTK41" s="31"/>
      <c r="JTL41" s="31"/>
      <c r="JTM41" s="31"/>
      <c r="JTN41" s="31"/>
      <c r="JTO41" s="31"/>
      <c r="JTP41" s="31"/>
      <c r="JTQ41" s="31"/>
      <c r="JTR41" s="31"/>
      <c r="JTS41" s="31"/>
      <c r="JTT41" s="31"/>
      <c r="JTU41" s="31"/>
      <c r="JTV41" s="31"/>
      <c r="JTW41" s="31"/>
      <c r="JTX41" s="31"/>
      <c r="JTY41" s="31"/>
      <c r="JTZ41" s="31"/>
      <c r="JUA41" s="31"/>
      <c r="JUB41" s="31"/>
      <c r="JUC41" s="31"/>
      <c r="JUD41" s="31"/>
      <c r="JUE41" s="31"/>
      <c r="JUF41" s="31"/>
      <c r="JUG41" s="31"/>
      <c r="JUH41" s="31"/>
      <c r="JUI41" s="31"/>
      <c r="JUJ41" s="31"/>
      <c r="JUK41" s="31"/>
      <c r="JUL41" s="31"/>
      <c r="JUM41" s="31"/>
      <c r="JUN41" s="31"/>
      <c r="JUO41" s="31"/>
      <c r="JUP41" s="31"/>
      <c r="JUQ41" s="31"/>
      <c r="JUR41" s="31"/>
      <c r="JUS41" s="31"/>
      <c r="JUT41" s="31"/>
      <c r="JUU41" s="31"/>
      <c r="JUV41" s="31"/>
      <c r="JUW41" s="31"/>
      <c r="JUX41" s="31"/>
      <c r="JUY41" s="31"/>
      <c r="JUZ41" s="31"/>
      <c r="JVA41" s="31"/>
      <c r="JVB41" s="31"/>
      <c r="JVC41" s="31"/>
      <c r="JVD41" s="31"/>
      <c r="JVE41" s="31"/>
      <c r="JVF41" s="31"/>
      <c r="JVG41" s="31"/>
      <c r="JVH41" s="31"/>
      <c r="JVI41" s="31"/>
      <c r="JVJ41" s="31"/>
      <c r="JVK41" s="31"/>
      <c r="JVL41" s="31"/>
      <c r="JVM41" s="31"/>
      <c r="JVN41" s="31"/>
      <c r="JVO41" s="31"/>
      <c r="JVP41" s="31"/>
      <c r="JVQ41" s="31"/>
      <c r="JVR41" s="31"/>
      <c r="JVS41" s="31"/>
      <c r="JVT41" s="31"/>
      <c r="JVU41" s="31"/>
      <c r="JVV41" s="31"/>
      <c r="JVW41" s="31"/>
      <c r="JVX41" s="31"/>
      <c r="JVY41" s="31"/>
      <c r="JVZ41" s="31"/>
      <c r="JWA41" s="31"/>
      <c r="JWB41" s="31"/>
      <c r="JWC41" s="31"/>
      <c r="JWD41" s="31"/>
      <c r="JWE41" s="31"/>
      <c r="JWF41" s="31"/>
      <c r="JWG41" s="31"/>
      <c r="JWH41" s="31"/>
      <c r="JWI41" s="31"/>
      <c r="JWJ41" s="31"/>
      <c r="JWK41" s="31"/>
      <c r="JWL41" s="31"/>
      <c r="JWM41" s="31"/>
      <c r="JWN41" s="31"/>
      <c r="JWO41" s="31"/>
      <c r="JWP41" s="31"/>
      <c r="JWQ41" s="31"/>
      <c r="JWR41" s="31"/>
      <c r="JWS41" s="31"/>
      <c r="JWT41" s="31"/>
      <c r="JWU41" s="31"/>
      <c r="JWV41" s="31"/>
      <c r="JWW41" s="31"/>
      <c r="JWX41" s="31"/>
      <c r="JWY41" s="31"/>
      <c r="JWZ41" s="31"/>
      <c r="JXA41" s="31"/>
      <c r="JXB41" s="31"/>
      <c r="JXC41" s="31"/>
      <c r="JXD41" s="31"/>
      <c r="JXE41" s="31"/>
      <c r="JXF41" s="31"/>
      <c r="JXG41" s="31"/>
      <c r="JXH41" s="31"/>
      <c r="JXI41" s="31"/>
      <c r="JXJ41" s="31"/>
      <c r="JXK41" s="31"/>
      <c r="JXL41" s="31"/>
      <c r="JXM41" s="31"/>
      <c r="JXN41" s="31"/>
      <c r="JXO41" s="31"/>
      <c r="JXP41" s="31"/>
      <c r="JXQ41" s="31"/>
      <c r="JXR41" s="31"/>
      <c r="JXS41" s="31"/>
      <c r="JXT41" s="31"/>
      <c r="JXU41" s="31"/>
      <c r="JXV41" s="31"/>
      <c r="JXW41" s="31"/>
      <c r="JXX41" s="31"/>
      <c r="JXY41" s="31"/>
      <c r="JXZ41" s="31"/>
      <c r="JYA41" s="31"/>
      <c r="JYB41" s="31"/>
      <c r="JYC41" s="31"/>
      <c r="JYD41" s="31"/>
      <c r="JYE41" s="31"/>
      <c r="JYF41" s="31"/>
      <c r="JYG41" s="31"/>
      <c r="JYH41" s="31"/>
      <c r="JYI41" s="31"/>
      <c r="JYJ41" s="31"/>
      <c r="JYK41" s="31"/>
      <c r="JYL41" s="31"/>
      <c r="JYM41" s="31"/>
      <c r="JYN41" s="31"/>
      <c r="JYO41" s="31"/>
      <c r="JYP41" s="31"/>
      <c r="JYQ41" s="31"/>
      <c r="JYR41" s="31"/>
      <c r="JYS41" s="31"/>
      <c r="JYT41" s="31"/>
      <c r="JYU41" s="31"/>
      <c r="JYV41" s="31"/>
      <c r="JYW41" s="31"/>
      <c r="JYX41" s="31"/>
      <c r="JYY41" s="31"/>
      <c r="JYZ41" s="31"/>
      <c r="JZA41" s="31"/>
      <c r="JZB41" s="31"/>
      <c r="JZC41" s="31"/>
      <c r="JZD41" s="31"/>
      <c r="JZE41" s="31"/>
      <c r="JZF41" s="31"/>
      <c r="JZG41" s="31"/>
      <c r="JZH41" s="31"/>
      <c r="JZI41" s="31"/>
      <c r="JZJ41" s="31"/>
      <c r="JZK41" s="31"/>
      <c r="JZL41" s="31"/>
      <c r="JZM41" s="31"/>
      <c r="JZN41" s="31"/>
      <c r="JZO41" s="31"/>
      <c r="JZP41" s="31"/>
      <c r="JZQ41" s="31"/>
      <c r="JZR41" s="31"/>
      <c r="JZS41" s="31"/>
      <c r="JZT41" s="31"/>
      <c r="JZU41" s="31"/>
      <c r="JZV41" s="31"/>
      <c r="JZW41" s="31"/>
      <c r="JZX41" s="31"/>
      <c r="JZY41" s="31"/>
      <c r="JZZ41" s="31"/>
      <c r="KAA41" s="31"/>
      <c r="KAB41" s="31"/>
      <c r="KAC41" s="31"/>
      <c r="KAD41" s="31"/>
      <c r="KAE41" s="31"/>
      <c r="KAF41" s="31"/>
      <c r="KAG41" s="31"/>
      <c r="KAH41" s="31"/>
      <c r="KAI41" s="31"/>
      <c r="KAJ41" s="31"/>
      <c r="KAK41" s="31"/>
      <c r="KAL41" s="31"/>
      <c r="KAM41" s="31"/>
      <c r="KAN41" s="31"/>
      <c r="KAO41" s="31"/>
      <c r="KAP41" s="31"/>
      <c r="KAQ41" s="31"/>
      <c r="KAR41" s="31"/>
      <c r="KAS41" s="31"/>
      <c r="KAT41" s="31"/>
      <c r="KAU41" s="31"/>
      <c r="KAV41" s="31"/>
      <c r="KAW41" s="31"/>
      <c r="KAX41" s="31"/>
      <c r="KAY41" s="31"/>
      <c r="KAZ41" s="31"/>
      <c r="KBA41" s="31"/>
      <c r="KBB41" s="31"/>
      <c r="KBC41" s="31"/>
      <c r="KBD41" s="31"/>
      <c r="KBE41" s="31"/>
      <c r="KBF41" s="31"/>
      <c r="KBG41" s="31"/>
      <c r="KBH41" s="31"/>
      <c r="KBI41" s="31"/>
      <c r="KBJ41" s="31"/>
      <c r="KBK41" s="31"/>
      <c r="KBL41" s="31"/>
      <c r="KBM41" s="31"/>
      <c r="KBN41" s="31"/>
      <c r="KBO41" s="31"/>
      <c r="KBP41" s="31"/>
      <c r="KBQ41" s="31"/>
      <c r="KBR41" s="31"/>
      <c r="KBS41" s="31"/>
      <c r="KBT41" s="31"/>
      <c r="KBU41" s="31"/>
      <c r="KBV41" s="31"/>
      <c r="KBW41" s="31"/>
      <c r="KBX41" s="31"/>
      <c r="KBY41" s="31"/>
      <c r="KBZ41" s="31"/>
      <c r="KCA41" s="31"/>
      <c r="KCB41" s="31"/>
      <c r="KCC41" s="31"/>
      <c r="KCD41" s="31"/>
      <c r="KCE41" s="31"/>
      <c r="KCF41" s="31"/>
      <c r="KCG41" s="31"/>
      <c r="KCH41" s="31"/>
      <c r="KCI41" s="31"/>
      <c r="KCJ41" s="31"/>
      <c r="KCK41" s="31"/>
      <c r="KCL41" s="31"/>
      <c r="KCM41" s="31"/>
      <c r="KCN41" s="31"/>
      <c r="KCO41" s="31"/>
      <c r="KCP41" s="31"/>
      <c r="KCQ41" s="31"/>
      <c r="KCR41" s="31"/>
      <c r="KCS41" s="31"/>
      <c r="KCT41" s="31"/>
      <c r="KCU41" s="31"/>
      <c r="KCV41" s="31"/>
      <c r="KCW41" s="31"/>
      <c r="KCX41" s="31"/>
      <c r="KCY41" s="31"/>
      <c r="KCZ41" s="31"/>
      <c r="KDA41" s="31"/>
      <c r="KDB41" s="31"/>
      <c r="KDC41" s="31"/>
      <c r="KDD41" s="31"/>
      <c r="KDE41" s="31"/>
      <c r="KDF41" s="31"/>
      <c r="KDG41" s="31"/>
      <c r="KDH41" s="31"/>
      <c r="KDI41" s="31"/>
      <c r="KDJ41" s="31"/>
      <c r="KDK41" s="31"/>
      <c r="KDL41" s="31"/>
      <c r="KDM41" s="31"/>
      <c r="KDN41" s="31"/>
      <c r="KDO41" s="31"/>
      <c r="KDP41" s="31"/>
      <c r="KDQ41" s="31"/>
      <c r="KDR41" s="31"/>
      <c r="KDS41" s="31"/>
      <c r="KDT41" s="31"/>
      <c r="KDU41" s="31"/>
      <c r="KDV41" s="31"/>
      <c r="KDW41" s="31"/>
      <c r="KDX41" s="31"/>
      <c r="KDY41" s="31"/>
      <c r="KDZ41" s="31"/>
      <c r="KEA41" s="31"/>
      <c r="KEB41" s="31"/>
      <c r="KEC41" s="31"/>
      <c r="KED41" s="31"/>
      <c r="KEE41" s="31"/>
      <c r="KEF41" s="31"/>
      <c r="KEG41" s="31"/>
      <c r="KEH41" s="31"/>
      <c r="KEI41" s="31"/>
      <c r="KEJ41" s="31"/>
      <c r="KEK41" s="31"/>
      <c r="KEL41" s="31"/>
      <c r="KEM41" s="31"/>
      <c r="KEN41" s="31"/>
      <c r="KEO41" s="31"/>
      <c r="KEP41" s="31"/>
      <c r="KEQ41" s="31"/>
      <c r="KER41" s="31"/>
      <c r="KES41" s="31"/>
      <c r="KET41" s="31"/>
      <c r="KEU41" s="31"/>
      <c r="KEV41" s="31"/>
      <c r="KEW41" s="31"/>
      <c r="KEX41" s="31"/>
      <c r="KEY41" s="31"/>
      <c r="KEZ41" s="31"/>
      <c r="KFA41" s="31"/>
      <c r="KFB41" s="31"/>
      <c r="KFC41" s="31"/>
      <c r="KFD41" s="31"/>
      <c r="KFE41" s="31"/>
      <c r="KFF41" s="31"/>
      <c r="KFG41" s="31"/>
      <c r="KFH41" s="31"/>
      <c r="KFI41" s="31"/>
      <c r="KFJ41" s="31"/>
      <c r="KFK41" s="31"/>
      <c r="KFL41" s="31"/>
      <c r="KFM41" s="31"/>
      <c r="KFN41" s="31"/>
      <c r="KFO41" s="31"/>
      <c r="KFP41" s="31"/>
      <c r="KFQ41" s="31"/>
      <c r="KFR41" s="31"/>
      <c r="KFS41" s="31"/>
      <c r="KFT41" s="31"/>
      <c r="KFU41" s="31"/>
      <c r="KFV41" s="31"/>
      <c r="KFW41" s="31"/>
      <c r="KFX41" s="31"/>
      <c r="KFY41" s="31"/>
      <c r="KFZ41" s="31"/>
      <c r="KGA41" s="31"/>
      <c r="KGB41" s="31"/>
      <c r="KGC41" s="31"/>
      <c r="KGD41" s="31"/>
      <c r="KGE41" s="31"/>
      <c r="KGF41" s="31"/>
      <c r="KGG41" s="31"/>
      <c r="KGH41" s="31"/>
      <c r="KGI41" s="31"/>
      <c r="KGJ41" s="31"/>
      <c r="KGK41" s="31"/>
      <c r="KGL41" s="31"/>
      <c r="KGM41" s="31"/>
      <c r="KGN41" s="31"/>
      <c r="KGO41" s="31"/>
      <c r="KGP41" s="31"/>
      <c r="KGQ41" s="31"/>
      <c r="KGR41" s="31"/>
      <c r="KGS41" s="31"/>
      <c r="KGT41" s="31"/>
      <c r="KGU41" s="31"/>
      <c r="KGV41" s="31"/>
      <c r="KGW41" s="31"/>
      <c r="KGX41" s="31"/>
      <c r="KGY41" s="31"/>
      <c r="KGZ41" s="31"/>
      <c r="KHA41" s="31"/>
      <c r="KHB41" s="31"/>
      <c r="KHC41" s="31"/>
      <c r="KHD41" s="31"/>
      <c r="KHE41" s="31"/>
      <c r="KHF41" s="31"/>
      <c r="KHG41" s="31"/>
      <c r="KHH41" s="31"/>
      <c r="KHI41" s="31"/>
      <c r="KHJ41" s="31"/>
      <c r="KHK41" s="31"/>
      <c r="KHL41" s="31"/>
      <c r="KHM41" s="31"/>
      <c r="KHN41" s="31"/>
      <c r="KHO41" s="31"/>
      <c r="KHP41" s="31"/>
      <c r="KHQ41" s="31"/>
      <c r="KHR41" s="31"/>
      <c r="KHS41" s="31"/>
      <c r="KHT41" s="31"/>
      <c r="KHU41" s="31"/>
      <c r="KHV41" s="31"/>
      <c r="KHW41" s="31"/>
      <c r="KHX41" s="31"/>
      <c r="KHY41" s="31"/>
      <c r="KHZ41" s="31"/>
      <c r="KIA41" s="31"/>
      <c r="KIB41" s="31"/>
      <c r="KIC41" s="31"/>
      <c r="KID41" s="31"/>
      <c r="KIE41" s="31"/>
      <c r="KIF41" s="31"/>
      <c r="KIG41" s="31"/>
      <c r="KIH41" s="31"/>
      <c r="KII41" s="31"/>
      <c r="KIJ41" s="31"/>
      <c r="KIK41" s="31"/>
      <c r="KIL41" s="31"/>
      <c r="KIM41" s="31"/>
      <c r="KIN41" s="31"/>
      <c r="KIO41" s="31"/>
      <c r="KIP41" s="31"/>
      <c r="KIQ41" s="31"/>
      <c r="KIR41" s="31"/>
      <c r="KIS41" s="31"/>
      <c r="KIT41" s="31"/>
      <c r="KIU41" s="31"/>
      <c r="KIV41" s="31"/>
      <c r="KIW41" s="31"/>
      <c r="KIX41" s="31"/>
      <c r="KIY41" s="31"/>
      <c r="KIZ41" s="31"/>
      <c r="KJA41" s="31"/>
      <c r="KJB41" s="31"/>
      <c r="KJC41" s="31"/>
      <c r="KJD41" s="31"/>
      <c r="KJE41" s="31"/>
      <c r="KJF41" s="31"/>
      <c r="KJG41" s="31"/>
      <c r="KJH41" s="31"/>
      <c r="KJI41" s="31"/>
      <c r="KJJ41" s="31"/>
      <c r="KJK41" s="31"/>
      <c r="KJL41" s="31"/>
      <c r="KJM41" s="31"/>
      <c r="KJN41" s="31"/>
      <c r="KJO41" s="31"/>
      <c r="KJP41" s="31"/>
      <c r="KJQ41" s="31"/>
      <c r="KJR41" s="31"/>
      <c r="KJS41" s="31"/>
      <c r="KJT41" s="31"/>
      <c r="KJU41" s="31"/>
      <c r="KJV41" s="31"/>
      <c r="KJW41" s="31"/>
      <c r="KJX41" s="31"/>
      <c r="KJY41" s="31"/>
      <c r="KJZ41" s="31"/>
      <c r="KKA41" s="31"/>
      <c r="KKB41" s="31"/>
      <c r="KKC41" s="31"/>
      <c r="KKD41" s="31"/>
      <c r="KKE41" s="31"/>
      <c r="KKF41" s="31"/>
      <c r="KKG41" s="31"/>
      <c r="KKH41" s="31"/>
      <c r="KKI41" s="31"/>
      <c r="KKJ41" s="31"/>
      <c r="KKK41" s="31"/>
      <c r="KKL41" s="31"/>
      <c r="KKM41" s="31"/>
      <c r="KKN41" s="31"/>
      <c r="KKO41" s="31"/>
      <c r="KKP41" s="31"/>
      <c r="KKQ41" s="31"/>
      <c r="KKR41" s="31"/>
      <c r="KKS41" s="31"/>
      <c r="KKT41" s="31"/>
      <c r="KKU41" s="31"/>
      <c r="KKV41" s="31"/>
      <c r="KKW41" s="31"/>
      <c r="KKX41" s="31"/>
      <c r="KKY41" s="31"/>
      <c r="KKZ41" s="31"/>
      <c r="KLA41" s="31"/>
      <c r="KLB41" s="31"/>
      <c r="KLC41" s="31"/>
      <c r="KLD41" s="31"/>
      <c r="KLE41" s="31"/>
      <c r="KLF41" s="31"/>
      <c r="KLG41" s="31"/>
      <c r="KLH41" s="31"/>
      <c r="KLI41" s="31"/>
      <c r="KLJ41" s="31"/>
      <c r="KLK41" s="31"/>
      <c r="KLL41" s="31"/>
      <c r="KLM41" s="31"/>
      <c r="KLN41" s="31"/>
      <c r="KLO41" s="31"/>
      <c r="KLP41" s="31"/>
      <c r="KLQ41" s="31"/>
      <c r="KLR41" s="31"/>
      <c r="KLS41" s="31"/>
      <c r="KLT41" s="31"/>
      <c r="KLU41" s="31"/>
      <c r="KLV41" s="31"/>
      <c r="KLW41" s="31"/>
      <c r="KLX41" s="31"/>
      <c r="KLY41" s="31"/>
      <c r="KLZ41" s="31"/>
      <c r="KMA41" s="31"/>
      <c r="KMB41" s="31"/>
      <c r="KMC41" s="31"/>
      <c r="KMD41" s="31"/>
      <c r="KME41" s="31"/>
      <c r="KMF41" s="31"/>
      <c r="KMG41" s="31"/>
      <c r="KMH41" s="31"/>
      <c r="KMI41" s="31"/>
      <c r="KMJ41" s="31"/>
      <c r="KMK41" s="31"/>
      <c r="KML41" s="31"/>
      <c r="KMM41" s="31"/>
      <c r="KMN41" s="31"/>
      <c r="KMO41" s="31"/>
      <c r="KMP41" s="31"/>
      <c r="KMQ41" s="31"/>
      <c r="KMR41" s="31"/>
      <c r="KMS41" s="31"/>
      <c r="KMT41" s="31"/>
      <c r="KMU41" s="31"/>
      <c r="KMV41" s="31"/>
      <c r="KMW41" s="31"/>
      <c r="KMX41" s="31"/>
      <c r="KMY41" s="31"/>
      <c r="KMZ41" s="31"/>
      <c r="KNA41" s="31"/>
      <c r="KNB41" s="31"/>
      <c r="KNC41" s="31"/>
      <c r="KND41" s="31"/>
      <c r="KNE41" s="31"/>
      <c r="KNF41" s="31"/>
      <c r="KNG41" s="31"/>
      <c r="KNH41" s="31"/>
      <c r="KNI41" s="31"/>
      <c r="KNJ41" s="31"/>
      <c r="KNK41" s="31"/>
      <c r="KNL41" s="31"/>
      <c r="KNM41" s="31"/>
      <c r="KNN41" s="31"/>
      <c r="KNO41" s="31"/>
      <c r="KNP41" s="31"/>
      <c r="KNQ41" s="31"/>
      <c r="KNR41" s="31"/>
      <c r="KNS41" s="31"/>
      <c r="KNT41" s="31"/>
      <c r="KNU41" s="31"/>
      <c r="KNV41" s="31"/>
      <c r="KNW41" s="31"/>
      <c r="KNX41" s="31"/>
      <c r="KNY41" s="31"/>
      <c r="KNZ41" s="31"/>
      <c r="KOA41" s="31"/>
      <c r="KOB41" s="31"/>
      <c r="KOC41" s="31"/>
      <c r="KOD41" s="31"/>
      <c r="KOE41" s="31"/>
      <c r="KOF41" s="31"/>
      <c r="KOG41" s="31"/>
      <c r="KOH41" s="31"/>
      <c r="KOI41" s="31"/>
      <c r="KOJ41" s="31"/>
      <c r="KOK41" s="31"/>
      <c r="KOL41" s="31"/>
      <c r="KOM41" s="31"/>
      <c r="KON41" s="31"/>
      <c r="KOO41" s="31"/>
      <c r="KOP41" s="31"/>
      <c r="KOQ41" s="31"/>
      <c r="KOR41" s="31"/>
      <c r="KOS41" s="31"/>
      <c r="KOT41" s="31"/>
      <c r="KOU41" s="31"/>
      <c r="KOV41" s="31"/>
      <c r="KOW41" s="31"/>
      <c r="KOX41" s="31"/>
      <c r="KOY41" s="31"/>
      <c r="KOZ41" s="31"/>
      <c r="KPA41" s="31"/>
      <c r="KPB41" s="31"/>
      <c r="KPC41" s="31"/>
      <c r="KPD41" s="31"/>
      <c r="KPE41" s="31"/>
      <c r="KPF41" s="31"/>
      <c r="KPG41" s="31"/>
      <c r="KPH41" s="31"/>
      <c r="KPI41" s="31"/>
      <c r="KPJ41" s="31"/>
      <c r="KPK41" s="31"/>
      <c r="KPL41" s="31"/>
      <c r="KPM41" s="31"/>
      <c r="KPN41" s="31"/>
      <c r="KPO41" s="31"/>
      <c r="KPP41" s="31"/>
      <c r="KPQ41" s="31"/>
      <c r="KPR41" s="31"/>
      <c r="KPS41" s="31"/>
      <c r="KPT41" s="31"/>
      <c r="KPU41" s="31"/>
      <c r="KPV41" s="31"/>
      <c r="KPW41" s="31"/>
      <c r="KPX41" s="31"/>
      <c r="KPY41" s="31"/>
      <c r="KPZ41" s="31"/>
      <c r="KQA41" s="31"/>
      <c r="KQB41" s="31"/>
      <c r="KQC41" s="31"/>
      <c r="KQD41" s="31"/>
      <c r="KQE41" s="31"/>
      <c r="KQF41" s="31"/>
      <c r="KQG41" s="31"/>
      <c r="KQH41" s="31"/>
      <c r="KQI41" s="31"/>
      <c r="KQJ41" s="31"/>
      <c r="KQK41" s="31"/>
      <c r="KQL41" s="31"/>
      <c r="KQM41" s="31"/>
      <c r="KQN41" s="31"/>
      <c r="KQO41" s="31"/>
      <c r="KQP41" s="31"/>
      <c r="KQQ41" s="31"/>
      <c r="KQR41" s="31"/>
      <c r="KQS41" s="31"/>
      <c r="KQT41" s="31"/>
      <c r="KQU41" s="31"/>
      <c r="KQV41" s="31"/>
      <c r="KQW41" s="31"/>
      <c r="KQX41" s="31"/>
      <c r="KQY41" s="31"/>
      <c r="KQZ41" s="31"/>
      <c r="KRA41" s="31"/>
      <c r="KRB41" s="31"/>
      <c r="KRC41" s="31"/>
      <c r="KRD41" s="31"/>
      <c r="KRE41" s="31"/>
      <c r="KRF41" s="31"/>
      <c r="KRG41" s="31"/>
      <c r="KRH41" s="31"/>
      <c r="KRI41" s="31"/>
      <c r="KRJ41" s="31"/>
      <c r="KRK41" s="31"/>
      <c r="KRL41" s="31"/>
      <c r="KRM41" s="31"/>
      <c r="KRN41" s="31"/>
      <c r="KRO41" s="31"/>
      <c r="KRP41" s="31"/>
      <c r="KRQ41" s="31"/>
      <c r="KRR41" s="31"/>
      <c r="KRS41" s="31"/>
      <c r="KRT41" s="31"/>
      <c r="KRU41" s="31"/>
      <c r="KRV41" s="31"/>
      <c r="KRW41" s="31"/>
      <c r="KRX41" s="31"/>
      <c r="KRY41" s="31"/>
      <c r="KRZ41" s="31"/>
      <c r="KSA41" s="31"/>
      <c r="KSB41" s="31"/>
      <c r="KSC41" s="31"/>
      <c r="KSD41" s="31"/>
      <c r="KSE41" s="31"/>
      <c r="KSF41" s="31"/>
      <c r="KSG41" s="31"/>
      <c r="KSH41" s="31"/>
      <c r="KSI41" s="31"/>
      <c r="KSJ41" s="31"/>
      <c r="KSK41" s="31"/>
      <c r="KSL41" s="31"/>
      <c r="KSM41" s="31"/>
      <c r="KSN41" s="31"/>
      <c r="KSO41" s="31"/>
      <c r="KSP41" s="31"/>
      <c r="KSQ41" s="31"/>
      <c r="KSR41" s="31"/>
      <c r="KSS41" s="31"/>
      <c r="KST41" s="31"/>
      <c r="KSU41" s="31"/>
      <c r="KSV41" s="31"/>
      <c r="KSW41" s="31"/>
      <c r="KSX41" s="31"/>
      <c r="KSY41" s="31"/>
      <c r="KSZ41" s="31"/>
      <c r="KTA41" s="31"/>
      <c r="KTB41" s="31"/>
      <c r="KTC41" s="31"/>
      <c r="KTD41" s="31"/>
      <c r="KTE41" s="31"/>
      <c r="KTF41" s="31"/>
      <c r="KTG41" s="31"/>
      <c r="KTH41" s="31"/>
      <c r="KTI41" s="31"/>
      <c r="KTJ41" s="31"/>
      <c r="KTK41" s="31"/>
      <c r="KTL41" s="31"/>
      <c r="KTM41" s="31"/>
      <c r="KTN41" s="31"/>
      <c r="KTO41" s="31"/>
      <c r="KTP41" s="31"/>
      <c r="KTQ41" s="31"/>
      <c r="KTR41" s="31"/>
      <c r="KTS41" s="31"/>
      <c r="KTT41" s="31"/>
      <c r="KTU41" s="31"/>
      <c r="KTV41" s="31"/>
      <c r="KTW41" s="31"/>
      <c r="KTX41" s="31"/>
      <c r="KTY41" s="31"/>
      <c r="KTZ41" s="31"/>
      <c r="KUA41" s="31"/>
      <c r="KUB41" s="31"/>
      <c r="KUC41" s="31"/>
      <c r="KUD41" s="31"/>
      <c r="KUE41" s="31"/>
      <c r="KUF41" s="31"/>
      <c r="KUG41" s="31"/>
      <c r="KUH41" s="31"/>
      <c r="KUI41" s="31"/>
      <c r="KUJ41" s="31"/>
      <c r="KUK41" s="31"/>
      <c r="KUL41" s="31"/>
      <c r="KUM41" s="31"/>
      <c r="KUN41" s="31"/>
      <c r="KUO41" s="31"/>
      <c r="KUP41" s="31"/>
      <c r="KUQ41" s="31"/>
      <c r="KUR41" s="31"/>
      <c r="KUS41" s="31"/>
      <c r="KUT41" s="31"/>
      <c r="KUU41" s="31"/>
      <c r="KUV41" s="31"/>
      <c r="KUW41" s="31"/>
      <c r="KUX41" s="31"/>
      <c r="KUY41" s="31"/>
      <c r="KUZ41" s="31"/>
      <c r="KVA41" s="31"/>
      <c r="KVB41" s="31"/>
      <c r="KVC41" s="31"/>
      <c r="KVD41" s="31"/>
      <c r="KVE41" s="31"/>
      <c r="KVF41" s="31"/>
      <c r="KVG41" s="31"/>
      <c r="KVH41" s="31"/>
      <c r="KVI41" s="31"/>
      <c r="KVJ41" s="31"/>
      <c r="KVK41" s="31"/>
      <c r="KVL41" s="31"/>
      <c r="KVM41" s="31"/>
      <c r="KVN41" s="31"/>
      <c r="KVO41" s="31"/>
      <c r="KVP41" s="31"/>
      <c r="KVQ41" s="31"/>
      <c r="KVR41" s="31"/>
      <c r="KVS41" s="31"/>
      <c r="KVT41" s="31"/>
      <c r="KVU41" s="31"/>
      <c r="KVV41" s="31"/>
      <c r="KVW41" s="31"/>
      <c r="KVX41" s="31"/>
      <c r="KVY41" s="31"/>
      <c r="KVZ41" s="31"/>
      <c r="KWA41" s="31"/>
      <c r="KWB41" s="31"/>
      <c r="KWC41" s="31"/>
      <c r="KWD41" s="31"/>
      <c r="KWE41" s="31"/>
      <c r="KWF41" s="31"/>
      <c r="KWG41" s="31"/>
      <c r="KWH41" s="31"/>
      <c r="KWI41" s="31"/>
      <c r="KWJ41" s="31"/>
      <c r="KWK41" s="31"/>
      <c r="KWL41" s="31"/>
      <c r="KWM41" s="31"/>
      <c r="KWN41" s="31"/>
      <c r="KWO41" s="31"/>
      <c r="KWP41" s="31"/>
      <c r="KWQ41" s="31"/>
      <c r="KWR41" s="31"/>
      <c r="KWS41" s="31"/>
      <c r="KWT41" s="31"/>
      <c r="KWU41" s="31"/>
      <c r="KWV41" s="31"/>
      <c r="KWW41" s="31"/>
      <c r="KWX41" s="31"/>
      <c r="KWY41" s="31"/>
      <c r="KWZ41" s="31"/>
      <c r="KXA41" s="31"/>
      <c r="KXB41" s="31"/>
      <c r="KXC41" s="31"/>
      <c r="KXD41" s="31"/>
      <c r="KXE41" s="31"/>
      <c r="KXF41" s="31"/>
      <c r="KXG41" s="31"/>
      <c r="KXH41" s="31"/>
      <c r="KXI41" s="31"/>
      <c r="KXJ41" s="31"/>
      <c r="KXK41" s="31"/>
      <c r="KXL41" s="31"/>
      <c r="KXM41" s="31"/>
      <c r="KXN41" s="31"/>
      <c r="KXO41" s="31"/>
      <c r="KXP41" s="31"/>
      <c r="KXQ41" s="31"/>
      <c r="KXR41" s="31"/>
      <c r="KXS41" s="31"/>
      <c r="KXT41" s="31"/>
      <c r="KXU41" s="31"/>
      <c r="KXV41" s="31"/>
      <c r="KXW41" s="31"/>
      <c r="KXX41" s="31"/>
      <c r="KXY41" s="31"/>
      <c r="KXZ41" s="31"/>
      <c r="KYA41" s="31"/>
      <c r="KYB41" s="31"/>
      <c r="KYC41" s="31"/>
      <c r="KYD41" s="31"/>
      <c r="KYE41" s="31"/>
      <c r="KYF41" s="31"/>
      <c r="KYG41" s="31"/>
      <c r="KYH41" s="31"/>
      <c r="KYI41" s="31"/>
      <c r="KYJ41" s="31"/>
      <c r="KYK41" s="31"/>
      <c r="KYL41" s="31"/>
      <c r="KYM41" s="31"/>
      <c r="KYN41" s="31"/>
      <c r="KYO41" s="31"/>
      <c r="KYP41" s="31"/>
      <c r="KYQ41" s="31"/>
      <c r="KYR41" s="31"/>
      <c r="KYS41" s="31"/>
      <c r="KYT41" s="31"/>
      <c r="KYU41" s="31"/>
      <c r="KYV41" s="31"/>
      <c r="KYW41" s="31"/>
      <c r="KYX41" s="31"/>
      <c r="KYY41" s="31"/>
      <c r="KYZ41" s="31"/>
      <c r="KZA41" s="31"/>
      <c r="KZB41" s="31"/>
      <c r="KZC41" s="31"/>
      <c r="KZD41" s="31"/>
      <c r="KZE41" s="31"/>
      <c r="KZF41" s="31"/>
      <c r="KZG41" s="31"/>
      <c r="KZH41" s="31"/>
      <c r="KZI41" s="31"/>
      <c r="KZJ41" s="31"/>
      <c r="KZK41" s="31"/>
      <c r="KZL41" s="31"/>
      <c r="KZM41" s="31"/>
      <c r="KZN41" s="31"/>
      <c r="KZO41" s="31"/>
      <c r="KZP41" s="31"/>
      <c r="KZQ41" s="31"/>
      <c r="KZR41" s="31"/>
      <c r="KZS41" s="31"/>
      <c r="KZT41" s="31"/>
      <c r="KZU41" s="31"/>
      <c r="KZV41" s="31"/>
      <c r="KZW41" s="31"/>
      <c r="KZX41" s="31"/>
      <c r="KZY41" s="31"/>
      <c r="KZZ41" s="31"/>
      <c r="LAA41" s="31"/>
      <c r="LAB41" s="31"/>
      <c r="LAC41" s="31"/>
      <c r="LAD41" s="31"/>
      <c r="LAE41" s="31"/>
      <c r="LAF41" s="31"/>
      <c r="LAG41" s="31"/>
      <c r="LAH41" s="31"/>
      <c r="LAI41" s="31"/>
      <c r="LAJ41" s="31"/>
      <c r="LAK41" s="31"/>
      <c r="LAL41" s="31"/>
      <c r="LAM41" s="31"/>
      <c r="LAN41" s="31"/>
      <c r="LAO41" s="31"/>
      <c r="LAP41" s="31"/>
      <c r="LAQ41" s="31"/>
      <c r="LAR41" s="31"/>
      <c r="LAS41" s="31"/>
      <c r="LAT41" s="31"/>
      <c r="LAU41" s="31"/>
      <c r="LAV41" s="31"/>
      <c r="LAW41" s="31"/>
      <c r="LAX41" s="31"/>
      <c r="LAY41" s="31"/>
      <c r="LAZ41" s="31"/>
      <c r="LBA41" s="31"/>
      <c r="LBB41" s="31"/>
      <c r="LBC41" s="31"/>
      <c r="LBD41" s="31"/>
      <c r="LBE41" s="31"/>
      <c r="LBF41" s="31"/>
      <c r="LBG41" s="31"/>
      <c r="LBH41" s="31"/>
      <c r="LBI41" s="31"/>
      <c r="LBJ41" s="31"/>
      <c r="LBK41" s="31"/>
      <c r="LBL41" s="31"/>
      <c r="LBM41" s="31"/>
      <c r="LBN41" s="31"/>
      <c r="LBO41" s="31"/>
      <c r="LBP41" s="31"/>
      <c r="LBQ41" s="31"/>
      <c r="LBR41" s="31"/>
      <c r="LBS41" s="31"/>
      <c r="LBT41" s="31"/>
      <c r="LBU41" s="31"/>
      <c r="LBV41" s="31"/>
      <c r="LBW41" s="31"/>
      <c r="LBX41" s="31"/>
      <c r="LBY41" s="31"/>
      <c r="LBZ41" s="31"/>
      <c r="LCA41" s="31"/>
      <c r="LCB41" s="31"/>
      <c r="LCC41" s="31"/>
      <c r="LCD41" s="31"/>
      <c r="LCE41" s="31"/>
      <c r="LCF41" s="31"/>
      <c r="LCG41" s="31"/>
      <c r="LCH41" s="31"/>
      <c r="LCI41" s="31"/>
      <c r="LCJ41" s="31"/>
      <c r="LCK41" s="31"/>
      <c r="LCL41" s="31"/>
      <c r="LCM41" s="31"/>
      <c r="LCN41" s="31"/>
      <c r="LCO41" s="31"/>
      <c r="LCP41" s="31"/>
      <c r="LCQ41" s="31"/>
      <c r="LCR41" s="31"/>
      <c r="LCS41" s="31"/>
      <c r="LCT41" s="31"/>
      <c r="LCU41" s="31"/>
      <c r="LCV41" s="31"/>
      <c r="LCW41" s="31"/>
      <c r="LCX41" s="31"/>
      <c r="LCY41" s="31"/>
      <c r="LCZ41" s="31"/>
      <c r="LDA41" s="31"/>
      <c r="LDB41" s="31"/>
      <c r="LDC41" s="31"/>
      <c r="LDD41" s="31"/>
      <c r="LDE41" s="31"/>
      <c r="LDF41" s="31"/>
      <c r="LDG41" s="31"/>
      <c r="LDH41" s="31"/>
      <c r="LDI41" s="31"/>
      <c r="LDJ41" s="31"/>
      <c r="LDK41" s="31"/>
      <c r="LDL41" s="31"/>
      <c r="LDM41" s="31"/>
      <c r="LDN41" s="31"/>
      <c r="LDO41" s="31"/>
      <c r="LDP41" s="31"/>
      <c r="LDQ41" s="31"/>
      <c r="LDR41" s="31"/>
      <c r="LDS41" s="31"/>
      <c r="LDT41" s="31"/>
      <c r="LDU41" s="31"/>
      <c r="LDV41" s="31"/>
      <c r="LDW41" s="31"/>
      <c r="LDX41" s="31"/>
      <c r="LDY41" s="31"/>
      <c r="LDZ41" s="31"/>
      <c r="LEA41" s="31"/>
      <c r="LEB41" s="31"/>
      <c r="LEC41" s="31"/>
      <c r="LED41" s="31"/>
      <c r="LEE41" s="31"/>
      <c r="LEF41" s="31"/>
      <c r="LEG41" s="31"/>
      <c r="LEH41" s="31"/>
      <c r="LEI41" s="31"/>
      <c r="LEJ41" s="31"/>
      <c r="LEK41" s="31"/>
      <c r="LEL41" s="31"/>
      <c r="LEM41" s="31"/>
      <c r="LEN41" s="31"/>
      <c r="LEO41" s="31"/>
      <c r="LEP41" s="31"/>
      <c r="LEQ41" s="31"/>
      <c r="LER41" s="31"/>
      <c r="LES41" s="31"/>
      <c r="LET41" s="31"/>
      <c r="LEU41" s="31"/>
      <c r="LEV41" s="31"/>
      <c r="LEW41" s="31"/>
      <c r="LEX41" s="31"/>
      <c r="LEY41" s="31"/>
      <c r="LEZ41" s="31"/>
      <c r="LFA41" s="31"/>
      <c r="LFB41" s="31"/>
      <c r="LFC41" s="31"/>
      <c r="LFD41" s="31"/>
      <c r="LFE41" s="31"/>
      <c r="LFF41" s="31"/>
      <c r="LFG41" s="31"/>
      <c r="LFH41" s="31"/>
      <c r="LFI41" s="31"/>
      <c r="LFJ41" s="31"/>
      <c r="LFK41" s="31"/>
      <c r="LFL41" s="31"/>
      <c r="LFM41" s="31"/>
      <c r="LFN41" s="31"/>
      <c r="LFO41" s="31"/>
      <c r="LFP41" s="31"/>
      <c r="LFQ41" s="31"/>
      <c r="LFR41" s="31"/>
      <c r="LFS41" s="31"/>
      <c r="LFT41" s="31"/>
      <c r="LFU41" s="31"/>
      <c r="LFV41" s="31"/>
      <c r="LFW41" s="31"/>
      <c r="LFX41" s="31"/>
      <c r="LFY41" s="31"/>
      <c r="LFZ41" s="31"/>
      <c r="LGA41" s="31"/>
      <c r="LGB41" s="31"/>
      <c r="LGC41" s="31"/>
      <c r="LGD41" s="31"/>
      <c r="LGE41" s="31"/>
      <c r="LGF41" s="31"/>
      <c r="LGG41" s="31"/>
      <c r="LGH41" s="31"/>
      <c r="LGI41" s="31"/>
      <c r="LGJ41" s="31"/>
      <c r="LGK41" s="31"/>
      <c r="LGL41" s="31"/>
      <c r="LGM41" s="31"/>
      <c r="LGN41" s="31"/>
      <c r="LGO41" s="31"/>
      <c r="LGP41" s="31"/>
      <c r="LGQ41" s="31"/>
      <c r="LGR41" s="31"/>
      <c r="LGS41" s="31"/>
      <c r="LGT41" s="31"/>
      <c r="LGU41" s="31"/>
      <c r="LGV41" s="31"/>
      <c r="LGW41" s="31"/>
      <c r="LGX41" s="31"/>
      <c r="LGY41" s="31"/>
      <c r="LGZ41" s="31"/>
      <c r="LHA41" s="31"/>
      <c r="LHB41" s="31"/>
      <c r="LHC41" s="31"/>
      <c r="LHD41" s="31"/>
      <c r="LHE41" s="31"/>
      <c r="LHF41" s="31"/>
      <c r="LHG41" s="31"/>
      <c r="LHH41" s="31"/>
      <c r="LHI41" s="31"/>
      <c r="LHJ41" s="31"/>
      <c r="LHK41" s="31"/>
      <c r="LHL41" s="31"/>
      <c r="LHM41" s="31"/>
      <c r="LHN41" s="31"/>
      <c r="LHO41" s="31"/>
      <c r="LHP41" s="31"/>
      <c r="LHQ41" s="31"/>
      <c r="LHR41" s="31"/>
      <c r="LHS41" s="31"/>
      <c r="LHT41" s="31"/>
      <c r="LHU41" s="31"/>
      <c r="LHV41" s="31"/>
      <c r="LHW41" s="31"/>
      <c r="LHX41" s="31"/>
      <c r="LHY41" s="31"/>
      <c r="LHZ41" s="31"/>
      <c r="LIA41" s="31"/>
      <c r="LIB41" s="31"/>
      <c r="LIC41" s="31"/>
      <c r="LID41" s="31"/>
      <c r="LIE41" s="31"/>
      <c r="LIF41" s="31"/>
      <c r="LIG41" s="31"/>
      <c r="LIH41" s="31"/>
      <c r="LII41" s="31"/>
      <c r="LIJ41" s="31"/>
      <c r="LIK41" s="31"/>
      <c r="LIL41" s="31"/>
      <c r="LIM41" s="31"/>
      <c r="LIN41" s="31"/>
      <c r="LIO41" s="31"/>
      <c r="LIP41" s="31"/>
      <c r="LIQ41" s="31"/>
      <c r="LIR41" s="31"/>
      <c r="LIS41" s="31"/>
      <c r="LIT41" s="31"/>
      <c r="LIU41" s="31"/>
      <c r="LIV41" s="31"/>
      <c r="LIW41" s="31"/>
      <c r="LIX41" s="31"/>
      <c r="LIY41" s="31"/>
      <c r="LIZ41" s="31"/>
      <c r="LJA41" s="31"/>
      <c r="LJB41" s="31"/>
      <c r="LJC41" s="31"/>
      <c r="LJD41" s="31"/>
      <c r="LJE41" s="31"/>
      <c r="LJF41" s="31"/>
      <c r="LJG41" s="31"/>
      <c r="LJH41" s="31"/>
      <c r="LJI41" s="31"/>
      <c r="LJJ41" s="31"/>
      <c r="LJK41" s="31"/>
      <c r="LJL41" s="31"/>
      <c r="LJM41" s="31"/>
      <c r="LJN41" s="31"/>
      <c r="LJO41" s="31"/>
      <c r="LJP41" s="31"/>
      <c r="LJQ41" s="31"/>
      <c r="LJR41" s="31"/>
      <c r="LJS41" s="31"/>
      <c r="LJT41" s="31"/>
      <c r="LJU41" s="31"/>
      <c r="LJV41" s="31"/>
      <c r="LJW41" s="31"/>
      <c r="LJX41" s="31"/>
      <c r="LJY41" s="31"/>
      <c r="LJZ41" s="31"/>
      <c r="LKA41" s="31"/>
      <c r="LKB41" s="31"/>
      <c r="LKC41" s="31"/>
      <c r="LKD41" s="31"/>
      <c r="LKE41" s="31"/>
      <c r="LKF41" s="31"/>
      <c r="LKG41" s="31"/>
      <c r="LKH41" s="31"/>
      <c r="LKI41" s="31"/>
      <c r="LKJ41" s="31"/>
      <c r="LKK41" s="31"/>
      <c r="LKL41" s="31"/>
      <c r="LKM41" s="31"/>
      <c r="LKN41" s="31"/>
      <c r="LKO41" s="31"/>
      <c r="LKP41" s="31"/>
      <c r="LKQ41" s="31"/>
      <c r="LKR41" s="31"/>
      <c r="LKS41" s="31"/>
      <c r="LKT41" s="31"/>
      <c r="LKU41" s="31"/>
      <c r="LKV41" s="31"/>
      <c r="LKW41" s="31"/>
      <c r="LKX41" s="31"/>
      <c r="LKY41" s="31"/>
      <c r="LKZ41" s="31"/>
      <c r="LLA41" s="31"/>
      <c r="LLB41" s="31"/>
      <c r="LLC41" s="31"/>
      <c r="LLD41" s="31"/>
      <c r="LLE41" s="31"/>
      <c r="LLF41" s="31"/>
      <c r="LLG41" s="31"/>
      <c r="LLH41" s="31"/>
      <c r="LLI41" s="31"/>
      <c r="LLJ41" s="31"/>
      <c r="LLK41" s="31"/>
      <c r="LLL41" s="31"/>
      <c r="LLM41" s="31"/>
      <c r="LLN41" s="31"/>
      <c r="LLO41" s="31"/>
      <c r="LLP41" s="31"/>
      <c r="LLQ41" s="31"/>
      <c r="LLR41" s="31"/>
      <c r="LLS41" s="31"/>
      <c r="LLT41" s="31"/>
      <c r="LLU41" s="31"/>
      <c r="LLV41" s="31"/>
      <c r="LLW41" s="31"/>
      <c r="LLX41" s="31"/>
      <c r="LLY41" s="31"/>
      <c r="LLZ41" s="31"/>
      <c r="LMA41" s="31"/>
      <c r="LMB41" s="31"/>
      <c r="LMC41" s="31"/>
      <c r="LMD41" s="31"/>
      <c r="LME41" s="31"/>
      <c r="LMF41" s="31"/>
      <c r="LMG41" s="31"/>
      <c r="LMH41" s="31"/>
      <c r="LMI41" s="31"/>
      <c r="LMJ41" s="31"/>
      <c r="LMK41" s="31"/>
      <c r="LML41" s="31"/>
      <c r="LMM41" s="31"/>
      <c r="LMN41" s="31"/>
      <c r="LMO41" s="31"/>
      <c r="LMP41" s="31"/>
      <c r="LMQ41" s="31"/>
      <c r="LMR41" s="31"/>
      <c r="LMS41" s="31"/>
      <c r="LMT41" s="31"/>
      <c r="LMU41" s="31"/>
      <c r="LMV41" s="31"/>
      <c r="LMW41" s="31"/>
      <c r="LMX41" s="31"/>
      <c r="LMY41" s="31"/>
      <c r="LMZ41" s="31"/>
      <c r="LNA41" s="31"/>
      <c r="LNB41" s="31"/>
      <c r="LNC41" s="31"/>
      <c r="LND41" s="31"/>
      <c r="LNE41" s="31"/>
      <c r="LNF41" s="31"/>
      <c r="LNG41" s="31"/>
      <c r="LNH41" s="31"/>
      <c r="LNI41" s="31"/>
      <c r="LNJ41" s="31"/>
      <c r="LNK41" s="31"/>
      <c r="LNL41" s="31"/>
      <c r="LNM41" s="31"/>
      <c r="LNN41" s="31"/>
      <c r="LNO41" s="31"/>
      <c r="LNP41" s="31"/>
      <c r="LNQ41" s="31"/>
      <c r="LNR41" s="31"/>
      <c r="LNS41" s="31"/>
      <c r="LNT41" s="31"/>
      <c r="LNU41" s="31"/>
      <c r="LNV41" s="31"/>
      <c r="LNW41" s="31"/>
      <c r="LNX41" s="31"/>
      <c r="LNY41" s="31"/>
      <c r="LNZ41" s="31"/>
      <c r="LOA41" s="31"/>
      <c r="LOB41" s="31"/>
      <c r="LOC41" s="31"/>
      <c r="LOD41" s="31"/>
      <c r="LOE41" s="31"/>
      <c r="LOF41" s="31"/>
      <c r="LOG41" s="31"/>
      <c r="LOH41" s="31"/>
      <c r="LOI41" s="31"/>
      <c r="LOJ41" s="31"/>
      <c r="LOK41" s="31"/>
      <c r="LOL41" s="31"/>
      <c r="LOM41" s="31"/>
      <c r="LON41" s="31"/>
      <c r="LOO41" s="31"/>
      <c r="LOP41" s="31"/>
      <c r="LOQ41" s="31"/>
      <c r="LOR41" s="31"/>
      <c r="LOS41" s="31"/>
      <c r="LOT41" s="31"/>
      <c r="LOU41" s="31"/>
      <c r="LOV41" s="31"/>
      <c r="LOW41" s="31"/>
      <c r="LOX41" s="31"/>
      <c r="LOY41" s="31"/>
      <c r="LOZ41" s="31"/>
      <c r="LPA41" s="31"/>
      <c r="LPB41" s="31"/>
      <c r="LPC41" s="31"/>
      <c r="LPD41" s="31"/>
      <c r="LPE41" s="31"/>
      <c r="LPF41" s="31"/>
      <c r="LPG41" s="31"/>
      <c r="LPH41" s="31"/>
      <c r="LPI41" s="31"/>
      <c r="LPJ41" s="31"/>
      <c r="LPK41" s="31"/>
      <c r="LPL41" s="31"/>
      <c r="LPM41" s="31"/>
      <c r="LPN41" s="31"/>
      <c r="LPO41" s="31"/>
      <c r="LPP41" s="31"/>
      <c r="LPQ41" s="31"/>
      <c r="LPR41" s="31"/>
      <c r="LPS41" s="31"/>
      <c r="LPT41" s="31"/>
      <c r="LPU41" s="31"/>
      <c r="LPV41" s="31"/>
      <c r="LPW41" s="31"/>
      <c r="LPX41" s="31"/>
      <c r="LPY41" s="31"/>
      <c r="LPZ41" s="31"/>
      <c r="LQA41" s="31"/>
      <c r="LQB41" s="31"/>
      <c r="LQC41" s="31"/>
      <c r="LQD41" s="31"/>
      <c r="LQE41" s="31"/>
      <c r="LQF41" s="31"/>
      <c r="LQG41" s="31"/>
      <c r="LQH41" s="31"/>
      <c r="LQI41" s="31"/>
      <c r="LQJ41" s="31"/>
      <c r="LQK41" s="31"/>
      <c r="LQL41" s="31"/>
      <c r="LQM41" s="31"/>
      <c r="LQN41" s="31"/>
      <c r="LQO41" s="31"/>
      <c r="LQP41" s="31"/>
      <c r="LQQ41" s="31"/>
      <c r="LQR41" s="31"/>
      <c r="LQS41" s="31"/>
      <c r="LQT41" s="31"/>
      <c r="LQU41" s="31"/>
      <c r="LQV41" s="31"/>
      <c r="LQW41" s="31"/>
      <c r="LQX41" s="31"/>
      <c r="LQY41" s="31"/>
      <c r="LQZ41" s="31"/>
      <c r="LRA41" s="31"/>
      <c r="LRB41" s="31"/>
      <c r="LRC41" s="31"/>
      <c r="LRD41" s="31"/>
      <c r="LRE41" s="31"/>
      <c r="LRF41" s="31"/>
      <c r="LRG41" s="31"/>
      <c r="LRH41" s="31"/>
      <c r="LRI41" s="31"/>
      <c r="LRJ41" s="31"/>
      <c r="LRK41" s="31"/>
      <c r="LRL41" s="31"/>
      <c r="LRM41" s="31"/>
      <c r="LRN41" s="31"/>
      <c r="LRO41" s="31"/>
      <c r="LRP41" s="31"/>
      <c r="LRQ41" s="31"/>
      <c r="LRR41" s="31"/>
      <c r="LRS41" s="31"/>
      <c r="LRT41" s="31"/>
      <c r="LRU41" s="31"/>
      <c r="LRV41" s="31"/>
      <c r="LRW41" s="31"/>
      <c r="LRX41" s="31"/>
      <c r="LRY41" s="31"/>
      <c r="LRZ41" s="31"/>
      <c r="LSA41" s="31"/>
      <c r="LSB41" s="31"/>
      <c r="LSC41" s="31"/>
      <c r="LSD41" s="31"/>
      <c r="LSE41" s="31"/>
      <c r="LSF41" s="31"/>
      <c r="LSG41" s="31"/>
      <c r="LSH41" s="31"/>
      <c r="LSI41" s="31"/>
      <c r="LSJ41" s="31"/>
      <c r="LSK41" s="31"/>
      <c r="LSL41" s="31"/>
      <c r="LSM41" s="31"/>
      <c r="LSN41" s="31"/>
      <c r="LSO41" s="31"/>
      <c r="LSP41" s="31"/>
      <c r="LSQ41" s="31"/>
      <c r="LSR41" s="31"/>
      <c r="LSS41" s="31"/>
      <c r="LST41" s="31"/>
      <c r="LSU41" s="31"/>
      <c r="LSV41" s="31"/>
      <c r="LSW41" s="31"/>
      <c r="LSX41" s="31"/>
      <c r="LSY41" s="31"/>
      <c r="LSZ41" s="31"/>
      <c r="LTA41" s="31"/>
      <c r="LTB41" s="31"/>
      <c r="LTC41" s="31"/>
      <c r="LTD41" s="31"/>
      <c r="LTE41" s="31"/>
      <c r="LTF41" s="31"/>
      <c r="LTG41" s="31"/>
      <c r="LTH41" s="31"/>
      <c r="LTI41" s="31"/>
      <c r="LTJ41" s="31"/>
      <c r="LTK41" s="31"/>
      <c r="LTL41" s="31"/>
      <c r="LTM41" s="31"/>
      <c r="LTN41" s="31"/>
      <c r="LTO41" s="31"/>
      <c r="LTP41" s="31"/>
      <c r="LTQ41" s="31"/>
      <c r="LTR41" s="31"/>
      <c r="LTS41" s="31"/>
      <c r="LTT41" s="31"/>
      <c r="LTU41" s="31"/>
      <c r="LTV41" s="31"/>
      <c r="LTW41" s="31"/>
      <c r="LTX41" s="31"/>
      <c r="LTY41" s="31"/>
      <c r="LTZ41" s="31"/>
      <c r="LUA41" s="31"/>
      <c r="LUB41" s="31"/>
      <c r="LUC41" s="31"/>
      <c r="LUD41" s="31"/>
      <c r="LUE41" s="31"/>
      <c r="LUF41" s="31"/>
      <c r="LUG41" s="31"/>
      <c r="LUH41" s="31"/>
      <c r="LUI41" s="31"/>
      <c r="LUJ41" s="31"/>
      <c r="LUK41" s="31"/>
      <c r="LUL41" s="31"/>
      <c r="LUM41" s="31"/>
      <c r="LUN41" s="31"/>
      <c r="LUO41" s="31"/>
      <c r="LUP41" s="31"/>
      <c r="LUQ41" s="31"/>
      <c r="LUR41" s="31"/>
      <c r="LUS41" s="31"/>
      <c r="LUT41" s="31"/>
      <c r="LUU41" s="31"/>
      <c r="LUV41" s="31"/>
      <c r="LUW41" s="31"/>
      <c r="LUX41" s="31"/>
      <c r="LUY41" s="31"/>
      <c r="LUZ41" s="31"/>
      <c r="LVA41" s="31"/>
      <c r="LVB41" s="31"/>
      <c r="LVC41" s="31"/>
      <c r="LVD41" s="31"/>
      <c r="LVE41" s="31"/>
      <c r="LVF41" s="31"/>
      <c r="LVG41" s="31"/>
      <c r="LVH41" s="31"/>
      <c r="LVI41" s="31"/>
      <c r="LVJ41" s="31"/>
      <c r="LVK41" s="31"/>
      <c r="LVL41" s="31"/>
      <c r="LVM41" s="31"/>
      <c r="LVN41" s="31"/>
      <c r="LVO41" s="31"/>
      <c r="LVP41" s="31"/>
      <c r="LVQ41" s="31"/>
      <c r="LVR41" s="31"/>
      <c r="LVS41" s="31"/>
      <c r="LVT41" s="31"/>
      <c r="LVU41" s="31"/>
      <c r="LVV41" s="31"/>
      <c r="LVW41" s="31"/>
      <c r="LVX41" s="31"/>
      <c r="LVY41" s="31"/>
      <c r="LVZ41" s="31"/>
      <c r="LWA41" s="31"/>
      <c r="LWB41" s="31"/>
      <c r="LWC41" s="31"/>
      <c r="LWD41" s="31"/>
      <c r="LWE41" s="31"/>
      <c r="LWF41" s="31"/>
      <c r="LWG41" s="31"/>
      <c r="LWH41" s="31"/>
      <c r="LWI41" s="31"/>
      <c r="LWJ41" s="31"/>
      <c r="LWK41" s="31"/>
      <c r="LWL41" s="31"/>
      <c r="LWM41" s="31"/>
      <c r="LWN41" s="31"/>
      <c r="LWO41" s="31"/>
      <c r="LWP41" s="31"/>
      <c r="LWQ41" s="31"/>
      <c r="LWR41" s="31"/>
      <c r="LWS41" s="31"/>
      <c r="LWT41" s="31"/>
      <c r="LWU41" s="31"/>
      <c r="LWV41" s="31"/>
      <c r="LWW41" s="31"/>
      <c r="LWX41" s="31"/>
      <c r="LWY41" s="31"/>
      <c r="LWZ41" s="31"/>
      <c r="LXA41" s="31"/>
      <c r="LXB41" s="31"/>
      <c r="LXC41" s="31"/>
      <c r="LXD41" s="31"/>
      <c r="LXE41" s="31"/>
      <c r="LXF41" s="31"/>
      <c r="LXG41" s="31"/>
      <c r="LXH41" s="31"/>
      <c r="LXI41" s="31"/>
      <c r="LXJ41" s="31"/>
      <c r="LXK41" s="31"/>
      <c r="LXL41" s="31"/>
      <c r="LXM41" s="31"/>
      <c r="LXN41" s="31"/>
      <c r="LXO41" s="31"/>
      <c r="LXP41" s="31"/>
      <c r="LXQ41" s="31"/>
      <c r="LXR41" s="31"/>
      <c r="LXS41" s="31"/>
      <c r="LXT41" s="31"/>
      <c r="LXU41" s="31"/>
      <c r="LXV41" s="31"/>
      <c r="LXW41" s="31"/>
      <c r="LXX41" s="31"/>
      <c r="LXY41" s="31"/>
      <c r="LXZ41" s="31"/>
      <c r="LYA41" s="31"/>
      <c r="LYB41" s="31"/>
      <c r="LYC41" s="31"/>
      <c r="LYD41" s="31"/>
      <c r="LYE41" s="31"/>
      <c r="LYF41" s="31"/>
      <c r="LYG41" s="31"/>
      <c r="LYH41" s="31"/>
      <c r="LYI41" s="31"/>
      <c r="LYJ41" s="31"/>
      <c r="LYK41" s="31"/>
      <c r="LYL41" s="31"/>
      <c r="LYM41" s="31"/>
      <c r="LYN41" s="31"/>
      <c r="LYO41" s="31"/>
      <c r="LYP41" s="31"/>
      <c r="LYQ41" s="31"/>
      <c r="LYR41" s="31"/>
      <c r="LYS41" s="31"/>
      <c r="LYT41" s="31"/>
      <c r="LYU41" s="31"/>
      <c r="LYV41" s="31"/>
      <c r="LYW41" s="31"/>
      <c r="LYX41" s="31"/>
      <c r="LYY41" s="31"/>
      <c r="LYZ41" s="31"/>
      <c r="LZA41" s="31"/>
      <c r="LZB41" s="31"/>
      <c r="LZC41" s="31"/>
      <c r="LZD41" s="31"/>
      <c r="LZE41" s="31"/>
      <c r="LZF41" s="31"/>
      <c r="LZG41" s="31"/>
      <c r="LZH41" s="31"/>
      <c r="LZI41" s="31"/>
      <c r="LZJ41" s="31"/>
      <c r="LZK41" s="31"/>
      <c r="LZL41" s="31"/>
      <c r="LZM41" s="31"/>
      <c r="LZN41" s="31"/>
      <c r="LZO41" s="31"/>
      <c r="LZP41" s="31"/>
      <c r="LZQ41" s="31"/>
      <c r="LZR41" s="31"/>
      <c r="LZS41" s="31"/>
      <c r="LZT41" s="31"/>
      <c r="LZU41" s="31"/>
      <c r="LZV41" s="31"/>
      <c r="LZW41" s="31"/>
      <c r="LZX41" s="31"/>
      <c r="LZY41" s="31"/>
      <c r="LZZ41" s="31"/>
      <c r="MAA41" s="31"/>
      <c r="MAB41" s="31"/>
      <c r="MAC41" s="31"/>
      <c r="MAD41" s="31"/>
      <c r="MAE41" s="31"/>
      <c r="MAF41" s="31"/>
      <c r="MAG41" s="31"/>
      <c r="MAH41" s="31"/>
      <c r="MAI41" s="31"/>
      <c r="MAJ41" s="31"/>
      <c r="MAK41" s="31"/>
      <c r="MAL41" s="31"/>
      <c r="MAM41" s="31"/>
      <c r="MAN41" s="31"/>
      <c r="MAO41" s="31"/>
      <c r="MAP41" s="31"/>
      <c r="MAQ41" s="31"/>
      <c r="MAR41" s="31"/>
      <c r="MAS41" s="31"/>
      <c r="MAT41" s="31"/>
      <c r="MAU41" s="31"/>
      <c r="MAV41" s="31"/>
      <c r="MAW41" s="31"/>
      <c r="MAX41" s="31"/>
      <c r="MAY41" s="31"/>
      <c r="MAZ41" s="31"/>
      <c r="MBA41" s="31"/>
      <c r="MBB41" s="31"/>
      <c r="MBC41" s="31"/>
      <c r="MBD41" s="31"/>
      <c r="MBE41" s="31"/>
      <c r="MBF41" s="31"/>
      <c r="MBG41" s="31"/>
      <c r="MBH41" s="31"/>
      <c r="MBI41" s="31"/>
      <c r="MBJ41" s="31"/>
      <c r="MBK41" s="31"/>
      <c r="MBL41" s="31"/>
      <c r="MBM41" s="31"/>
      <c r="MBN41" s="31"/>
      <c r="MBO41" s="31"/>
      <c r="MBP41" s="31"/>
      <c r="MBQ41" s="31"/>
      <c r="MBR41" s="31"/>
      <c r="MBS41" s="31"/>
      <c r="MBT41" s="31"/>
      <c r="MBU41" s="31"/>
      <c r="MBV41" s="31"/>
      <c r="MBW41" s="31"/>
      <c r="MBX41" s="31"/>
      <c r="MBY41" s="31"/>
      <c r="MBZ41" s="31"/>
      <c r="MCA41" s="31"/>
      <c r="MCB41" s="31"/>
      <c r="MCC41" s="31"/>
      <c r="MCD41" s="31"/>
      <c r="MCE41" s="31"/>
      <c r="MCF41" s="31"/>
      <c r="MCG41" s="31"/>
      <c r="MCH41" s="31"/>
      <c r="MCI41" s="31"/>
      <c r="MCJ41" s="31"/>
      <c r="MCK41" s="31"/>
      <c r="MCL41" s="31"/>
      <c r="MCM41" s="31"/>
      <c r="MCN41" s="31"/>
      <c r="MCO41" s="31"/>
      <c r="MCP41" s="31"/>
      <c r="MCQ41" s="31"/>
      <c r="MCR41" s="31"/>
      <c r="MCS41" s="31"/>
      <c r="MCT41" s="31"/>
      <c r="MCU41" s="31"/>
      <c r="MCV41" s="31"/>
      <c r="MCW41" s="31"/>
      <c r="MCX41" s="31"/>
      <c r="MCY41" s="31"/>
      <c r="MCZ41" s="31"/>
      <c r="MDA41" s="31"/>
      <c r="MDB41" s="31"/>
      <c r="MDC41" s="31"/>
      <c r="MDD41" s="31"/>
      <c r="MDE41" s="31"/>
      <c r="MDF41" s="31"/>
      <c r="MDG41" s="31"/>
      <c r="MDH41" s="31"/>
      <c r="MDI41" s="31"/>
      <c r="MDJ41" s="31"/>
      <c r="MDK41" s="31"/>
      <c r="MDL41" s="31"/>
      <c r="MDM41" s="31"/>
      <c r="MDN41" s="31"/>
      <c r="MDO41" s="31"/>
      <c r="MDP41" s="31"/>
      <c r="MDQ41" s="31"/>
      <c r="MDR41" s="31"/>
      <c r="MDS41" s="31"/>
      <c r="MDT41" s="31"/>
      <c r="MDU41" s="31"/>
      <c r="MDV41" s="31"/>
      <c r="MDW41" s="31"/>
      <c r="MDX41" s="31"/>
      <c r="MDY41" s="31"/>
      <c r="MDZ41" s="31"/>
      <c r="MEA41" s="31"/>
      <c r="MEB41" s="31"/>
      <c r="MEC41" s="31"/>
      <c r="MED41" s="31"/>
      <c r="MEE41" s="31"/>
      <c r="MEF41" s="31"/>
      <c r="MEG41" s="31"/>
      <c r="MEH41" s="31"/>
      <c r="MEI41" s="31"/>
      <c r="MEJ41" s="31"/>
      <c r="MEK41" s="31"/>
      <c r="MEL41" s="31"/>
      <c r="MEM41" s="31"/>
      <c r="MEN41" s="31"/>
      <c r="MEO41" s="31"/>
      <c r="MEP41" s="31"/>
      <c r="MEQ41" s="31"/>
      <c r="MER41" s="31"/>
      <c r="MES41" s="31"/>
      <c r="MET41" s="31"/>
      <c r="MEU41" s="31"/>
      <c r="MEV41" s="31"/>
      <c r="MEW41" s="31"/>
      <c r="MEX41" s="31"/>
      <c r="MEY41" s="31"/>
      <c r="MEZ41" s="31"/>
      <c r="MFA41" s="31"/>
      <c r="MFB41" s="31"/>
      <c r="MFC41" s="31"/>
      <c r="MFD41" s="31"/>
      <c r="MFE41" s="31"/>
      <c r="MFF41" s="31"/>
      <c r="MFG41" s="31"/>
      <c r="MFH41" s="31"/>
      <c r="MFI41" s="31"/>
      <c r="MFJ41" s="31"/>
      <c r="MFK41" s="31"/>
      <c r="MFL41" s="31"/>
      <c r="MFM41" s="31"/>
      <c r="MFN41" s="31"/>
      <c r="MFO41" s="31"/>
      <c r="MFP41" s="31"/>
      <c r="MFQ41" s="31"/>
      <c r="MFR41" s="31"/>
      <c r="MFS41" s="31"/>
      <c r="MFT41" s="31"/>
      <c r="MFU41" s="31"/>
      <c r="MFV41" s="31"/>
      <c r="MFW41" s="31"/>
      <c r="MFX41" s="31"/>
      <c r="MFY41" s="31"/>
      <c r="MFZ41" s="31"/>
      <c r="MGA41" s="31"/>
      <c r="MGB41" s="31"/>
      <c r="MGC41" s="31"/>
      <c r="MGD41" s="31"/>
      <c r="MGE41" s="31"/>
      <c r="MGF41" s="31"/>
      <c r="MGG41" s="31"/>
      <c r="MGH41" s="31"/>
      <c r="MGI41" s="31"/>
      <c r="MGJ41" s="31"/>
      <c r="MGK41" s="31"/>
      <c r="MGL41" s="31"/>
      <c r="MGM41" s="31"/>
      <c r="MGN41" s="31"/>
      <c r="MGO41" s="31"/>
      <c r="MGP41" s="31"/>
      <c r="MGQ41" s="31"/>
      <c r="MGR41" s="31"/>
      <c r="MGS41" s="31"/>
      <c r="MGT41" s="31"/>
      <c r="MGU41" s="31"/>
      <c r="MGV41" s="31"/>
      <c r="MGW41" s="31"/>
      <c r="MGX41" s="31"/>
      <c r="MGY41" s="31"/>
      <c r="MGZ41" s="31"/>
      <c r="MHA41" s="31"/>
      <c r="MHB41" s="31"/>
      <c r="MHC41" s="31"/>
      <c r="MHD41" s="31"/>
      <c r="MHE41" s="31"/>
      <c r="MHF41" s="31"/>
      <c r="MHG41" s="31"/>
      <c r="MHH41" s="31"/>
      <c r="MHI41" s="31"/>
      <c r="MHJ41" s="31"/>
      <c r="MHK41" s="31"/>
      <c r="MHL41" s="31"/>
      <c r="MHM41" s="31"/>
      <c r="MHN41" s="31"/>
      <c r="MHO41" s="31"/>
      <c r="MHP41" s="31"/>
      <c r="MHQ41" s="31"/>
      <c r="MHR41" s="31"/>
      <c r="MHS41" s="31"/>
      <c r="MHT41" s="31"/>
      <c r="MHU41" s="31"/>
      <c r="MHV41" s="31"/>
      <c r="MHW41" s="31"/>
      <c r="MHX41" s="31"/>
      <c r="MHY41" s="31"/>
      <c r="MHZ41" s="31"/>
      <c r="MIA41" s="31"/>
      <c r="MIB41" s="31"/>
      <c r="MIC41" s="31"/>
      <c r="MID41" s="31"/>
      <c r="MIE41" s="31"/>
      <c r="MIF41" s="31"/>
      <c r="MIG41" s="31"/>
      <c r="MIH41" s="31"/>
      <c r="MII41" s="31"/>
      <c r="MIJ41" s="31"/>
      <c r="MIK41" s="31"/>
      <c r="MIL41" s="31"/>
      <c r="MIM41" s="31"/>
      <c r="MIN41" s="31"/>
      <c r="MIO41" s="31"/>
      <c r="MIP41" s="31"/>
      <c r="MIQ41" s="31"/>
      <c r="MIR41" s="31"/>
      <c r="MIS41" s="31"/>
      <c r="MIT41" s="31"/>
      <c r="MIU41" s="31"/>
      <c r="MIV41" s="31"/>
      <c r="MIW41" s="31"/>
      <c r="MIX41" s="31"/>
      <c r="MIY41" s="31"/>
      <c r="MIZ41" s="31"/>
      <c r="MJA41" s="31"/>
      <c r="MJB41" s="31"/>
      <c r="MJC41" s="31"/>
      <c r="MJD41" s="31"/>
      <c r="MJE41" s="31"/>
      <c r="MJF41" s="31"/>
      <c r="MJG41" s="31"/>
      <c r="MJH41" s="31"/>
      <c r="MJI41" s="31"/>
      <c r="MJJ41" s="31"/>
      <c r="MJK41" s="31"/>
      <c r="MJL41" s="31"/>
      <c r="MJM41" s="31"/>
      <c r="MJN41" s="31"/>
      <c r="MJO41" s="31"/>
      <c r="MJP41" s="31"/>
      <c r="MJQ41" s="31"/>
      <c r="MJR41" s="31"/>
      <c r="MJS41" s="31"/>
      <c r="MJT41" s="31"/>
      <c r="MJU41" s="31"/>
      <c r="MJV41" s="31"/>
      <c r="MJW41" s="31"/>
      <c r="MJX41" s="31"/>
      <c r="MJY41" s="31"/>
      <c r="MJZ41" s="31"/>
      <c r="MKA41" s="31"/>
      <c r="MKB41" s="31"/>
      <c r="MKC41" s="31"/>
      <c r="MKD41" s="31"/>
      <c r="MKE41" s="31"/>
      <c r="MKF41" s="31"/>
      <c r="MKG41" s="31"/>
      <c r="MKH41" s="31"/>
      <c r="MKI41" s="31"/>
      <c r="MKJ41" s="31"/>
      <c r="MKK41" s="31"/>
      <c r="MKL41" s="31"/>
      <c r="MKM41" s="31"/>
      <c r="MKN41" s="31"/>
      <c r="MKO41" s="31"/>
      <c r="MKP41" s="31"/>
      <c r="MKQ41" s="31"/>
      <c r="MKR41" s="31"/>
      <c r="MKS41" s="31"/>
      <c r="MKT41" s="31"/>
      <c r="MKU41" s="31"/>
      <c r="MKV41" s="31"/>
      <c r="MKW41" s="31"/>
      <c r="MKX41" s="31"/>
      <c r="MKY41" s="31"/>
      <c r="MKZ41" s="31"/>
      <c r="MLA41" s="31"/>
      <c r="MLB41" s="31"/>
      <c r="MLC41" s="31"/>
      <c r="MLD41" s="31"/>
      <c r="MLE41" s="31"/>
      <c r="MLF41" s="31"/>
      <c r="MLG41" s="31"/>
      <c r="MLH41" s="31"/>
      <c r="MLI41" s="31"/>
      <c r="MLJ41" s="31"/>
      <c r="MLK41" s="31"/>
      <c r="MLL41" s="31"/>
      <c r="MLM41" s="31"/>
      <c r="MLN41" s="31"/>
      <c r="MLO41" s="31"/>
      <c r="MLP41" s="31"/>
      <c r="MLQ41" s="31"/>
      <c r="MLR41" s="31"/>
      <c r="MLS41" s="31"/>
      <c r="MLT41" s="31"/>
      <c r="MLU41" s="31"/>
      <c r="MLV41" s="31"/>
      <c r="MLW41" s="31"/>
      <c r="MLX41" s="31"/>
      <c r="MLY41" s="31"/>
      <c r="MLZ41" s="31"/>
      <c r="MMA41" s="31"/>
      <c r="MMB41" s="31"/>
      <c r="MMC41" s="31"/>
      <c r="MMD41" s="31"/>
      <c r="MME41" s="31"/>
      <c r="MMF41" s="31"/>
      <c r="MMG41" s="31"/>
      <c r="MMH41" s="31"/>
      <c r="MMI41" s="31"/>
      <c r="MMJ41" s="31"/>
      <c r="MMK41" s="31"/>
      <c r="MML41" s="31"/>
      <c r="MMM41" s="31"/>
      <c r="MMN41" s="31"/>
      <c r="MMO41" s="31"/>
      <c r="MMP41" s="31"/>
      <c r="MMQ41" s="31"/>
      <c r="MMR41" s="31"/>
      <c r="MMS41" s="31"/>
      <c r="MMT41" s="31"/>
      <c r="MMU41" s="31"/>
      <c r="MMV41" s="31"/>
      <c r="MMW41" s="31"/>
      <c r="MMX41" s="31"/>
      <c r="MMY41" s="31"/>
      <c r="MMZ41" s="31"/>
      <c r="MNA41" s="31"/>
      <c r="MNB41" s="31"/>
      <c r="MNC41" s="31"/>
      <c r="MND41" s="31"/>
      <c r="MNE41" s="31"/>
      <c r="MNF41" s="31"/>
      <c r="MNG41" s="31"/>
      <c r="MNH41" s="31"/>
      <c r="MNI41" s="31"/>
      <c r="MNJ41" s="31"/>
      <c r="MNK41" s="31"/>
      <c r="MNL41" s="31"/>
      <c r="MNM41" s="31"/>
      <c r="MNN41" s="31"/>
      <c r="MNO41" s="31"/>
      <c r="MNP41" s="31"/>
      <c r="MNQ41" s="31"/>
      <c r="MNR41" s="31"/>
      <c r="MNS41" s="31"/>
      <c r="MNT41" s="31"/>
      <c r="MNU41" s="31"/>
      <c r="MNV41" s="31"/>
      <c r="MNW41" s="31"/>
      <c r="MNX41" s="31"/>
      <c r="MNY41" s="31"/>
      <c r="MNZ41" s="31"/>
      <c r="MOA41" s="31"/>
      <c r="MOB41" s="31"/>
      <c r="MOC41" s="31"/>
      <c r="MOD41" s="31"/>
      <c r="MOE41" s="31"/>
      <c r="MOF41" s="31"/>
      <c r="MOG41" s="31"/>
      <c r="MOH41" s="31"/>
      <c r="MOI41" s="31"/>
      <c r="MOJ41" s="31"/>
      <c r="MOK41" s="31"/>
      <c r="MOL41" s="31"/>
      <c r="MOM41" s="31"/>
      <c r="MON41" s="31"/>
      <c r="MOO41" s="31"/>
      <c r="MOP41" s="31"/>
      <c r="MOQ41" s="31"/>
      <c r="MOR41" s="31"/>
      <c r="MOS41" s="31"/>
      <c r="MOT41" s="31"/>
      <c r="MOU41" s="31"/>
      <c r="MOV41" s="31"/>
      <c r="MOW41" s="31"/>
      <c r="MOX41" s="31"/>
      <c r="MOY41" s="31"/>
      <c r="MOZ41" s="31"/>
      <c r="MPA41" s="31"/>
      <c r="MPB41" s="31"/>
      <c r="MPC41" s="31"/>
      <c r="MPD41" s="31"/>
      <c r="MPE41" s="31"/>
      <c r="MPF41" s="31"/>
      <c r="MPG41" s="31"/>
      <c r="MPH41" s="31"/>
      <c r="MPI41" s="31"/>
      <c r="MPJ41" s="31"/>
      <c r="MPK41" s="31"/>
      <c r="MPL41" s="31"/>
      <c r="MPM41" s="31"/>
      <c r="MPN41" s="31"/>
      <c r="MPO41" s="31"/>
      <c r="MPP41" s="31"/>
      <c r="MPQ41" s="31"/>
      <c r="MPR41" s="31"/>
      <c r="MPS41" s="31"/>
      <c r="MPT41" s="31"/>
      <c r="MPU41" s="31"/>
      <c r="MPV41" s="31"/>
      <c r="MPW41" s="31"/>
      <c r="MPX41" s="31"/>
      <c r="MPY41" s="31"/>
      <c r="MPZ41" s="31"/>
      <c r="MQA41" s="31"/>
      <c r="MQB41" s="31"/>
      <c r="MQC41" s="31"/>
      <c r="MQD41" s="31"/>
      <c r="MQE41" s="31"/>
      <c r="MQF41" s="31"/>
      <c r="MQG41" s="31"/>
      <c r="MQH41" s="31"/>
      <c r="MQI41" s="31"/>
      <c r="MQJ41" s="31"/>
      <c r="MQK41" s="31"/>
      <c r="MQL41" s="31"/>
      <c r="MQM41" s="31"/>
      <c r="MQN41" s="31"/>
      <c r="MQO41" s="31"/>
      <c r="MQP41" s="31"/>
      <c r="MQQ41" s="31"/>
      <c r="MQR41" s="31"/>
      <c r="MQS41" s="31"/>
      <c r="MQT41" s="31"/>
      <c r="MQU41" s="31"/>
      <c r="MQV41" s="31"/>
      <c r="MQW41" s="31"/>
      <c r="MQX41" s="31"/>
      <c r="MQY41" s="31"/>
      <c r="MQZ41" s="31"/>
      <c r="MRA41" s="31"/>
      <c r="MRB41" s="31"/>
      <c r="MRC41" s="31"/>
      <c r="MRD41" s="31"/>
      <c r="MRE41" s="31"/>
      <c r="MRF41" s="31"/>
      <c r="MRG41" s="31"/>
      <c r="MRH41" s="31"/>
      <c r="MRI41" s="31"/>
      <c r="MRJ41" s="31"/>
      <c r="MRK41" s="31"/>
      <c r="MRL41" s="31"/>
      <c r="MRM41" s="31"/>
      <c r="MRN41" s="31"/>
      <c r="MRO41" s="31"/>
      <c r="MRP41" s="31"/>
      <c r="MRQ41" s="31"/>
      <c r="MRR41" s="31"/>
      <c r="MRS41" s="31"/>
      <c r="MRT41" s="31"/>
      <c r="MRU41" s="31"/>
      <c r="MRV41" s="31"/>
      <c r="MRW41" s="31"/>
      <c r="MRX41" s="31"/>
      <c r="MRY41" s="31"/>
      <c r="MRZ41" s="31"/>
      <c r="MSA41" s="31"/>
      <c r="MSB41" s="31"/>
      <c r="MSC41" s="31"/>
      <c r="MSD41" s="31"/>
      <c r="MSE41" s="31"/>
      <c r="MSF41" s="31"/>
      <c r="MSG41" s="31"/>
      <c r="MSH41" s="31"/>
      <c r="MSI41" s="31"/>
      <c r="MSJ41" s="31"/>
      <c r="MSK41" s="31"/>
      <c r="MSL41" s="31"/>
      <c r="MSM41" s="31"/>
      <c r="MSN41" s="31"/>
      <c r="MSO41" s="31"/>
      <c r="MSP41" s="31"/>
      <c r="MSQ41" s="31"/>
      <c r="MSR41" s="31"/>
      <c r="MSS41" s="31"/>
      <c r="MST41" s="31"/>
      <c r="MSU41" s="31"/>
      <c r="MSV41" s="31"/>
      <c r="MSW41" s="31"/>
      <c r="MSX41" s="31"/>
      <c r="MSY41" s="31"/>
      <c r="MSZ41" s="31"/>
      <c r="MTA41" s="31"/>
      <c r="MTB41" s="31"/>
      <c r="MTC41" s="31"/>
      <c r="MTD41" s="31"/>
      <c r="MTE41" s="31"/>
      <c r="MTF41" s="31"/>
      <c r="MTG41" s="31"/>
      <c r="MTH41" s="31"/>
      <c r="MTI41" s="31"/>
      <c r="MTJ41" s="31"/>
      <c r="MTK41" s="31"/>
      <c r="MTL41" s="31"/>
      <c r="MTM41" s="31"/>
      <c r="MTN41" s="31"/>
      <c r="MTO41" s="31"/>
      <c r="MTP41" s="31"/>
      <c r="MTQ41" s="31"/>
      <c r="MTR41" s="31"/>
      <c r="MTS41" s="31"/>
      <c r="MTT41" s="31"/>
      <c r="MTU41" s="31"/>
      <c r="MTV41" s="31"/>
      <c r="MTW41" s="31"/>
      <c r="MTX41" s="31"/>
      <c r="MTY41" s="31"/>
      <c r="MTZ41" s="31"/>
      <c r="MUA41" s="31"/>
      <c r="MUB41" s="31"/>
      <c r="MUC41" s="31"/>
      <c r="MUD41" s="31"/>
      <c r="MUE41" s="31"/>
      <c r="MUF41" s="31"/>
      <c r="MUG41" s="31"/>
      <c r="MUH41" s="31"/>
      <c r="MUI41" s="31"/>
      <c r="MUJ41" s="31"/>
      <c r="MUK41" s="31"/>
      <c r="MUL41" s="31"/>
      <c r="MUM41" s="31"/>
      <c r="MUN41" s="31"/>
      <c r="MUO41" s="31"/>
      <c r="MUP41" s="31"/>
      <c r="MUQ41" s="31"/>
      <c r="MUR41" s="31"/>
      <c r="MUS41" s="31"/>
      <c r="MUT41" s="31"/>
      <c r="MUU41" s="31"/>
      <c r="MUV41" s="31"/>
      <c r="MUW41" s="31"/>
      <c r="MUX41" s="31"/>
      <c r="MUY41" s="31"/>
      <c r="MUZ41" s="31"/>
      <c r="MVA41" s="31"/>
      <c r="MVB41" s="31"/>
      <c r="MVC41" s="31"/>
      <c r="MVD41" s="31"/>
      <c r="MVE41" s="31"/>
      <c r="MVF41" s="31"/>
      <c r="MVG41" s="31"/>
      <c r="MVH41" s="31"/>
      <c r="MVI41" s="31"/>
      <c r="MVJ41" s="31"/>
      <c r="MVK41" s="31"/>
      <c r="MVL41" s="31"/>
      <c r="MVM41" s="31"/>
      <c r="MVN41" s="31"/>
      <c r="MVO41" s="31"/>
      <c r="MVP41" s="31"/>
      <c r="MVQ41" s="31"/>
      <c r="MVR41" s="31"/>
      <c r="MVS41" s="31"/>
      <c r="MVT41" s="31"/>
      <c r="MVU41" s="31"/>
      <c r="MVV41" s="31"/>
      <c r="MVW41" s="31"/>
      <c r="MVX41" s="31"/>
      <c r="MVY41" s="31"/>
      <c r="MVZ41" s="31"/>
      <c r="MWA41" s="31"/>
      <c r="MWB41" s="31"/>
      <c r="MWC41" s="31"/>
      <c r="MWD41" s="31"/>
      <c r="MWE41" s="31"/>
      <c r="MWF41" s="31"/>
      <c r="MWG41" s="31"/>
      <c r="MWH41" s="31"/>
      <c r="MWI41" s="31"/>
      <c r="MWJ41" s="31"/>
      <c r="MWK41" s="31"/>
      <c r="MWL41" s="31"/>
      <c r="MWM41" s="31"/>
      <c r="MWN41" s="31"/>
      <c r="MWO41" s="31"/>
      <c r="MWP41" s="31"/>
      <c r="MWQ41" s="31"/>
      <c r="MWR41" s="31"/>
      <c r="MWS41" s="31"/>
      <c r="MWT41" s="31"/>
      <c r="MWU41" s="31"/>
      <c r="MWV41" s="31"/>
      <c r="MWW41" s="31"/>
      <c r="MWX41" s="31"/>
      <c r="MWY41" s="31"/>
      <c r="MWZ41" s="31"/>
      <c r="MXA41" s="31"/>
      <c r="MXB41" s="31"/>
      <c r="MXC41" s="31"/>
      <c r="MXD41" s="31"/>
      <c r="MXE41" s="31"/>
      <c r="MXF41" s="31"/>
      <c r="MXG41" s="31"/>
      <c r="MXH41" s="31"/>
      <c r="MXI41" s="31"/>
      <c r="MXJ41" s="31"/>
      <c r="MXK41" s="31"/>
      <c r="MXL41" s="31"/>
      <c r="MXM41" s="31"/>
      <c r="MXN41" s="31"/>
      <c r="MXO41" s="31"/>
      <c r="MXP41" s="31"/>
      <c r="MXQ41" s="31"/>
      <c r="MXR41" s="31"/>
      <c r="MXS41" s="31"/>
      <c r="MXT41" s="31"/>
      <c r="MXU41" s="31"/>
      <c r="MXV41" s="31"/>
      <c r="MXW41" s="31"/>
      <c r="MXX41" s="31"/>
      <c r="MXY41" s="31"/>
      <c r="MXZ41" s="31"/>
      <c r="MYA41" s="31"/>
      <c r="MYB41" s="31"/>
      <c r="MYC41" s="31"/>
      <c r="MYD41" s="31"/>
      <c r="MYE41" s="31"/>
      <c r="MYF41" s="31"/>
      <c r="MYG41" s="31"/>
      <c r="MYH41" s="31"/>
      <c r="MYI41" s="31"/>
      <c r="MYJ41" s="31"/>
      <c r="MYK41" s="31"/>
      <c r="MYL41" s="31"/>
      <c r="MYM41" s="31"/>
      <c r="MYN41" s="31"/>
      <c r="MYO41" s="31"/>
      <c r="MYP41" s="31"/>
      <c r="MYQ41" s="31"/>
      <c r="MYR41" s="31"/>
      <c r="MYS41" s="31"/>
      <c r="MYT41" s="31"/>
      <c r="MYU41" s="31"/>
      <c r="MYV41" s="31"/>
      <c r="MYW41" s="31"/>
      <c r="MYX41" s="31"/>
      <c r="MYY41" s="31"/>
      <c r="MYZ41" s="31"/>
      <c r="MZA41" s="31"/>
      <c r="MZB41" s="31"/>
      <c r="MZC41" s="31"/>
      <c r="MZD41" s="31"/>
      <c r="MZE41" s="31"/>
      <c r="MZF41" s="31"/>
      <c r="MZG41" s="31"/>
      <c r="MZH41" s="31"/>
      <c r="MZI41" s="31"/>
      <c r="MZJ41" s="31"/>
      <c r="MZK41" s="31"/>
      <c r="MZL41" s="31"/>
      <c r="MZM41" s="31"/>
      <c r="MZN41" s="31"/>
      <c r="MZO41" s="31"/>
      <c r="MZP41" s="31"/>
      <c r="MZQ41" s="31"/>
      <c r="MZR41" s="31"/>
      <c r="MZS41" s="31"/>
      <c r="MZT41" s="31"/>
      <c r="MZU41" s="31"/>
      <c r="MZV41" s="31"/>
      <c r="MZW41" s="31"/>
      <c r="MZX41" s="31"/>
      <c r="MZY41" s="31"/>
      <c r="MZZ41" s="31"/>
      <c r="NAA41" s="31"/>
      <c r="NAB41" s="31"/>
      <c r="NAC41" s="31"/>
      <c r="NAD41" s="31"/>
      <c r="NAE41" s="31"/>
      <c r="NAF41" s="31"/>
      <c r="NAG41" s="31"/>
      <c r="NAH41" s="31"/>
      <c r="NAI41" s="31"/>
      <c r="NAJ41" s="31"/>
      <c r="NAK41" s="31"/>
      <c r="NAL41" s="31"/>
      <c r="NAM41" s="31"/>
      <c r="NAN41" s="31"/>
      <c r="NAO41" s="31"/>
      <c r="NAP41" s="31"/>
      <c r="NAQ41" s="31"/>
      <c r="NAR41" s="31"/>
      <c r="NAS41" s="31"/>
      <c r="NAT41" s="31"/>
      <c r="NAU41" s="31"/>
      <c r="NAV41" s="31"/>
      <c r="NAW41" s="31"/>
      <c r="NAX41" s="31"/>
      <c r="NAY41" s="31"/>
      <c r="NAZ41" s="31"/>
      <c r="NBA41" s="31"/>
      <c r="NBB41" s="31"/>
      <c r="NBC41" s="31"/>
      <c r="NBD41" s="31"/>
      <c r="NBE41" s="31"/>
      <c r="NBF41" s="31"/>
      <c r="NBG41" s="31"/>
      <c r="NBH41" s="31"/>
      <c r="NBI41" s="31"/>
      <c r="NBJ41" s="31"/>
      <c r="NBK41" s="31"/>
      <c r="NBL41" s="31"/>
      <c r="NBM41" s="31"/>
      <c r="NBN41" s="31"/>
      <c r="NBO41" s="31"/>
      <c r="NBP41" s="31"/>
      <c r="NBQ41" s="31"/>
      <c r="NBR41" s="31"/>
      <c r="NBS41" s="31"/>
      <c r="NBT41" s="31"/>
      <c r="NBU41" s="31"/>
      <c r="NBV41" s="31"/>
      <c r="NBW41" s="31"/>
      <c r="NBX41" s="31"/>
      <c r="NBY41" s="31"/>
      <c r="NBZ41" s="31"/>
      <c r="NCA41" s="31"/>
      <c r="NCB41" s="31"/>
      <c r="NCC41" s="31"/>
      <c r="NCD41" s="31"/>
      <c r="NCE41" s="31"/>
      <c r="NCF41" s="31"/>
      <c r="NCG41" s="31"/>
      <c r="NCH41" s="31"/>
      <c r="NCI41" s="31"/>
      <c r="NCJ41" s="31"/>
      <c r="NCK41" s="31"/>
      <c r="NCL41" s="31"/>
      <c r="NCM41" s="31"/>
      <c r="NCN41" s="31"/>
      <c r="NCO41" s="31"/>
      <c r="NCP41" s="31"/>
      <c r="NCQ41" s="31"/>
      <c r="NCR41" s="31"/>
      <c r="NCS41" s="31"/>
      <c r="NCT41" s="31"/>
      <c r="NCU41" s="31"/>
      <c r="NCV41" s="31"/>
      <c r="NCW41" s="31"/>
      <c r="NCX41" s="31"/>
      <c r="NCY41" s="31"/>
      <c r="NCZ41" s="31"/>
      <c r="NDA41" s="31"/>
      <c r="NDB41" s="31"/>
      <c r="NDC41" s="31"/>
      <c r="NDD41" s="31"/>
      <c r="NDE41" s="31"/>
      <c r="NDF41" s="31"/>
      <c r="NDG41" s="31"/>
      <c r="NDH41" s="31"/>
      <c r="NDI41" s="31"/>
      <c r="NDJ41" s="31"/>
      <c r="NDK41" s="31"/>
      <c r="NDL41" s="31"/>
      <c r="NDM41" s="31"/>
      <c r="NDN41" s="31"/>
      <c r="NDO41" s="31"/>
      <c r="NDP41" s="31"/>
      <c r="NDQ41" s="31"/>
      <c r="NDR41" s="31"/>
      <c r="NDS41" s="31"/>
      <c r="NDT41" s="31"/>
      <c r="NDU41" s="31"/>
      <c r="NDV41" s="31"/>
      <c r="NDW41" s="31"/>
      <c r="NDX41" s="31"/>
      <c r="NDY41" s="31"/>
      <c r="NDZ41" s="31"/>
      <c r="NEA41" s="31"/>
      <c r="NEB41" s="31"/>
      <c r="NEC41" s="31"/>
      <c r="NED41" s="31"/>
      <c r="NEE41" s="31"/>
      <c r="NEF41" s="31"/>
      <c r="NEG41" s="31"/>
      <c r="NEH41" s="31"/>
      <c r="NEI41" s="31"/>
      <c r="NEJ41" s="31"/>
      <c r="NEK41" s="31"/>
      <c r="NEL41" s="31"/>
      <c r="NEM41" s="31"/>
      <c r="NEN41" s="31"/>
      <c r="NEO41" s="31"/>
      <c r="NEP41" s="31"/>
      <c r="NEQ41" s="31"/>
      <c r="NER41" s="31"/>
      <c r="NES41" s="31"/>
      <c r="NET41" s="31"/>
      <c r="NEU41" s="31"/>
      <c r="NEV41" s="31"/>
      <c r="NEW41" s="31"/>
      <c r="NEX41" s="31"/>
      <c r="NEY41" s="31"/>
      <c r="NEZ41" s="31"/>
      <c r="NFA41" s="31"/>
      <c r="NFB41" s="31"/>
      <c r="NFC41" s="31"/>
      <c r="NFD41" s="31"/>
      <c r="NFE41" s="31"/>
      <c r="NFF41" s="31"/>
      <c r="NFG41" s="31"/>
      <c r="NFH41" s="31"/>
      <c r="NFI41" s="31"/>
      <c r="NFJ41" s="31"/>
      <c r="NFK41" s="31"/>
      <c r="NFL41" s="31"/>
      <c r="NFM41" s="31"/>
      <c r="NFN41" s="31"/>
      <c r="NFO41" s="31"/>
      <c r="NFP41" s="31"/>
      <c r="NFQ41" s="31"/>
      <c r="NFR41" s="31"/>
      <c r="NFS41" s="31"/>
      <c r="NFT41" s="31"/>
      <c r="NFU41" s="31"/>
      <c r="NFV41" s="31"/>
      <c r="NFW41" s="31"/>
      <c r="NFX41" s="31"/>
      <c r="NFY41" s="31"/>
      <c r="NFZ41" s="31"/>
      <c r="NGA41" s="31"/>
      <c r="NGB41" s="31"/>
      <c r="NGC41" s="31"/>
      <c r="NGD41" s="31"/>
      <c r="NGE41" s="31"/>
      <c r="NGF41" s="31"/>
      <c r="NGG41" s="31"/>
      <c r="NGH41" s="31"/>
      <c r="NGI41" s="31"/>
      <c r="NGJ41" s="31"/>
      <c r="NGK41" s="31"/>
      <c r="NGL41" s="31"/>
      <c r="NGM41" s="31"/>
      <c r="NGN41" s="31"/>
      <c r="NGO41" s="31"/>
      <c r="NGP41" s="31"/>
      <c r="NGQ41" s="31"/>
      <c r="NGR41" s="31"/>
      <c r="NGS41" s="31"/>
      <c r="NGT41" s="31"/>
      <c r="NGU41" s="31"/>
      <c r="NGV41" s="31"/>
      <c r="NGW41" s="31"/>
      <c r="NGX41" s="31"/>
      <c r="NGY41" s="31"/>
      <c r="NGZ41" s="31"/>
      <c r="NHA41" s="31"/>
      <c r="NHB41" s="31"/>
      <c r="NHC41" s="31"/>
      <c r="NHD41" s="31"/>
      <c r="NHE41" s="31"/>
      <c r="NHF41" s="31"/>
      <c r="NHG41" s="31"/>
      <c r="NHH41" s="31"/>
      <c r="NHI41" s="31"/>
      <c r="NHJ41" s="31"/>
      <c r="NHK41" s="31"/>
      <c r="NHL41" s="31"/>
      <c r="NHM41" s="31"/>
      <c r="NHN41" s="31"/>
      <c r="NHO41" s="31"/>
      <c r="NHP41" s="31"/>
      <c r="NHQ41" s="31"/>
      <c r="NHR41" s="31"/>
      <c r="NHS41" s="31"/>
      <c r="NHT41" s="31"/>
      <c r="NHU41" s="31"/>
      <c r="NHV41" s="31"/>
      <c r="NHW41" s="31"/>
      <c r="NHX41" s="31"/>
      <c r="NHY41" s="31"/>
      <c r="NHZ41" s="31"/>
      <c r="NIA41" s="31"/>
      <c r="NIB41" s="31"/>
      <c r="NIC41" s="31"/>
      <c r="NID41" s="31"/>
      <c r="NIE41" s="31"/>
      <c r="NIF41" s="31"/>
      <c r="NIG41" s="31"/>
      <c r="NIH41" s="31"/>
      <c r="NII41" s="31"/>
      <c r="NIJ41" s="31"/>
      <c r="NIK41" s="31"/>
      <c r="NIL41" s="31"/>
      <c r="NIM41" s="31"/>
      <c r="NIN41" s="31"/>
      <c r="NIO41" s="31"/>
      <c r="NIP41" s="31"/>
      <c r="NIQ41" s="31"/>
      <c r="NIR41" s="31"/>
      <c r="NIS41" s="31"/>
      <c r="NIT41" s="31"/>
      <c r="NIU41" s="31"/>
      <c r="NIV41" s="31"/>
      <c r="NIW41" s="31"/>
      <c r="NIX41" s="31"/>
      <c r="NIY41" s="31"/>
      <c r="NIZ41" s="31"/>
      <c r="NJA41" s="31"/>
      <c r="NJB41" s="31"/>
      <c r="NJC41" s="31"/>
      <c r="NJD41" s="31"/>
      <c r="NJE41" s="31"/>
      <c r="NJF41" s="31"/>
      <c r="NJG41" s="31"/>
      <c r="NJH41" s="31"/>
      <c r="NJI41" s="31"/>
      <c r="NJJ41" s="31"/>
      <c r="NJK41" s="31"/>
      <c r="NJL41" s="31"/>
      <c r="NJM41" s="31"/>
      <c r="NJN41" s="31"/>
      <c r="NJO41" s="31"/>
      <c r="NJP41" s="31"/>
      <c r="NJQ41" s="31"/>
      <c r="NJR41" s="31"/>
      <c r="NJS41" s="31"/>
      <c r="NJT41" s="31"/>
      <c r="NJU41" s="31"/>
      <c r="NJV41" s="31"/>
      <c r="NJW41" s="31"/>
      <c r="NJX41" s="31"/>
      <c r="NJY41" s="31"/>
      <c r="NJZ41" s="31"/>
      <c r="NKA41" s="31"/>
      <c r="NKB41" s="31"/>
      <c r="NKC41" s="31"/>
      <c r="NKD41" s="31"/>
      <c r="NKE41" s="31"/>
      <c r="NKF41" s="31"/>
      <c r="NKG41" s="31"/>
      <c r="NKH41" s="31"/>
      <c r="NKI41" s="31"/>
      <c r="NKJ41" s="31"/>
      <c r="NKK41" s="31"/>
      <c r="NKL41" s="31"/>
      <c r="NKM41" s="31"/>
      <c r="NKN41" s="31"/>
      <c r="NKO41" s="31"/>
      <c r="NKP41" s="31"/>
      <c r="NKQ41" s="31"/>
      <c r="NKR41" s="31"/>
      <c r="NKS41" s="31"/>
      <c r="NKT41" s="31"/>
      <c r="NKU41" s="31"/>
      <c r="NKV41" s="31"/>
      <c r="NKW41" s="31"/>
      <c r="NKX41" s="31"/>
      <c r="NKY41" s="31"/>
      <c r="NKZ41" s="31"/>
      <c r="NLA41" s="31"/>
      <c r="NLB41" s="31"/>
      <c r="NLC41" s="31"/>
      <c r="NLD41" s="31"/>
      <c r="NLE41" s="31"/>
      <c r="NLF41" s="31"/>
      <c r="NLG41" s="31"/>
      <c r="NLH41" s="31"/>
      <c r="NLI41" s="31"/>
      <c r="NLJ41" s="31"/>
      <c r="NLK41" s="31"/>
      <c r="NLL41" s="31"/>
      <c r="NLM41" s="31"/>
      <c r="NLN41" s="31"/>
      <c r="NLO41" s="31"/>
      <c r="NLP41" s="31"/>
      <c r="NLQ41" s="31"/>
      <c r="NLR41" s="31"/>
      <c r="NLS41" s="31"/>
      <c r="NLT41" s="31"/>
      <c r="NLU41" s="31"/>
      <c r="NLV41" s="31"/>
      <c r="NLW41" s="31"/>
      <c r="NLX41" s="31"/>
      <c r="NLY41" s="31"/>
      <c r="NLZ41" s="31"/>
      <c r="NMA41" s="31"/>
      <c r="NMB41" s="31"/>
      <c r="NMC41" s="31"/>
      <c r="NMD41" s="31"/>
      <c r="NME41" s="31"/>
      <c r="NMF41" s="31"/>
      <c r="NMG41" s="31"/>
      <c r="NMH41" s="31"/>
      <c r="NMI41" s="31"/>
      <c r="NMJ41" s="31"/>
      <c r="NMK41" s="31"/>
      <c r="NML41" s="31"/>
      <c r="NMM41" s="31"/>
      <c r="NMN41" s="31"/>
      <c r="NMO41" s="31"/>
      <c r="NMP41" s="31"/>
      <c r="NMQ41" s="31"/>
      <c r="NMR41" s="31"/>
      <c r="NMS41" s="31"/>
      <c r="NMT41" s="31"/>
      <c r="NMU41" s="31"/>
      <c r="NMV41" s="31"/>
      <c r="NMW41" s="31"/>
      <c r="NMX41" s="31"/>
      <c r="NMY41" s="31"/>
      <c r="NMZ41" s="31"/>
      <c r="NNA41" s="31"/>
      <c r="NNB41" s="31"/>
      <c r="NNC41" s="31"/>
      <c r="NND41" s="31"/>
      <c r="NNE41" s="31"/>
      <c r="NNF41" s="31"/>
      <c r="NNG41" s="31"/>
      <c r="NNH41" s="31"/>
      <c r="NNI41" s="31"/>
      <c r="NNJ41" s="31"/>
      <c r="NNK41" s="31"/>
      <c r="NNL41" s="31"/>
      <c r="NNM41" s="31"/>
      <c r="NNN41" s="31"/>
      <c r="NNO41" s="31"/>
      <c r="NNP41" s="31"/>
      <c r="NNQ41" s="31"/>
      <c r="NNR41" s="31"/>
      <c r="NNS41" s="31"/>
      <c r="NNT41" s="31"/>
      <c r="NNU41" s="31"/>
      <c r="NNV41" s="31"/>
      <c r="NNW41" s="31"/>
      <c r="NNX41" s="31"/>
      <c r="NNY41" s="31"/>
      <c r="NNZ41" s="31"/>
      <c r="NOA41" s="31"/>
      <c r="NOB41" s="31"/>
      <c r="NOC41" s="31"/>
      <c r="NOD41" s="31"/>
      <c r="NOE41" s="31"/>
      <c r="NOF41" s="31"/>
      <c r="NOG41" s="31"/>
      <c r="NOH41" s="31"/>
      <c r="NOI41" s="31"/>
      <c r="NOJ41" s="31"/>
      <c r="NOK41" s="31"/>
      <c r="NOL41" s="31"/>
      <c r="NOM41" s="31"/>
      <c r="NON41" s="31"/>
      <c r="NOO41" s="31"/>
      <c r="NOP41" s="31"/>
      <c r="NOQ41" s="31"/>
      <c r="NOR41" s="31"/>
      <c r="NOS41" s="31"/>
      <c r="NOT41" s="31"/>
      <c r="NOU41" s="31"/>
      <c r="NOV41" s="31"/>
      <c r="NOW41" s="31"/>
      <c r="NOX41" s="31"/>
      <c r="NOY41" s="31"/>
      <c r="NOZ41" s="31"/>
      <c r="NPA41" s="31"/>
      <c r="NPB41" s="31"/>
      <c r="NPC41" s="31"/>
      <c r="NPD41" s="31"/>
      <c r="NPE41" s="31"/>
      <c r="NPF41" s="31"/>
      <c r="NPG41" s="31"/>
      <c r="NPH41" s="31"/>
      <c r="NPI41" s="31"/>
      <c r="NPJ41" s="31"/>
      <c r="NPK41" s="31"/>
      <c r="NPL41" s="31"/>
      <c r="NPM41" s="31"/>
      <c r="NPN41" s="31"/>
      <c r="NPO41" s="31"/>
      <c r="NPP41" s="31"/>
      <c r="NPQ41" s="31"/>
      <c r="NPR41" s="31"/>
      <c r="NPS41" s="31"/>
      <c r="NPT41" s="31"/>
      <c r="NPU41" s="31"/>
      <c r="NPV41" s="31"/>
      <c r="NPW41" s="31"/>
      <c r="NPX41" s="31"/>
      <c r="NPY41" s="31"/>
      <c r="NPZ41" s="31"/>
      <c r="NQA41" s="31"/>
      <c r="NQB41" s="31"/>
      <c r="NQC41" s="31"/>
      <c r="NQD41" s="31"/>
      <c r="NQE41" s="31"/>
      <c r="NQF41" s="31"/>
      <c r="NQG41" s="31"/>
      <c r="NQH41" s="31"/>
      <c r="NQI41" s="31"/>
      <c r="NQJ41" s="31"/>
      <c r="NQK41" s="31"/>
      <c r="NQL41" s="31"/>
      <c r="NQM41" s="31"/>
      <c r="NQN41" s="31"/>
      <c r="NQO41" s="31"/>
      <c r="NQP41" s="31"/>
      <c r="NQQ41" s="31"/>
      <c r="NQR41" s="31"/>
      <c r="NQS41" s="31"/>
      <c r="NQT41" s="31"/>
      <c r="NQU41" s="31"/>
      <c r="NQV41" s="31"/>
      <c r="NQW41" s="31"/>
      <c r="NQX41" s="31"/>
      <c r="NQY41" s="31"/>
      <c r="NQZ41" s="31"/>
      <c r="NRA41" s="31"/>
      <c r="NRB41" s="31"/>
      <c r="NRC41" s="31"/>
      <c r="NRD41" s="31"/>
      <c r="NRE41" s="31"/>
      <c r="NRF41" s="31"/>
      <c r="NRG41" s="31"/>
      <c r="NRH41" s="31"/>
      <c r="NRI41" s="31"/>
      <c r="NRJ41" s="31"/>
      <c r="NRK41" s="31"/>
      <c r="NRL41" s="31"/>
      <c r="NRM41" s="31"/>
      <c r="NRN41" s="31"/>
      <c r="NRO41" s="31"/>
      <c r="NRP41" s="31"/>
      <c r="NRQ41" s="31"/>
      <c r="NRR41" s="31"/>
      <c r="NRS41" s="31"/>
      <c r="NRT41" s="31"/>
      <c r="NRU41" s="31"/>
      <c r="NRV41" s="31"/>
      <c r="NRW41" s="31"/>
      <c r="NRX41" s="31"/>
      <c r="NRY41" s="31"/>
      <c r="NRZ41" s="31"/>
      <c r="NSA41" s="31"/>
      <c r="NSB41" s="31"/>
      <c r="NSC41" s="31"/>
      <c r="NSD41" s="31"/>
      <c r="NSE41" s="31"/>
      <c r="NSF41" s="31"/>
      <c r="NSG41" s="31"/>
      <c r="NSH41" s="31"/>
      <c r="NSI41" s="31"/>
      <c r="NSJ41" s="31"/>
      <c r="NSK41" s="31"/>
      <c r="NSL41" s="31"/>
      <c r="NSM41" s="31"/>
      <c r="NSN41" s="31"/>
      <c r="NSO41" s="31"/>
      <c r="NSP41" s="31"/>
      <c r="NSQ41" s="31"/>
      <c r="NSR41" s="31"/>
      <c r="NSS41" s="31"/>
      <c r="NST41" s="31"/>
      <c r="NSU41" s="31"/>
      <c r="NSV41" s="31"/>
      <c r="NSW41" s="31"/>
      <c r="NSX41" s="31"/>
      <c r="NSY41" s="31"/>
      <c r="NSZ41" s="31"/>
      <c r="NTA41" s="31"/>
      <c r="NTB41" s="31"/>
      <c r="NTC41" s="31"/>
      <c r="NTD41" s="31"/>
      <c r="NTE41" s="31"/>
      <c r="NTF41" s="31"/>
      <c r="NTG41" s="31"/>
      <c r="NTH41" s="31"/>
      <c r="NTI41" s="31"/>
      <c r="NTJ41" s="31"/>
      <c r="NTK41" s="31"/>
      <c r="NTL41" s="31"/>
      <c r="NTM41" s="31"/>
      <c r="NTN41" s="31"/>
      <c r="NTO41" s="31"/>
      <c r="NTP41" s="31"/>
      <c r="NTQ41" s="31"/>
      <c r="NTR41" s="31"/>
      <c r="NTS41" s="31"/>
      <c r="NTT41" s="31"/>
      <c r="NTU41" s="31"/>
      <c r="NTV41" s="31"/>
      <c r="NTW41" s="31"/>
      <c r="NTX41" s="31"/>
      <c r="NTY41" s="31"/>
      <c r="NTZ41" s="31"/>
      <c r="NUA41" s="31"/>
      <c r="NUB41" s="31"/>
      <c r="NUC41" s="31"/>
      <c r="NUD41" s="31"/>
      <c r="NUE41" s="31"/>
      <c r="NUF41" s="31"/>
      <c r="NUG41" s="31"/>
      <c r="NUH41" s="31"/>
      <c r="NUI41" s="31"/>
      <c r="NUJ41" s="31"/>
      <c r="NUK41" s="31"/>
      <c r="NUL41" s="31"/>
      <c r="NUM41" s="31"/>
      <c r="NUN41" s="31"/>
      <c r="NUO41" s="31"/>
      <c r="NUP41" s="31"/>
      <c r="NUQ41" s="31"/>
      <c r="NUR41" s="31"/>
      <c r="NUS41" s="31"/>
      <c r="NUT41" s="31"/>
      <c r="NUU41" s="31"/>
      <c r="NUV41" s="31"/>
      <c r="NUW41" s="31"/>
      <c r="NUX41" s="31"/>
      <c r="NUY41" s="31"/>
      <c r="NUZ41" s="31"/>
      <c r="NVA41" s="31"/>
      <c r="NVB41" s="31"/>
      <c r="NVC41" s="31"/>
      <c r="NVD41" s="31"/>
      <c r="NVE41" s="31"/>
      <c r="NVF41" s="31"/>
      <c r="NVG41" s="31"/>
      <c r="NVH41" s="31"/>
      <c r="NVI41" s="31"/>
      <c r="NVJ41" s="31"/>
      <c r="NVK41" s="31"/>
      <c r="NVL41" s="31"/>
      <c r="NVM41" s="31"/>
      <c r="NVN41" s="31"/>
      <c r="NVO41" s="31"/>
      <c r="NVP41" s="31"/>
      <c r="NVQ41" s="31"/>
      <c r="NVR41" s="31"/>
      <c r="NVS41" s="31"/>
      <c r="NVT41" s="31"/>
      <c r="NVU41" s="31"/>
      <c r="NVV41" s="31"/>
      <c r="NVW41" s="31"/>
      <c r="NVX41" s="31"/>
      <c r="NVY41" s="31"/>
      <c r="NVZ41" s="31"/>
      <c r="NWA41" s="31"/>
      <c r="NWB41" s="31"/>
      <c r="NWC41" s="31"/>
      <c r="NWD41" s="31"/>
      <c r="NWE41" s="31"/>
      <c r="NWF41" s="31"/>
      <c r="NWG41" s="31"/>
      <c r="NWH41" s="31"/>
      <c r="NWI41" s="31"/>
      <c r="NWJ41" s="31"/>
      <c r="NWK41" s="31"/>
      <c r="NWL41" s="31"/>
      <c r="NWM41" s="31"/>
      <c r="NWN41" s="31"/>
      <c r="NWO41" s="31"/>
      <c r="NWP41" s="31"/>
      <c r="NWQ41" s="31"/>
      <c r="NWR41" s="31"/>
      <c r="NWS41" s="31"/>
      <c r="NWT41" s="31"/>
      <c r="NWU41" s="31"/>
      <c r="NWV41" s="31"/>
      <c r="NWW41" s="31"/>
      <c r="NWX41" s="31"/>
      <c r="NWY41" s="31"/>
      <c r="NWZ41" s="31"/>
      <c r="NXA41" s="31"/>
      <c r="NXB41" s="31"/>
      <c r="NXC41" s="31"/>
      <c r="NXD41" s="31"/>
      <c r="NXE41" s="31"/>
      <c r="NXF41" s="31"/>
      <c r="NXG41" s="31"/>
      <c r="NXH41" s="31"/>
      <c r="NXI41" s="31"/>
      <c r="NXJ41" s="31"/>
      <c r="NXK41" s="31"/>
      <c r="NXL41" s="31"/>
      <c r="NXM41" s="31"/>
      <c r="NXN41" s="31"/>
      <c r="NXO41" s="31"/>
      <c r="NXP41" s="31"/>
      <c r="NXQ41" s="31"/>
      <c r="NXR41" s="31"/>
      <c r="NXS41" s="31"/>
      <c r="NXT41" s="31"/>
      <c r="NXU41" s="31"/>
      <c r="NXV41" s="31"/>
      <c r="NXW41" s="31"/>
      <c r="NXX41" s="31"/>
      <c r="NXY41" s="31"/>
      <c r="NXZ41" s="31"/>
      <c r="NYA41" s="31"/>
      <c r="NYB41" s="31"/>
      <c r="NYC41" s="31"/>
      <c r="NYD41" s="31"/>
      <c r="NYE41" s="31"/>
      <c r="NYF41" s="31"/>
      <c r="NYG41" s="31"/>
      <c r="NYH41" s="31"/>
      <c r="NYI41" s="31"/>
      <c r="NYJ41" s="31"/>
      <c r="NYK41" s="31"/>
      <c r="NYL41" s="31"/>
      <c r="NYM41" s="31"/>
      <c r="NYN41" s="31"/>
      <c r="NYO41" s="31"/>
      <c r="NYP41" s="31"/>
      <c r="NYQ41" s="31"/>
      <c r="NYR41" s="31"/>
      <c r="NYS41" s="31"/>
      <c r="NYT41" s="31"/>
      <c r="NYU41" s="31"/>
      <c r="NYV41" s="31"/>
      <c r="NYW41" s="31"/>
      <c r="NYX41" s="31"/>
      <c r="NYY41" s="31"/>
      <c r="NYZ41" s="31"/>
      <c r="NZA41" s="31"/>
      <c r="NZB41" s="31"/>
      <c r="NZC41" s="31"/>
      <c r="NZD41" s="31"/>
      <c r="NZE41" s="31"/>
      <c r="NZF41" s="31"/>
      <c r="NZG41" s="31"/>
      <c r="NZH41" s="31"/>
      <c r="NZI41" s="31"/>
      <c r="NZJ41" s="31"/>
      <c r="NZK41" s="31"/>
      <c r="NZL41" s="31"/>
      <c r="NZM41" s="31"/>
      <c r="NZN41" s="31"/>
      <c r="NZO41" s="31"/>
      <c r="NZP41" s="31"/>
      <c r="NZQ41" s="31"/>
      <c r="NZR41" s="31"/>
      <c r="NZS41" s="31"/>
      <c r="NZT41" s="31"/>
      <c r="NZU41" s="31"/>
      <c r="NZV41" s="31"/>
      <c r="NZW41" s="31"/>
      <c r="NZX41" s="31"/>
      <c r="NZY41" s="31"/>
      <c r="NZZ41" s="31"/>
      <c r="OAA41" s="31"/>
      <c r="OAB41" s="31"/>
      <c r="OAC41" s="31"/>
      <c r="OAD41" s="31"/>
      <c r="OAE41" s="31"/>
      <c r="OAF41" s="31"/>
      <c r="OAG41" s="31"/>
      <c r="OAH41" s="31"/>
      <c r="OAI41" s="31"/>
      <c r="OAJ41" s="31"/>
      <c r="OAK41" s="31"/>
      <c r="OAL41" s="31"/>
      <c r="OAM41" s="31"/>
      <c r="OAN41" s="31"/>
      <c r="OAO41" s="31"/>
      <c r="OAP41" s="31"/>
      <c r="OAQ41" s="31"/>
      <c r="OAR41" s="31"/>
      <c r="OAS41" s="31"/>
      <c r="OAT41" s="31"/>
      <c r="OAU41" s="31"/>
      <c r="OAV41" s="31"/>
      <c r="OAW41" s="31"/>
      <c r="OAX41" s="31"/>
      <c r="OAY41" s="31"/>
      <c r="OAZ41" s="31"/>
      <c r="OBA41" s="31"/>
      <c r="OBB41" s="31"/>
      <c r="OBC41" s="31"/>
      <c r="OBD41" s="31"/>
      <c r="OBE41" s="31"/>
      <c r="OBF41" s="31"/>
      <c r="OBG41" s="31"/>
      <c r="OBH41" s="31"/>
      <c r="OBI41" s="31"/>
      <c r="OBJ41" s="31"/>
      <c r="OBK41" s="31"/>
      <c r="OBL41" s="31"/>
      <c r="OBM41" s="31"/>
      <c r="OBN41" s="31"/>
      <c r="OBO41" s="31"/>
      <c r="OBP41" s="31"/>
      <c r="OBQ41" s="31"/>
      <c r="OBR41" s="31"/>
      <c r="OBS41" s="31"/>
      <c r="OBT41" s="31"/>
      <c r="OBU41" s="31"/>
      <c r="OBV41" s="31"/>
      <c r="OBW41" s="31"/>
      <c r="OBX41" s="31"/>
      <c r="OBY41" s="31"/>
      <c r="OBZ41" s="31"/>
      <c r="OCA41" s="31"/>
      <c r="OCB41" s="31"/>
      <c r="OCC41" s="31"/>
      <c r="OCD41" s="31"/>
      <c r="OCE41" s="31"/>
      <c r="OCF41" s="31"/>
      <c r="OCG41" s="31"/>
      <c r="OCH41" s="31"/>
      <c r="OCI41" s="31"/>
      <c r="OCJ41" s="31"/>
      <c r="OCK41" s="31"/>
      <c r="OCL41" s="31"/>
      <c r="OCM41" s="31"/>
      <c r="OCN41" s="31"/>
      <c r="OCO41" s="31"/>
      <c r="OCP41" s="31"/>
      <c r="OCQ41" s="31"/>
      <c r="OCR41" s="31"/>
      <c r="OCS41" s="31"/>
      <c r="OCT41" s="31"/>
      <c r="OCU41" s="31"/>
      <c r="OCV41" s="31"/>
      <c r="OCW41" s="31"/>
      <c r="OCX41" s="31"/>
      <c r="OCY41" s="31"/>
      <c r="OCZ41" s="31"/>
      <c r="ODA41" s="31"/>
      <c r="ODB41" s="31"/>
      <c r="ODC41" s="31"/>
      <c r="ODD41" s="31"/>
      <c r="ODE41" s="31"/>
      <c r="ODF41" s="31"/>
      <c r="ODG41" s="31"/>
      <c r="ODH41" s="31"/>
      <c r="ODI41" s="31"/>
      <c r="ODJ41" s="31"/>
      <c r="ODK41" s="31"/>
      <c r="ODL41" s="31"/>
      <c r="ODM41" s="31"/>
      <c r="ODN41" s="31"/>
      <c r="ODO41" s="31"/>
      <c r="ODP41" s="31"/>
      <c r="ODQ41" s="31"/>
      <c r="ODR41" s="31"/>
      <c r="ODS41" s="31"/>
      <c r="ODT41" s="31"/>
      <c r="ODU41" s="31"/>
      <c r="ODV41" s="31"/>
      <c r="ODW41" s="31"/>
      <c r="ODX41" s="31"/>
      <c r="ODY41" s="31"/>
      <c r="ODZ41" s="31"/>
      <c r="OEA41" s="31"/>
      <c r="OEB41" s="31"/>
      <c r="OEC41" s="31"/>
      <c r="OED41" s="31"/>
      <c r="OEE41" s="31"/>
      <c r="OEF41" s="31"/>
      <c r="OEG41" s="31"/>
      <c r="OEH41" s="31"/>
      <c r="OEI41" s="31"/>
      <c r="OEJ41" s="31"/>
      <c r="OEK41" s="31"/>
      <c r="OEL41" s="31"/>
      <c r="OEM41" s="31"/>
      <c r="OEN41" s="31"/>
      <c r="OEO41" s="31"/>
      <c r="OEP41" s="31"/>
      <c r="OEQ41" s="31"/>
      <c r="OER41" s="31"/>
      <c r="OES41" s="31"/>
      <c r="OET41" s="31"/>
      <c r="OEU41" s="31"/>
      <c r="OEV41" s="31"/>
      <c r="OEW41" s="31"/>
      <c r="OEX41" s="31"/>
      <c r="OEY41" s="31"/>
      <c r="OEZ41" s="31"/>
      <c r="OFA41" s="31"/>
      <c r="OFB41" s="31"/>
      <c r="OFC41" s="31"/>
      <c r="OFD41" s="31"/>
      <c r="OFE41" s="31"/>
      <c r="OFF41" s="31"/>
      <c r="OFG41" s="31"/>
      <c r="OFH41" s="31"/>
      <c r="OFI41" s="31"/>
      <c r="OFJ41" s="31"/>
      <c r="OFK41" s="31"/>
      <c r="OFL41" s="31"/>
      <c r="OFM41" s="31"/>
      <c r="OFN41" s="31"/>
      <c r="OFO41" s="31"/>
      <c r="OFP41" s="31"/>
      <c r="OFQ41" s="31"/>
      <c r="OFR41" s="31"/>
      <c r="OFS41" s="31"/>
      <c r="OFT41" s="31"/>
      <c r="OFU41" s="31"/>
      <c r="OFV41" s="31"/>
      <c r="OFW41" s="31"/>
      <c r="OFX41" s="31"/>
      <c r="OFY41" s="31"/>
      <c r="OFZ41" s="31"/>
      <c r="OGA41" s="31"/>
      <c r="OGB41" s="31"/>
      <c r="OGC41" s="31"/>
      <c r="OGD41" s="31"/>
      <c r="OGE41" s="31"/>
      <c r="OGF41" s="31"/>
      <c r="OGG41" s="31"/>
      <c r="OGH41" s="31"/>
      <c r="OGI41" s="31"/>
      <c r="OGJ41" s="31"/>
      <c r="OGK41" s="31"/>
      <c r="OGL41" s="31"/>
      <c r="OGM41" s="31"/>
      <c r="OGN41" s="31"/>
      <c r="OGO41" s="31"/>
      <c r="OGP41" s="31"/>
      <c r="OGQ41" s="31"/>
      <c r="OGR41" s="31"/>
      <c r="OGS41" s="31"/>
      <c r="OGT41" s="31"/>
      <c r="OGU41" s="31"/>
      <c r="OGV41" s="31"/>
      <c r="OGW41" s="31"/>
      <c r="OGX41" s="31"/>
      <c r="OGY41" s="31"/>
      <c r="OGZ41" s="31"/>
      <c r="OHA41" s="31"/>
      <c r="OHB41" s="31"/>
      <c r="OHC41" s="31"/>
      <c r="OHD41" s="31"/>
      <c r="OHE41" s="31"/>
      <c r="OHF41" s="31"/>
      <c r="OHG41" s="31"/>
      <c r="OHH41" s="31"/>
      <c r="OHI41" s="31"/>
      <c r="OHJ41" s="31"/>
      <c r="OHK41" s="31"/>
      <c r="OHL41" s="31"/>
      <c r="OHM41" s="31"/>
      <c r="OHN41" s="31"/>
      <c r="OHO41" s="31"/>
      <c r="OHP41" s="31"/>
      <c r="OHQ41" s="31"/>
      <c r="OHR41" s="31"/>
      <c r="OHS41" s="31"/>
      <c r="OHT41" s="31"/>
      <c r="OHU41" s="31"/>
      <c r="OHV41" s="31"/>
      <c r="OHW41" s="31"/>
      <c r="OHX41" s="31"/>
      <c r="OHY41" s="31"/>
      <c r="OHZ41" s="31"/>
      <c r="OIA41" s="31"/>
      <c r="OIB41" s="31"/>
      <c r="OIC41" s="31"/>
      <c r="OID41" s="31"/>
      <c r="OIE41" s="31"/>
      <c r="OIF41" s="31"/>
      <c r="OIG41" s="31"/>
      <c r="OIH41" s="31"/>
      <c r="OII41" s="31"/>
      <c r="OIJ41" s="31"/>
      <c r="OIK41" s="31"/>
      <c r="OIL41" s="31"/>
      <c r="OIM41" s="31"/>
      <c r="OIN41" s="31"/>
      <c r="OIO41" s="31"/>
      <c r="OIP41" s="31"/>
      <c r="OIQ41" s="31"/>
      <c r="OIR41" s="31"/>
      <c r="OIS41" s="31"/>
      <c r="OIT41" s="31"/>
      <c r="OIU41" s="31"/>
      <c r="OIV41" s="31"/>
      <c r="OIW41" s="31"/>
      <c r="OIX41" s="31"/>
      <c r="OIY41" s="31"/>
      <c r="OIZ41" s="31"/>
      <c r="OJA41" s="31"/>
      <c r="OJB41" s="31"/>
      <c r="OJC41" s="31"/>
      <c r="OJD41" s="31"/>
      <c r="OJE41" s="31"/>
      <c r="OJF41" s="31"/>
      <c r="OJG41" s="31"/>
      <c r="OJH41" s="31"/>
      <c r="OJI41" s="31"/>
      <c r="OJJ41" s="31"/>
      <c r="OJK41" s="31"/>
      <c r="OJL41" s="31"/>
      <c r="OJM41" s="31"/>
      <c r="OJN41" s="31"/>
      <c r="OJO41" s="31"/>
      <c r="OJP41" s="31"/>
      <c r="OJQ41" s="31"/>
      <c r="OJR41" s="31"/>
      <c r="OJS41" s="31"/>
      <c r="OJT41" s="31"/>
      <c r="OJU41" s="31"/>
      <c r="OJV41" s="31"/>
      <c r="OJW41" s="31"/>
      <c r="OJX41" s="31"/>
      <c r="OJY41" s="31"/>
      <c r="OJZ41" s="31"/>
      <c r="OKA41" s="31"/>
      <c r="OKB41" s="31"/>
      <c r="OKC41" s="31"/>
      <c r="OKD41" s="31"/>
      <c r="OKE41" s="31"/>
      <c r="OKF41" s="31"/>
      <c r="OKG41" s="31"/>
      <c r="OKH41" s="31"/>
      <c r="OKI41" s="31"/>
      <c r="OKJ41" s="31"/>
      <c r="OKK41" s="31"/>
      <c r="OKL41" s="31"/>
      <c r="OKM41" s="31"/>
      <c r="OKN41" s="31"/>
      <c r="OKO41" s="31"/>
      <c r="OKP41" s="31"/>
      <c r="OKQ41" s="31"/>
      <c r="OKR41" s="31"/>
      <c r="OKS41" s="31"/>
      <c r="OKT41" s="31"/>
      <c r="OKU41" s="31"/>
      <c r="OKV41" s="31"/>
      <c r="OKW41" s="31"/>
      <c r="OKX41" s="31"/>
      <c r="OKY41" s="31"/>
      <c r="OKZ41" s="31"/>
      <c r="OLA41" s="31"/>
      <c r="OLB41" s="31"/>
      <c r="OLC41" s="31"/>
      <c r="OLD41" s="31"/>
      <c r="OLE41" s="31"/>
      <c r="OLF41" s="31"/>
      <c r="OLG41" s="31"/>
      <c r="OLH41" s="31"/>
      <c r="OLI41" s="31"/>
      <c r="OLJ41" s="31"/>
      <c r="OLK41" s="31"/>
      <c r="OLL41" s="31"/>
      <c r="OLM41" s="31"/>
      <c r="OLN41" s="31"/>
      <c r="OLO41" s="31"/>
      <c r="OLP41" s="31"/>
      <c r="OLQ41" s="31"/>
      <c r="OLR41" s="31"/>
      <c r="OLS41" s="31"/>
      <c r="OLT41" s="31"/>
      <c r="OLU41" s="31"/>
      <c r="OLV41" s="31"/>
      <c r="OLW41" s="31"/>
      <c r="OLX41" s="31"/>
      <c r="OLY41" s="31"/>
      <c r="OLZ41" s="31"/>
      <c r="OMA41" s="31"/>
      <c r="OMB41" s="31"/>
      <c r="OMC41" s="31"/>
      <c r="OMD41" s="31"/>
      <c r="OME41" s="31"/>
      <c r="OMF41" s="31"/>
      <c r="OMG41" s="31"/>
      <c r="OMH41" s="31"/>
      <c r="OMI41" s="31"/>
      <c r="OMJ41" s="31"/>
      <c r="OMK41" s="31"/>
      <c r="OML41" s="31"/>
      <c r="OMM41" s="31"/>
      <c r="OMN41" s="31"/>
      <c r="OMO41" s="31"/>
      <c r="OMP41" s="31"/>
      <c r="OMQ41" s="31"/>
      <c r="OMR41" s="31"/>
      <c r="OMS41" s="31"/>
      <c r="OMT41" s="31"/>
      <c r="OMU41" s="31"/>
      <c r="OMV41" s="31"/>
      <c r="OMW41" s="31"/>
      <c r="OMX41" s="31"/>
      <c r="OMY41" s="31"/>
      <c r="OMZ41" s="31"/>
      <c r="ONA41" s="31"/>
      <c r="ONB41" s="31"/>
      <c r="ONC41" s="31"/>
      <c r="OND41" s="31"/>
      <c r="ONE41" s="31"/>
      <c r="ONF41" s="31"/>
      <c r="ONG41" s="31"/>
      <c r="ONH41" s="31"/>
      <c r="ONI41" s="31"/>
      <c r="ONJ41" s="31"/>
      <c r="ONK41" s="31"/>
      <c r="ONL41" s="31"/>
      <c r="ONM41" s="31"/>
      <c r="ONN41" s="31"/>
      <c r="ONO41" s="31"/>
      <c r="ONP41" s="31"/>
      <c r="ONQ41" s="31"/>
      <c r="ONR41" s="31"/>
      <c r="ONS41" s="31"/>
      <c r="ONT41" s="31"/>
      <c r="ONU41" s="31"/>
      <c r="ONV41" s="31"/>
      <c r="ONW41" s="31"/>
      <c r="ONX41" s="31"/>
      <c r="ONY41" s="31"/>
      <c r="ONZ41" s="31"/>
      <c r="OOA41" s="31"/>
      <c r="OOB41" s="31"/>
      <c r="OOC41" s="31"/>
      <c r="OOD41" s="31"/>
      <c r="OOE41" s="31"/>
      <c r="OOF41" s="31"/>
      <c r="OOG41" s="31"/>
      <c r="OOH41" s="31"/>
      <c r="OOI41" s="31"/>
      <c r="OOJ41" s="31"/>
      <c r="OOK41" s="31"/>
      <c r="OOL41" s="31"/>
      <c r="OOM41" s="31"/>
      <c r="OON41" s="31"/>
      <c r="OOO41" s="31"/>
      <c r="OOP41" s="31"/>
      <c r="OOQ41" s="31"/>
      <c r="OOR41" s="31"/>
      <c r="OOS41" s="31"/>
      <c r="OOT41" s="31"/>
      <c r="OOU41" s="31"/>
      <c r="OOV41" s="31"/>
      <c r="OOW41" s="31"/>
      <c r="OOX41" s="31"/>
      <c r="OOY41" s="31"/>
      <c r="OOZ41" s="31"/>
      <c r="OPA41" s="31"/>
      <c r="OPB41" s="31"/>
      <c r="OPC41" s="31"/>
      <c r="OPD41" s="31"/>
      <c r="OPE41" s="31"/>
      <c r="OPF41" s="31"/>
      <c r="OPG41" s="31"/>
      <c r="OPH41" s="31"/>
      <c r="OPI41" s="31"/>
      <c r="OPJ41" s="31"/>
      <c r="OPK41" s="31"/>
      <c r="OPL41" s="31"/>
      <c r="OPM41" s="31"/>
      <c r="OPN41" s="31"/>
      <c r="OPO41" s="31"/>
      <c r="OPP41" s="31"/>
      <c r="OPQ41" s="31"/>
      <c r="OPR41" s="31"/>
      <c r="OPS41" s="31"/>
      <c r="OPT41" s="31"/>
      <c r="OPU41" s="31"/>
      <c r="OPV41" s="31"/>
      <c r="OPW41" s="31"/>
      <c r="OPX41" s="31"/>
      <c r="OPY41" s="31"/>
      <c r="OPZ41" s="31"/>
      <c r="OQA41" s="31"/>
      <c r="OQB41" s="31"/>
      <c r="OQC41" s="31"/>
      <c r="OQD41" s="31"/>
      <c r="OQE41" s="31"/>
      <c r="OQF41" s="31"/>
      <c r="OQG41" s="31"/>
      <c r="OQH41" s="31"/>
      <c r="OQI41" s="31"/>
      <c r="OQJ41" s="31"/>
      <c r="OQK41" s="31"/>
      <c r="OQL41" s="31"/>
      <c r="OQM41" s="31"/>
      <c r="OQN41" s="31"/>
      <c r="OQO41" s="31"/>
      <c r="OQP41" s="31"/>
      <c r="OQQ41" s="31"/>
      <c r="OQR41" s="31"/>
      <c r="OQS41" s="31"/>
      <c r="OQT41" s="31"/>
      <c r="OQU41" s="31"/>
      <c r="OQV41" s="31"/>
      <c r="OQW41" s="31"/>
      <c r="OQX41" s="31"/>
      <c r="OQY41" s="31"/>
      <c r="OQZ41" s="31"/>
      <c r="ORA41" s="31"/>
      <c r="ORB41" s="31"/>
      <c r="ORC41" s="31"/>
      <c r="ORD41" s="31"/>
      <c r="ORE41" s="31"/>
      <c r="ORF41" s="31"/>
      <c r="ORG41" s="31"/>
      <c r="ORH41" s="31"/>
      <c r="ORI41" s="31"/>
      <c r="ORJ41" s="31"/>
      <c r="ORK41" s="31"/>
      <c r="ORL41" s="31"/>
      <c r="ORM41" s="31"/>
      <c r="ORN41" s="31"/>
      <c r="ORO41" s="31"/>
      <c r="ORP41" s="31"/>
      <c r="ORQ41" s="31"/>
      <c r="ORR41" s="31"/>
      <c r="ORS41" s="31"/>
      <c r="ORT41" s="31"/>
      <c r="ORU41" s="31"/>
      <c r="ORV41" s="31"/>
      <c r="ORW41" s="31"/>
      <c r="ORX41" s="31"/>
      <c r="ORY41" s="31"/>
      <c r="ORZ41" s="31"/>
      <c r="OSA41" s="31"/>
      <c r="OSB41" s="31"/>
      <c r="OSC41" s="31"/>
      <c r="OSD41" s="31"/>
      <c r="OSE41" s="31"/>
      <c r="OSF41" s="31"/>
      <c r="OSG41" s="31"/>
      <c r="OSH41" s="31"/>
      <c r="OSI41" s="31"/>
      <c r="OSJ41" s="31"/>
      <c r="OSK41" s="31"/>
      <c r="OSL41" s="31"/>
      <c r="OSM41" s="31"/>
      <c r="OSN41" s="31"/>
      <c r="OSO41" s="31"/>
      <c r="OSP41" s="31"/>
      <c r="OSQ41" s="31"/>
      <c r="OSR41" s="31"/>
      <c r="OSS41" s="31"/>
      <c r="OST41" s="31"/>
      <c r="OSU41" s="31"/>
      <c r="OSV41" s="31"/>
      <c r="OSW41" s="31"/>
      <c r="OSX41" s="31"/>
      <c r="OSY41" s="31"/>
      <c r="OSZ41" s="31"/>
      <c r="OTA41" s="31"/>
      <c r="OTB41" s="31"/>
      <c r="OTC41" s="31"/>
      <c r="OTD41" s="31"/>
      <c r="OTE41" s="31"/>
      <c r="OTF41" s="31"/>
      <c r="OTG41" s="31"/>
      <c r="OTH41" s="31"/>
      <c r="OTI41" s="31"/>
      <c r="OTJ41" s="31"/>
      <c r="OTK41" s="31"/>
      <c r="OTL41" s="31"/>
      <c r="OTM41" s="31"/>
      <c r="OTN41" s="31"/>
      <c r="OTO41" s="31"/>
      <c r="OTP41" s="31"/>
      <c r="OTQ41" s="31"/>
      <c r="OTR41" s="31"/>
      <c r="OTS41" s="31"/>
      <c r="OTT41" s="31"/>
      <c r="OTU41" s="31"/>
      <c r="OTV41" s="31"/>
      <c r="OTW41" s="31"/>
      <c r="OTX41" s="31"/>
      <c r="OTY41" s="31"/>
      <c r="OTZ41" s="31"/>
      <c r="OUA41" s="31"/>
      <c r="OUB41" s="31"/>
      <c r="OUC41" s="31"/>
      <c r="OUD41" s="31"/>
      <c r="OUE41" s="31"/>
      <c r="OUF41" s="31"/>
      <c r="OUG41" s="31"/>
      <c r="OUH41" s="31"/>
      <c r="OUI41" s="31"/>
      <c r="OUJ41" s="31"/>
      <c r="OUK41" s="31"/>
      <c r="OUL41" s="31"/>
      <c r="OUM41" s="31"/>
      <c r="OUN41" s="31"/>
      <c r="OUO41" s="31"/>
      <c r="OUP41" s="31"/>
      <c r="OUQ41" s="31"/>
      <c r="OUR41" s="31"/>
      <c r="OUS41" s="31"/>
      <c r="OUT41" s="31"/>
      <c r="OUU41" s="31"/>
      <c r="OUV41" s="31"/>
      <c r="OUW41" s="31"/>
      <c r="OUX41" s="31"/>
      <c r="OUY41" s="31"/>
      <c r="OUZ41" s="31"/>
      <c r="OVA41" s="31"/>
      <c r="OVB41" s="31"/>
      <c r="OVC41" s="31"/>
      <c r="OVD41" s="31"/>
      <c r="OVE41" s="31"/>
      <c r="OVF41" s="31"/>
      <c r="OVG41" s="31"/>
      <c r="OVH41" s="31"/>
      <c r="OVI41" s="31"/>
      <c r="OVJ41" s="31"/>
      <c r="OVK41" s="31"/>
      <c r="OVL41" s="31"/>
      <c r="OVM41" s="31"/>
      <c r="OVN41" s="31"/>
      <c r="OVO41" s="31"/>
      <c r="OVP41" s="31"/>
      <c r="OVQ41" s="31"/>
      <c r="OVR41" s="31"/>
      <c r="OVS41" s="31"/>
      <c r="OVT41" s="31"/>
      <c r="OVU41" s="31"/>
      <c r="OVV41" s="31"/>
      <c r="OVW41" s="31"/>
      <c r="OVX41" s="31"/>
      <c r="OVY41" s="31"/>
      <c r="OVZ41" s="31"/>
      <c r="OWA41" s="31"/>
      <c r="OWB41" s="31"/>
      <c r="OWC41" s="31"/>
      <c r="OWD41" s="31"/>
      <c r="OWE41" s="31"/>
      <c r="OWF41" s="31"/>
      <c r="OWG41" s="31"/>
      <c r="OWH41" s="31"/>
      <c r="OWI41" s="31"/>
      <c r="OWJ41" s="31"/>
      <c r="OWK41" s="31"/>
      <c r="OWL41" s="31"/>
      <c r="OWM41" s="31"/>
      <c r="OWN41" s="31"/>
      <c r="OWO41" s="31"/>
      <c r="OWP41" s="31"/>
      <c r="OWQ41" s="31"/>
      <c r="OWR41" s="31"/>
      <c r="OWS41" s="31"/>
      <c r="OWT41" s="31"/>
      <c r="OWU41" s="31"/>
      <c r="OWV41" s="31"/>
      <c r="OWW41" s="31"/>
      <c r="OWX41" s="31"/>
      <c r="OWY41" s="31"/>
      <c r="OWZ41" s="31"/>
      <c r="OXA41" s="31"/>
      <c r="OXB41" s="31"/>
      <c r="OXC41" s="31"/>
      <c r="OXD41" s="31"/>
      <c r="OXE41" s="31"/>
      <c r="OXF41" s="31"/>
      <c r="OXG41" s="31"/>
      <c r="OXH41" s="31"/>
      <c r="OXI41" s="31"/>
      <c r="OXJ41" s="31"/>
      <c r="OXK41" s="31"/>
      <c r="OXL41" s="31"/>
      <c r="OXM41" s="31"/>
      <c r="OXN41" s="31"/>
      <c r="OXO41" s="31"/>
      <c r="OXP41" s="31"/>
      <c r="OXQ41" s="31"/>
      <c r="OXR41" s="31"/>
      <c r="OXS41" s="31"/>
      <c r="OXT41" s="31"/>
      <c r="OXU41" s="31"/>
      <c r="OXV41" s="31"/>
      <c r="OXW41" s="31"/>
      <c r="OXX41" s="31"/>
      <c r="OXY41" s="31"/>
      <c r="OXZ41" s="31"/>
      <c r="OYA41" s="31"/>
      <c r="OYB41" s="31"/>
      <c r="OYC41" s="31"/>
      <c r="OYD41" s="31"/>
      <c r="OYE41" s="31"/>
      <c r="OYF41" s="31"/>
      <c r="OYG41" s="31"/>
      <c r="OYH41" s="31"/>
      <c r="OYI41" s="31"/>
      <c r="OYJ41" s="31"/>
      <c r="OYK41" s="31"/>
      <c r="OYL41" s="31"/>
      <c r="OYM41" s="31"/>
      <c r="OYN41" s="31"/>
      <c r="OYO41" s="31"/>
      <c r="OYP41" s="31"/>
      <c r="OYQ41" s="31"/>
      <c r="OYR41" s="31"/>
      <c r="OYS41" s="31"/>
      <c r="OYT41" s="31"/>
      <c r="OYU41" s="31"/>
      <c r="OYV41" s="31"/>
      <c r="OYW41" s="31"/>
      <c r="OYX41" s="31"/>
      <c r="OYY41" s="31"/>
      <c r="OYZ41" s="31"/>
      <c r="OZA41" s="31"/>
      <c r="OZB41" s="31"/>
      <c r="OZC41" s="31"/>
      <c r="OZD41" s="31"/>
      <c r="OZE41" s="31"/>
      <c r="OZF41" s="31"/>
      <c r="OZG41" s="31"/>
      <c r="OZH41" s="31"/>
      <c r="OZI41" s="31"/>
      <c r="OZJ41" s="31"/>
      <c r="OZK41" s="31"/>
      <c r="OZL41" s="31"/>
      <c r="OZM41" s="31"/>
      <c r="OZN41" s="31"/>
      <c r="OZO41" s="31"/>
      <c r="OZP41" s="31"/>
      <c r="OZQ41" s="31"/>
      <c r="OZR41" s="31"/>
      <c r="OZS41" s="31"/>
      <c r="OZT41" s="31"/>
      <c r="OZU41" s="31"/>
      <c r="OZV41" s="31"/>
      <c r="OZW41" s="31"/>
      <c r="OZX41" s="31"/>
      <c r="OZY41" s="31"/>
      <c r="OZZ41" s="31"/>
      <c r="PAA41" s="31"/>
      <c r="PAB41" s="31"/>
      <c r="PAC41" s="31"/>
      <c r="PAD41" s="31"/>
      <c r="PAE41" s="31"/>
      <c r="PAF41" s="31"/>
      <c r="PAG41" s="31"/>
      <c r="PAH41" s="31"/>
      <c r="PAI41" s="31"/>
      <c r="PAJ41" s="31"/>
      <c r="PAK41" s="31"/>
      <c r="PAL41" s="31"/>
      <c r="PAM41" s="31"/>
      <c r="PAN41" s="31"/>
      <c r="PAO41" s="31"/>
      <c r="PAP41" s="31"/>
      <c r="PAQ41" s="31"/>
      <c r="PAR41" s="31"/>
      <c r="PAS41" s="31"/>
      <c r="PAT41" s="31"/>
      <c r="PAU41" s="31"/>
      <c r="PAV41" s="31"/>
      <c r="PAW41" s="31"/>
      <c r="PAX41" s="31"/>
      <c r="PAY41" s="31"/>
      <c r="PAZ41" s="31"/>
      <c r="PBA41" s="31"/>
      <c r="PBB41" s="31"/>
      <c r="PBC41" s="31"/>
      <c r="PBD41" s="31"/>
      <c r="PBE41" s="31"/>
      <c r="PBF41" s="31"/>
      <c r="PBG41" s="31"/>
      <c r="PBH41" s="31"/>
      <c r="PBI41" s="31"/>
      <c r="PBJ41" s="31"/>
      <c r="PBK41" s="31"/>
      <c r="PBL41" s="31"/>
      <c r="PBM41" s="31"/>
      <c r="PBN41" s="31"/>
      <c r="PBO41" s="31"/>
      <c r="PBP41" s="31"/>
      <c r="PBQ41" s="31"/>
      <c r="PBR41" s="31"/>
      <c r="PBS41" s="31"/>
      <c r="PBT41" s="31"/>
      <c r="PBU41" s="31"/>
      <c r="PBV41" s="31"/>
      <c r="PBW41" s="31"/>
      <c r="PBX41" s="31"/>
      <c r="PBY41" s="31"/>
      <c r="PBZ41" s="31"/>
      <c r="PCA41" s="31"/>
      <c r="PCB41" s="31"/>
      <c r="PCC41" s="31"/>
      <c r="PCD41" s="31"/>
      <c r="PCE41" s="31"/>
      <c r="PCF41" s="31"/>
      <c r="PCG41" s="31"/>
      <c r="PCH41" s="31"/>
      <c r="PCI41" s="31"/>
      <c r="PCJ41" s="31"/>
      <c r="PCK41" s="31"/>
      <c r="PCL41" s="31"/>
      <c r="PCM41" s="31"/>
      <c r="PCN41" s="31"/>
      <c r="PCO41" s="31"/>
      <c r="PCP41" s="31"/>
      <c r="PCQ41" s="31"/>
      <c r="PCR41" s="31"/>
      <c r="PCS41" s="31"/>
      <c r="PCT41" s="31"/>
      <c r="PCU41" s="31"/>
      <c r="PCV41" s="31"/>
      <c r="PCW41" s="31"/>
      <c r="PCX41" s="31"/>
      <c r="PCY41" s="31"/>
      <c r="PCZ41" s="31"/>
      <c r="PDA41" s="31"/>
      <c r="PDB41" s="31"/>
      <c r="PDC41" s="31"/>
      <c r="PDD41" s="31"/>
      <c r="PDE41" s="31"/>
      <c r="PDF41" s="31"/>
      <c r="PDG41" s="31"/>
      <c r="PDH41" s="31"/>
      <c r="PDI41" s="31"/>
      <c r="PDJ41" s="31"/>
      <c r="PDK41" s="31"/>
      <c r="PDL41" s="31"/>
      <c r="PDM41" s="31"/>
      <c r="PDN41" s="31"/>
      <c r="PDO41" s="31"/>
      <c r="PDP41" s="31"/>
      <c r="PDQ41" s="31"/>
      <c r="PDR41" s="31"/>
      <c r="PDS41" s="31"/>
      <c r="PDT41" s="31"/>
      <c r="PDU41" s="31"/>
      <c r="PDV41" s="31"/>
      <c r="PDW41" s="31"/>
      <c r="PDX41" s="31"/>
      <c r="PDY41" s="31"/>
      <c r="PDZ41" s="31"/>
      <c r="PEA41" s="31"/>
      <c r="PEB41" s="31"/>
      <c r="PEC41" s="31"/>
      <c r="PED41" s="31"/>
      <c r="PEE41" s="31"/>
      <c r="PEF41" s="31"/>
      <c r="PEG41" s="31"/>
      <c r="PEH41" s="31"/>
      <c r="PEI41" s="31"/>
      <c r="PEJ41" s="31"/>
      <c r="PEK41" s="31"/>
      <c r="PEL41" s="31"/>
      <c r="PEM41" s="31"/>
      <c r="PEN41" s="31"/>
      <c r="PEO41" s="31"/>
      <c r="PEP41" s="31"/>
      <c r="PEQ41" s="31"/>
      <c r="PER41" s="31"/>
      <c r="PES41" s="31"/>
      <c r="PET41" s="31"/>
      <c r="PEU41" s="31"/>
      <c r="PEV41" s="31"/>
      <c r="PEW41" s="31"/>
      <c r="PEX41" s="31"/>
      <c r="PEY41" s="31"/>
      <c r="PEZ41" s="31"/>
      <c r="PFA41" s="31"/>
      <c r="PFB41" s="31"/>
      <c r="PFC41" s="31"/>
      <c r="PFD41" s="31"/>
      <c r="PFE41" s="31"/>
      <c r="PFF41" s="31"/>
      <c r="PFG41" s="31"/>
      <c r="PFH41" s="31"/>
      <c r="PFI41" s="31"/>
      <c r="PFJ41" s="31"/>
      <c r="PFK41" s="31"/>
      <c r="PFL41" s="31"/>
      <c r="PFM41" s="31"/>
      <c r="PFN41" s="31"/>
      <c r="PFO41" s="31"/>
      <c r="PFP41" s="31"/>
      <c r="PFQ41" s="31"/>
      <c r="PFR41" s="31"/>
      <c r="PFS41" s="31"/>
      <c r="PFT41" s="31"/>
      <c r="PFU41" s="31"/>
      <c r="PFV41" s="31"/>
      <c r="PFW41" s="31"/>
      <c r="PFX41" s="31"/>
      <c r="PFY41" s="31"/>
      <c r="PFZ41" s="31"/>
      <c r="PGA41" s="31"/>
      <c r="PGB41" s="31"/>
      <c r="PGC41" s="31"/>
      <c r="PGD41" s="31"/>
      <c r="PGE41" s="31"/>
      <c r="PGF41" s="31"/>
      <c r="PGG41" s="31"/>
      <c r="PGH41" s="31"/>
      <c r="PGI41" s="31"/>
      <c r="PGJ41" s="31"/>
      <c r="PGK41" s="31"/>
      <c r="PGL41" s="31"/>
      <c r="PGM41" s="31"/>
      <c r="PGN41" s="31"/>
      <c r="PGO41" s="31"/>
      <c r="PGP41" s="31"/>
      <c r="PGQ41" s="31"/>
      <c r="PGR41" s="31"/>
      <c r="PGS41" s="31"/>
      <c r="PGT41" s="31"/>
      <c r="PGU41" s="31"/>
      <c r="PGV41" s="31"/>
      <c r="PGW41" s="31"/>
      <c r="PGX41" s="31"/>
      <c r="PGY41" s="31"/>
      <c r="PGZ41" s="31"/>
      <c r="PHA41" s="31"/>
      <c r="PHB41" s="31"/>
      <c r="PHC41" s="31"/>
      <c r="PHD41" s="31"/>
      <c r="PHE41" s="31"/>
      <c r="PHF41" s="31"/>
      <c r="PHG41" s="31"/>
      <c r="PHH41" s="31"/>
      <c r="PHI41" s="31"/>
      <c r="PHJ41" s="31"/>
      <c r="PHK41" s="31"/>
      <c r="PHL41" s="31"/>
      <c r="PHM41" s="31"/>
      <c r="PHN41" s="31"/>
      <c r="PHO41" s="31"/>
      <c r="PHP41" s="31"/>
      <c r="PHQ41" s="31"/>
      <c r="PHR41" s="31"/>
      <c r="PHS41" s="31"/>
      <c r="PHT41" s="31"/>
      <c r="PHU41" s="31"/>
      <c r="PHV41" s="31"/>
      <c r="PHW41" s="31"/>
      <c r="PHX41" s="31"/>
      <c r="PHY41" s="31"/>
      <c r="PHZ41" s="31"/>
      <c r="PIA41" s="31"/>
      <c r="PIB41" s="31"/>
      <c r="PIC41" s="31"/>
      <c r="PID41" s="31"/>
      <c r="PIE41" s="31"/>
      <c r="PIF41" s="31"/>
      <c r="PIG41" s="31"/>
      <c r="PIH41" s="31"/>
      <c r="PII41" s="31"/>
      <c r="PIJ41" s="31"/>
      <c r="PIK41" s="31"/>
      <c r="PIL41" s="31"/>
      <c r="PIM41" s="31"/>
      <c r="PIN41" s="31"/>
      <c r="PIO41" s="31"/>
      <c r="PIP41" s="31"/>
      <c r="PIQ41" s="31"/>
      <c r="PIR41" s="31"/>
      <c r="PIS41" s="31"/>
      <c r="PIT41" s="31"/>
      <c r="PIU41" s="31"/>
      <c r="PIV41" s="31"/>
      <c r="PIW41" s="31"/>
      <c r="PIX41" s="31"/>
      <c r="PIY41" s="31"/>
      <c r="PIZ41" s="31"/>
      <c r="PJA41" s="31"/>
      <c r="PJB41" s="31"/>
      <c r="PJC41" s="31"/>
      <c r="PJD41" s="31"/>
      <c r="PJE41" s="31"/>
      <c r="PJF41" s="31"/>
      <c r="PJG41" s="31"/>
      <c r="PJH41" s="31"/>
      <c r="PJI41" s="31"/>
      <c r="PJJ41" s="31"/>
      <c r="PJK41" s="31"/>
      <c r="PJL41" s="31"/>
      <c r="PJM41" s="31"/>
      <c r="PJN41" s="31"/>
      <c r="PJO41" s="31"/>
      <c r="PJP41" s="31"/>
      <c r="PJQ41" s="31"/>
      <c r="PJR41" s="31"/>
      <c r="PJS41" s="31"/>
      <c r="PJT41" s="31"/>
      <c r="PJU41" s="31"/>
      <c r="PJV41" s="31"/>
      <c r="PJW41" s="31"/>
      <c r="PJX41" s="31"/>
      <c r="PJY41" s="31"/>
      <c r="PJZ41" s="31"/>
      <c r="PKA41" s="31"/>
      <c r="PKB41" s="31"/>
      <c r="PKC41" s="31"/>
      <c r="PKD41" s="31"/>
      <c r="PKE41" s="31"/>
      <c r="PKF41" s="31"/>
      <c r="PKG41" s="31"/>
      <c r="PKH41" s="31"/>
      <c r="PKI41" s="31"/>
      <c r="PKJ41" s="31"/>
      <c r="PKK41" s="31"/>
      <c r="PKL41" s="31"/>
      <c r="PKM41" s="31"/>
      <c r="PKN41" s="31"/>
      <c r="PKO41" s="31"/>
      <c r="PKP41" s="31"/>
      <c r="PKQ41" s="31"/>
      <c r="PKR41" s="31"/>
      <c r="PKS41" s="31"/>
      <c r="PKT41" s="31"/>
      <c r="PKU41" s="31"/>
      <c r="PKV41" s="31"/>
      <c r="PKW41" s="31"/>
      <c r="PKX41" s="31"/>
      <c r="PKY41" s="31"/>
      <c r="PKZ41" s="31"/>
      <c r="PLA41" s="31"/>
      <c r="PLB41" s="31"/>
      <c r="PLC41" s="31"/>
      <c r="PLD41" s="31"/>
      <c r="PLE41" s="31"/>
      <c r="PLF41" s="31"/>
      <c r="PLG41" s="31"/>
      <c r="PLH41" s="31"/>
      <c r="PLI41" s="31"/>
      <c r="PLJ41" s="31"/>
      <c r="PLK41" s="31"/>
      <c r="PLL41" s="31"/>
      <c r="PLM41" s="31"/>
      <c r="PLN41" s="31"/>
      <c r="PLO41" s="31"/>
      <c r="PLP41" s="31"/>
      <c r="PLQ41" s="31"/>
      <c r="PLR41" s="31"/>
      <c r="PLS41" s="31"/>
      <c r="PLT41" s="31"/>
      <c r="PLU41" s="31"/>
      <c r="PLV41" s="31"/>
      <c r="PLW41" s="31"/>
      <c r="PLX41" s="31"/>
      <c r="PLY41" s="31"/>
      <c r="PLZ41" s="31"/>
      <c r="PMA41" s="31"/>
      <c r="PMB41" s="31"/>
      <c r="PMC41" s="31"/>
      <c r="PMD41" s="31"/>
      <c r="PME41" s="31"/>
      <c r="PMF41" s="31"/>
      <c r="PMG41" s="31"/>
      <c r="PMH41" s="31"/>
      <c r="PMI41" s="31"/>
      <c r="PMJ41" s="31"/>
      <c r="PMK41" s="31"/>
      <c r="PML41" s="31"/>
      <c r="PMM41" s="31"/>
      <c r="PMN41" s="31"/>
      <c r="PMO41" s="31"/>
      <c r="PMP41" s="31"/>
      <c r="PMQ41" s="31"/>
      <c r="PMR41" s="31"/>
      <c r="PMS41" s="31"/>
      <c r="PMT41" s="31"/>
      <c r="PMU41" s="31"/>
      <c r="PMV41" s="31"/>
      <c r="PMW41" s="31"/>
      <c r="PMX41" s="31"/>
      <c r="PMY41" s="31"/>
      <c r="PMZ41" s="31"/>
      <c r="PNA41" s="31"/>
      <c r="PNB41" s="31"/>
      <c r="PNC41" s="31"/>
      <c r="PND41" s="31"/>
      <c r="PNE41" s="31"/>
      <c r="PNF41" s="31"/>
      <c r="PNG41" s="31"/>
      <c r="PNH41" s="31"/>
      <c r="PNI41" s="31"/>
      <c r="PNJ41" s="31"/>
      <c r="PNK41" s="31"/>
      <c r="PNL41" s="31"/>
      <c r="PNM41" s="31"/>
      <c r="PNN41" s="31"/>
      <c r="PNO41" s="31"/>
      <c r="PNP41" s="31"/>
      <c r="PNQ41" s="31"/>
      <c r="PNR41" s="31"/>
      <c r="PNS41" s="31"/>
      <c r="PNT41" s="31"/>
      <c r="PNU41" s="31"/>
      <c r="PNV41" s="31"/>
      <c r="PNW41" s="31"/>
      <c r="PNX41" s="31"/>
      <c r="PNY41" s="31"/>
      <c r="PNZ41" s="31"/>
      <c r="POA41" s="31"/>
      <c r="POB41" s="31"/>
      <c r="POC41" s="31"/>
      <c r="POD41" s="31"/>
      <c r="POE41" s="31"/>
      <c r="POF41" s="31"/>
      <c r="POG41" s="31"/>
      <c r="POH41" s="31"/>
      <c r="POI41" s="31"/>
      <c r="POJ41" s="31"/>
      <c r="POK41" s="31"/>
      <c r="POL41" s="31"/>
      <c r="POM41" s="31"/>
      <c r="PON41" s="31"/>
      <c r="POO41" s="31"/>
      <c r="POP41" s="31"/>
      <c r="POQ41" s="31"/>
      <c r="POR41" s="31"/>
      <c r="POS41" s="31"/>
      <c r="POT41" s="31"/>
      <c r="POU41" s="31"/>
      <c r="POV41" s="31"/>
      <c r="POW41" s="31"/>
      <c r="POX41" s="31"/>
      <c r="POY41" s="31"/>
      <c r="POZ41" s="31"/>
      <c r="PPA41" s="31"/>
      <c r="PPB41" s="31"/>
      <c r="PPC41" s="31"/>
      <c r="PPD41" s="31"/>
      <c r="PPE41" s="31"/>
      <c r="PPF41" s="31"/>
      <c r="PPG41" s="31"/>
      <c r="PPH41" s="31"/>
      <c r="PPI41" s="31"/>
      <c r="PPJ41" s="31"/>
      <c r="PPK41" s="31"/>
      <c r="PPL41" s="31"/>
      <c r="PPM41" s="31"/>
      <c r="PPN41" s="31"/>
      <c r="PPO41" s="31"/>
      <c r="PPP41" s="31"/>
      <c r="PPQ41" s="31"/>
      <c r="PPR41" s="31"/>
      <c r="PPS41" s="31"/>
      <c r="PPT41" s="31"/>
      <c r="PPU41" s="31"/>
      <c r="PPV41" s="31"/>
      <c r="PPW41" s="31"/>
      <c r="PPX41" s="31"/>
      <c r="PPY41" s="31"/>
      <c r="PPZ41" s="31"/>
      <c r="PQA41" s="31"/>
      <c r="PQB41" s="31"/>
      <c r="PQC41" s="31"/>
      <c r="PQD41" s="31"/>
      <c r="PQE41" s="31"/>
      <c r="PQF41" s="31"/>
      <c r="PQG41" s="31"/>
      <c r="PQH41" s="31"/>
      <c r="PQI41" s="31"/>
      <c r="PQJ41" s="31"/>
      <c r="PQK41" s="31"/>
      <c r="PQL41" s="31"/>
      <c r="PQM41" s="31"/>
      <c r="PQN41" s="31"/>
      <c r="PQO41" s="31"/>
      <c r="PQP41" s="31"/>
      <c r="PQQ41" s="31"/>
      <c r="PQR41" s="31"/>
      <c r="PQS41" s="31"/>
      <c r="PQT41" s="31"/>
      <c r="PQU41" s="31"/>
      <c r="PQV41" s="31"/>
      <c r="PQW41" s="31"/>
      <c r="PQX41" s="31"/>
      <c r="PQY41" s="31"/>
      <c r="PQZ41" s="31"/>
      <c r="PRA41" s="31"/>
      <c r="PRB41" s="31"/>
      <c r="PRC41" s="31"/>
      <c r="PRD41" s="31"/>
      <c r="PRE41" s="31"/>
      <c r="PRF41" s="31"/>
      <c r="PRG41" s="31"/>
      <c r="PRH41" s="31"/>
      <c r="PRI41" s="31"/>
      <c r="PRJ41" s="31"/>
      <c r="PRK41" s="31"/>
      <c r="PRL41" s="31"/>
      <c r="PRM41" s="31"/>
      <c r="PRN41" s="31"/>
      <c r="PRO41" s="31"/>
      <c r="PRP41" s="31"/>
      <c r="PRQ41" s="31"/>
      <c r="PRR41" s="31"/>
      <c r="PRS41" s="31"/>
      <c r="PRT41" s="31"/>
      <c r="PRU41" s="31"/>
      <c r="PRV41" s="31"/>
      <c r="PRW41" s="31"/>
      <c r="PRX41" s="31"/>
      <c r="PRY41" s="31"/>
      <c r="PRZ41" s="31"/>
      <c r="PSA41" s="31"/>
      <c r="PSB41" s="31"/>
      <c r="PSC41" s="31"/>
      <c r="PSD41" s="31"/>
      <c r="PSE41" s="31"/>
      <c r="PSF41" s="31"/>
      <c r="PSG41" s="31"/>
      <c r="PSH41" s="31"/>
      <c r="PSI41" s="31"/>
      <c r="PSJ41" s="31"/>
      <c r="PSK41" s="31"/>
      <c r="PSL41" s="31"/>
      <c r="PSM41" s="31"/>
      <c r="PSN41" s="31"/>
      <c r="PSO41" s="31"/>
      <c r="PSP41" s="31"/>
      <c r="PSQ41" s="31"/>
      <c r="PSR41" s="31"/>
      <c r="PSS41" s="31"/>
      <c r="PST41" s="31"/>
      <c r="PSU41" s="31"/>
      <c r="PSV41" s="31"/>
      <c r="PSW41" s="31"/>
      <c r="PSX41" s="31"/>
      <c r="PSY41" s="31"/>
      <c r="PSZ41" s="31"/>
      <c r="PTA41" s="31"/>
      <c r="PTB41" s="31"/>
      <c r="PTC41" s="31"/>
      <c r="PTD41" s="31"/>
      <c r="PTE41" s="31"/>
      <c r="PTF41" s="31"/>
      <c r="PTG41" s="31"/>
      <c r="PTH41" s="31"/>
      <c r="PTI41" s="31"/>
      <c r="PTJ41" s="31"/>
      <c r="PTK41" s="31"/>
      <c r="PTL41" s="31"/>
      <c r="PTM41" s="31"/>
      <c r="PTN41" s="31"/>
      <c r="PTO41" s="31"/>
      <c r="PTP41" s="31"/>
      <c r="PTQ41" s="31"/>
      <c r="PTR41" s="31"/>
      <c r="PTS41" s="31"/>
      <c r="PTT41" s="31"/>
      <c r="PTU41" s="31"/>
      <c r="PTV41" s="31"/>
      <c r="PTW41" s="31"/>
      <c r="PTX41" s="31"/>
      <c r="PTY41" s="31"/>
      <c r="PTZ41" s="31"/>
      <c r="PUA41" s="31"/>
      <c r="PUB41" s="31"/>
      <c r="PUC41" s="31"/>
      <c r="PUD41" s="31"/>
      <c r="PUE41" s="31"/>
      <c r="PUF41" s="31"/>
      <c r="PUG41" s="31"/>
      <c r="PUH41" s="31"/>
      <c r="PUI41" s="31"/>
      <c r="PUJ41" s="31"/>
      <c r="PUK41" s="31"/>
      <c r="PUL41" s="31"/>
      <c r="PUM41" s="31"/>
      <c r="PUN41" s="31"/>
      <c r="PUO41" s="31"/>
      <c r="PUP41" s="31"/>
      <c r="PUQ41" s="31"/>
      <c r="PUR41" s="31"/>
      <c r="PUS41" s="31"/>
      <c r="PUT41" s="31"/>
      <c r="PUU41" s="31"/>
      <c r="PUV41" s="31"/>
      <c r="PUW41" s="31"/>
      <c r="PUX41" s="31"/>
      <c r="PUY41" s="31"/>
      <c r="PUZ41" s="31"/>
      <c r="PVA41" s="31"/>
      <c r="PVB41" s="31"/>
      <c r="PVC41" s="31"/>
      <c r="PVD41" s="31"/>
      <c r="PVE41" s="31"/>
      <c r="PVF41" s="31"/>
      <c r="PVG41" s="31"/>
      <c r="PVH41" s="31"/>
      <c r="PVI41" s="31"/>
      <c r="PVJ41" s="31"/>
      <c r="PVK41" s="31"/>
      <c r="PVL41" s="31"/>
      <c r="PVM41" s="31"/>
      <c r="PVN41" s="31"/>
      <c r="PVO41" s="31"/>
      <c r="PVP41" s="31"/>
      <c r="PVQ41" s="31"/>
      <c r="PVR41" s="31"/>
      <c r="PVS41" s="31"/>
      <c r="PVT41" s="31"/>
      <c r="PVU41" s="31"/>
      <c r="PVV41" s="31"/>
      <c r="PVW41" s="31"/>
      <c r="PVX41" s="31"/>
      <c r="PVY41" s="31"/>
      <c r="PVZ41" s="31"/>
      <c r="PWA41" s="31"/>
      <c r="PWB41" s="31"/>
      <c r="PWC41" s="31"/>
      <c r="PWD41" s="31"/>
      <c r="PWE41" s="31"/>
      <c r="PWF41" s="31"/>
      <c r="PWG41" s="31"/>
      <c r="PWH41" s="31"/>
      <c r="PWI41" s="31"/>
      <c r="PWJ41" s="31"/>
      <c r="PWK41" s="31"/>
      <c r="PWL41" s="31"/>
      <c r="PWM41" s="31"/>
      <c r="PWN41" s="31"/>
      <c r="PWO41" s="31"/>
      <c r="PWP41" s="31"/>
      <c r="PWQ41" s="31"/>
      <c r="PWR41" s="31"/>
      <c r="PWS41" s="31"/>
      <c r="PWT41" s="31"/>
      <c r="PWU41" s="31"/>
      <c r="PWV41" s="31"/>
      <c r="PWW41" s="31"/>
      <c r="PWX41" s="31"/>
      <c r="PWY41" s="31"/>
      <c r="PWZ41" s="31"/>
      <c r="PXA41" s="31"/>
      <c r="PXB41" s="31"/>
      <c r="PXC41" s="31"/>
      <c r="PXD41" s="31"/>
      <c r="PXE41" s="31"/>
      <c r="PXF41" s="31"/>
      <c r="PXG41" s="31"/>
      <c r="PXH41" s="31"/>
      <c r="PXI41" s="31"/>
      <c r="PXJ41" s="31"/>
      <c r="PXK41" s="31"/>
      <c r="PXL41" s="31"/>
      <c r="PXM41" s="31"/>
      <c r="PXN41" s="31"/>
      <c r="PXO41" s="31"/>
      <c r="PXP41" s="31"/>
      <c r="PXQ41" s="31"/>
      <c r="PXR41" s="31"/>
      <c r="PXS41" s="31"/>
      <c r="PXT41" s="31"/>
      <c r="PXU41" s="31"/>
      <c r="PXV41" s="31"/>
      <c r="PXW41" s="31"/>
      <c r="PXX41" s="31"/>
      <c r="PXY41" s="31"/>
      <c r="PXZ41" s="31"/>
      <c r="PYA41" s="31"/>
      <c r="PYB41" s="31"/>
      <c r="PYC41" s="31"/>
      <c r="PYD41" s="31"/>
      <c r="PYE41" s="31"/>
      <c r="PYF41" s="31"/>
      <c r="PYG41" s="31"/>
      <c r="PYH41" s="31"/>
      <c r="PYI41" s="31"/>
      <c r="PYJ41" s="31"/>
      <c r="PYK41" s="31"/>
      <c r="PYL41" s="31"/>
      <c r="PYM41" s="31"/>
      <c r="PYN41" s="31"/>
      <c r="PYO41" s="31"/>
      <c r="PYP41" s="31"/>
      <c r="PYQ41" s="31"/>
      <c r="PYR41" s="31"/>
      <c r="PYS41" s="31"/>
      <c r="PYT41" s="31"/>
      <c r="PYU41" s="31"/>
      <c r="PYV41" s="31"/>
      <c r="PYW41" s="31"/>
      <c r="PYX41" s="31"/>
      <c r="PYY41" s="31"/>
      <c r="PYZ41" s="31"/>
      <c r="PZA41" s="31"/>
      <c r="PZB41" s="31"/>
      <c r="PZC41" s="31"/>
      <c r="PZD41" s="31"/>
      <c r="PZE41" s="31"/>
      <c r="PZF41" s="31"/>
      <c r="PZG41" s="31"/>
      <c r="PZH41" s="31"/>
      <c r="PZI41" s="31"/>
      <c r="PZJ41" s="31"/>
      <c r="PZK41" s="31"/>
      <c r="PZL41" s="31"/>
      <c r="PZM41" s="31"/>
      <c r="PZN41" s="31"/>
      <c r="PZO41" s="31"/>
      <c r="PZP41" s="31"/>
      <c r="PZQ41" s="31"/>
      <c r="PZR41" s="31"/>
      <c r="PZS41" s="31"/>
      <c r="PZT41" s="31"/>
      <c r="PZU41" s="31"/>
      <c r="PZV41" s="31"/>
      <c r="PZW41" s="31"/>
      <c r="PZX41" s="31"/>
      <c r="PZY41" s="31"/>
      <c r="PZZ41" s="31"/>
      <c r="QAA41" s="31"/>
      <c r="QAB41" s="31"/>
      <c r="QAC41" s="31"/>
      <c r="QAD41" s="31"/>
      <c r="QAE41" s="31"/>
      <c r="QAF41" s="31"/>
      <c r="QAG41" s="31"/>
      <c r="QAH41" s="31"/>
      <c r="QAI41" s="31"/>
      <c r="QAJ41" s="31"/>
      <c r="QAK41" s="31"/>
      <c r="QAL41" s="31"/>
      <c r="QAM41" s="31"/>
      <c r="QAN41" s="31"/>
      <c r="QAO41" s="31"/>
      <c r="QAP41" s="31"/>
      <c r="QAQ41" s="31"/>
      <c r="QAR41" s="31"/>
      <c r="QAS41" s="31"/>
      <c r="QAT41" s="31"/>
      <c r="QAU41" s="31"/>
      <c r="QAV41" s="31"/>
      <c r="QAW41" s="31"/>
      <c r="QAX41" s="31"/>
      <c r="QAY41" s="31"/>
      <c r="QAZ41" s="31"/>
      <c r="QBA41" s="31"/>
      <c r="QBB41" s="31"/>
      <c r="QBC41" s="31"/>
      <c r="QBD41" s="31"/>
      <c r="QBE41" s="31"/>
      <c r="QBF41" s="31"/>
      <c r="QBG41" s="31"/>
      <c r="QBH41" s="31"/>
      <c r="QBI41" s="31"/>
      <c r="QBJ41" s="31"/>
      <c r="QBK41" s="31"/>
      <c r="QBL41" s="31"/>
      <c r="QBM41" s="31"/>
      <c r="QBN41" s="31"/>
      <c r="QBO41" s="31"/>
      <c r="QBP41" s="31"/>
      <c r="QBQ41" s="31"/>
      <c r="QBR41" s="31"/>
      <c r="QBS41" s="31"/>
      <c r="QBT41" s="31"/>
      <c r="QBU41" s="31"/>
      <c r="QBV41" s="31"/>
      <c r="QBW41" s="31"/>
      <c r="QBX41" s="31"/>
      <c r="QBY41" s="31"/>
      <c r="QBZ41" s="31"/>
      <c r="QCA41" s="31"/>
      <c r="QCB41" s="31"/>
      <c r="QCC41" s="31"/>
      <c r="QCD41" s="31"/>
      <c r="QCE41" s="31"/>
      <c r="QCF41" s="31"/>
      <c r="QCG41" s="31"/>
      <c r="QCH41" s="31"/>
      <c r="QCI41" s="31"/>
      <c r="QCJ41" s="31"/>
      <c r="QCK41" s="31"/>
      <c r="QCL41" s="31"/>
      <c r="QCM41" s="31"/>
      <c r="QCN41" s="31"/>
      <c r="QCO41" s="31"/>
      <c r="QCP41" s="31"/>
      <c r="QCQ41" s="31"/>
      <c r="QCR41" s="31"/>
      <c r="QCS41" s="31"/>
      <c r="QCT41" s="31"/>
      <c r="QCU41" s="31"/>
      <c r="QCV41" s="31"/>
      <c r="QCW41" s="31"/>
      <c r="QCX41" s="31"/>
      <c r="QCY41" s="31"/>
      <c r="QCZ41" s="31"/>
      <c r="QDA41" s="31"/>
      <c r="QDB41" s="31"/>
      <c r="QDC41" s="31"/>
      <c r="QDD41" s="31"/>
      <c r="QDE41" s="31"/>
      <c r="QDF41" s="31"/>
      <c r="QDG41" s="31"/>
      <c r="QDH41" s="31"/>
      <c r="QDI41" s="31"/>
      <c r="QDJ41" s="31"/>
      <c r="QDK41" s="31"/>
      <c r="QDL41" s="31"/>
      <c r="QDM41" s="31"/>
      <c r="QDN41" s="31"/>
      <c r="QDO41" s="31"/>
      <c r="QDP41" s="31"/>
      <c r="QDQ41" s="31"/>
      <c r="QDR41" s="31"/>
      <c r="QDS41" s="31"/>
      <c r="QDT41" s="31"/>
      <c r="QDU41" s="31"/>
      <c r="QDV41" s="31"/>
      <c r="QDW41" s="31"/>
      <c r="QDX41" s="31"/>
      <c r="QDY41" s="31"/>
      <c r="QDZ41" s="31"/>
      <c r="QEA41" s="31"/>
      <c r="QEB41" s="31"/>
      <c r="QEC41" s="31"/>
      <c r="QED41" s="31"/>
      <c r="QEE41" s="31"/>
      <c r="QEF41" s="31"/>
      <c r="QEG41" s="31"/>
      <c r="QEH41" s="31"/>
      <c r="QEI41" s="31"/>
      <c r="QEJ41" s="31"/>
      <c r="QEK41" s="31"/>
      <c r="QEL41" s="31"/>
      <c r="QEM41" s="31"/>
      <c r="QEN41" s="31"/>
      <c r="QEO41" s="31"/>
      <c r="QEP41" s="31"/>
      <c r="QEQ41" s="31"/>
      <c r="QER41" s="31"/>
      <c r="QES41" s="31"/>
      <c r="QET41" s="31"/>
      <c r="QEU41" s="31"/>
      <c r="QEV41" s="31"/>
      <c r="QEW41" s="31"/>
      <c r="QEX41" s="31"/>
      <c r="QEY41" s="31"/>
      <c r="QEZ41" s="31"/>
      <c r="QFA41" s="31"/>
      <c r="QFB41" s="31"/>
      <c r="QFC41" s="31"/>
      <c r="QFD41" s="31"/>
      <c r="QFE41" s="31"/>
      <c r="QFF41" s="31"/>
      <c r="QFG41" s="31"/>
      <c r="QFH41" s="31"/>
      <c r="QFI41" s="31"/>
      <c r="QFJ41" s="31"/>
      <c r="QFK41" s="31"/>
      <c r="QFL41" s="31"/>
      <c r="QFM41" s="31"/>
      <c r="QFN41" s="31"/>
      <c r="QFO41" s="31"/>
      <c r="QFP41" s="31"/>
      <c r="QFQ41" s="31"/>
      <c r="QFR41" s="31"/>
      <c r="QFS41" s="31"/>
      <c r="QFT41" s="31"/>
      <c r="QFU41" s="31"/>
      <c r="QFV41" s="31"/>
      <c r="QFW41" s="31"/>
      <c r="QFX41" s="31"/>
      <c r="QFY41" s="31"/>
      <c r="QFZ41" s="31"/>
      <c r="QGA41" s="31"/>
      <c r="QGB41" s="31"/>
      <c r="QGC41" s="31"/>
      <c r="QGD41" s="31"/>
      <c r="QGE41" s="31"/>
      <c r="QGF41" s="31"/>
      <c r="QGG41" s="31"/>
      <c r="QGH41" s="31"/>
      <c r="QGI41" s="31"/>
      <c r="QGJ41" s="31"/>
      <c r="QGK41" s="31"/>
      <c r="QGL41" s="31"/>
      <c r="QGM41" s="31"/>
      <c r="QGN41" s="31"/>
      <c r="QGO41" s="31"/>
      <c r="QGP41" s="31"/>
      <c r="QGQ41" s="31"/>
      <c r="QGR41" s="31"/>
      <c r="QGS41" s="31"/>
      <c r="QGT41" s="31"/>
      <c r="QGU41" s="31"/>
      <c r="QGV41" s="31"/>
      <c r="QGW41" s="31"/>
      <c r="QGX41" s="31"/>
      <c r="QGY41" s="31"/>
      <c r="QGZ41" s="31"/>
      <c r="QHA41" s="31"/>
      <c r="QHB41" s="31"/>
      <c r="QHC41" s="31"/>
      <c r="QHD41" s="31"/>
      <c r="QHE41" s="31"/>
      <c r="QHF41" s="31"/>
      <c r="QHG41" s="31"/>
      <c r="QHH41" s="31"/>
      <c r="QHI41" s="31"/>
      <c r="QHJ41" s="31"/>
      <c r="QHK41" s="31"/>
      <c r="QHL41" s="31"/>
      <c r="QHM41" s="31"/>
      <c r="QHN41" s="31"/>
      <c r="QHO41" s="31"/>
      <c r="QHP41" s="31"/>
      <c r="QHQ41" s="31"/>
      <c r="QHR41" s="31"/>
      <c r="QHS41" s="31"/>
      <c r="QHT41" s="31"/>
      <c r="QHU41" s="31"/>
      <c r="QHV41" s="31"/>
      <c r="QHW41" s="31"/>
      <c r="QHX41" s="31"/>
      <c r="QHY41" s="31"/>
      <c r="QHZ41" s="31"/>
      <c r="QIA41" s="31"/>
      <c r="QIB41" s="31"/>
      <c r="QIC41" s="31"/>
      <c r="QID41" s="31"/>
      <c r="QIE41" s="31"/>
      <c r="QIF41" s="31"/>
      <c r="QIG41" s="31"/>
      <c r="QIH41" s="31"/>
      <c r="QII41" s="31"/>
      <c r="QIJ41" s="31"/>
      <c r="QIK41" s="31"/>
      <c r="QIL41" s="31"/>
      <c r="QIM41" s="31"/>
      <c r="QIN41" s="31"/>
      <c r="QIO41" s="31"/>
      <c r="QIP41" s="31"/>
      <c r="QIQ41" s="31"/>
      <c r="QIR41" s="31"/>
      <c r="QIS41" s="31"/>
      <c r="QIT41" s="31"/>
      <c r="QIU41" s="31"/>
      <c r="QIV41" s="31"/>
      <c r="QIW41" s="31"/>
      <c r="QIX41" s="31"/>
      <c r="QIY41" s="31"/>
      <c r="QIZ41" s="31"/>
      <c r="QJA41" s="31"/>
      <c r="QJB41" s="31"/>
      <c r="QJC41" s="31"/>
      <c r="QJD41" s="31"/>
      <c r="QJE41" s="31"/>
      <c r="QJF41" s="31"/>
      <c r="QJG41" s="31"/>
      <c r="QJH41" s="31"/>
      <c r="QJI41" s="31"/>
      <c r="QJJ41" s="31"/>
      <c r="QJK41" s="31"/>
      <c r="QJL41" s="31"/>
      <c r="QJM41" s="31"/>
      <c r="QJN41" s="31"/>
      <c r="QJO41" s="31"/>
      <c r="QJP41" s="31"/>
      <c r="QJQ41" s="31"/>
      <c r="QJR41" s="31"/>
      <c r="QJS41" s="31"/>
      <c r="QJT41" s="31"/>
      <c r="QJU41" s="31"/>
      <c r="QJV41" s="31"/>
      <c r="QJW41" s="31"/>
      <c r="QJX41" s="31"/>
      <c r="QJY41" s="31"/>
      <c r="QJZ41" s="31"/>
      <c r="QKA41" s="31"/>
      <c r="QKB41" s="31"/>
      <c r="QKC41" s="31"/>
      <c r="QKD41" s="31"/>
      <c r="QKE41" s="31"/>
      <c r="QKF41" s="31"/>
      <c r="QKG41" s="31"/>
      <c r="QKH41" s="31"/>
      <c r="QKI41" s="31"/>
      <c r="QKJ41" s="31"/>
      <c r="QKK41" s="31"/>
      <c r="QKL41" s="31"/>
      <c r="QKM41" s="31"/>
      <c r="QKN41" s="31"/>
      <c r="QKO41" s="31"/>
      <c r="QKP41" s="31"/>
      <c r="QKQ41" s="31"/>
      <c r="QKR41" s="31"/>
      <c r="QKS41" s="31"/>
      <c r="QKT41" s="31"/>
      <c r="QKU41" s="31"/>
      <c r="QKV41" s="31"/>
      <c r="QKW41" s="31"/>
      <c r="QKX41" s="31"/>
      <c r="QKY41" s="31"/>
      <c r="QKZ41" s="31"/>
      <c r="QLA41" s="31"/>
      <c r="QLB41" s="31"/>
      <c r="QLC41" s="31"/>
      <c r="QLD41" s="31"/>
      <c r="QLE41" s="31"/>
      <c r="QLF41" s="31"/>
      <c r="QLG41" s="31"/>
      <c r="QLH41" s="31"/>
      <c r="QLI41" s="31"/>
      <c r="QLJ41" s="31"/>
      <c r="QLK41" s="31"/>
      <c r="QLL41" s="31"/>
      <c r="QLM41" s="31"/>
      <c r="QLN41" s="31"/>
      <c r="QLO41" s="31"/>
      <c r="QLP41" s="31"/>
      <c r="QLQ41" s="31"/>
      <c r="QLR41" s="31"/>
      <c r="QLS41" s="31"/>
      <c r="QLT41" s="31"/>
      <c r="QLU41" s="31"/>
      <c r="QLV41" s="31"/>
      <c r="QLW41" s="31"/>
      <c r="QLX41" s="31"/>
      <c r="QLY41" s="31"/>
      <c r="QLZ41" s="31"/>
      <c r="QMA41" s="31"/>
      <c r="QMB41" s="31"/>
      <c r="QMC41" s="31"/>
      <c r="QMD41" s="31"/>
      <c r="QME41" s="31"/>
      <c r="QMF41" s="31"/>
      <c r="QMG41" s="31"/>
      <c r="QMH41" s="31"/>
      <c r="QMI41" s="31"/>
      <c r="QMJ41" s="31"/>
      <c r="QMK41" s="31"/>
      <c r="QML41" s="31"/>
      <c r="QMM41" s="31"/>
      <c r="QMN41" s="31"/>
      <c r="QMO41" s="31"/>
      <c r="QMP41" s="31"/>
      <c r="QMQ41" s="31"/>
      <c r="QMR41" s="31"/>
      <c r="QMS41" s="31"/>
      <c r="QMT41" s="31"/>
      <c r="QMU41" s="31"/>
      <c r="QMV41" s="31"/>
      <c r="QMW41" s="31"/>
      <c r="QMX41" s="31"/>
      <c r="QMY41" s="31"/>
      <c r="QMZ41" s="31"/>
      <c r="QNA41" s="31"/>
      <c r="QNB41" s="31"/>
      <c r="QNC41" s="31"/>
      <c r="QND41" s="31"/>
      <c r="QNE41" s="31"/>
      <c r="QNF41" s="31"/>
      <c r="QNG41" s="31"/>
      <c r="QNH41" s="31"/>
      <c r="QNI41" s="31"/>
      <c r="QNJ41" s="31"/>
      <c r="QNK41" s="31"/>
      <c r="QNL41" s="31"/>
      <c r="QNM41" s="31"/>
      <c r="QNN41" s="31"/>
      <c r="QNO41" s="31"/>
      <c r="QNP41" s="31"/>
      <c r="QNQ41" s="31"/>
      <c r="QNR41" s="31"/>
      <c r="QNS41" s="31"/>
      <c r="QNT41" s="31"/>
      <c r="QNU41" s="31"/>
      <c r="QNV41" s="31"/>
      <c r="QNW41" s="31"/>
      <c r="QNX41" s="31"/>
      <c r="QNY41" s="31"/>
      <c r="QNZ41" s="31"/>
      <c r="QOA41" s="31"/>
      <c r="QOB41" s="31"/>
      <c r="QOC41" s="31"/>
      <c r="QOD41" s="31"/>
      <c r="QOE41" s="31"/>
      <c r="QOF41" s="31"/>
      <c r="QOG41" s="31"/>
      <c r="QOH41" s="31"/>
      <c r="QOI41" s="31"/>
      <c r="QOJ41" s="31"/>
      <c r="QOK41" s="31"/>
      <c r="QOL41" s="31"/>
      <c r="QOM41" s="31"/>
      <c r="QON41" s="31"/>
      <c r="QOO41" s="31"/>
      <c r="QOP41" s="31"/>
      <c r="QOQ41" s="31"/>
      <c r="QOR41" s="31"/>
      <c r="QOS41" s="31"/>
      <c r="QOT41" s="31"/>
      <c r="QOU41" s="31"/>
      <c r="QOV41" s="31"/>
      <c r="QOW41" s="31"/>
      <c r="QOX41" s="31"/>
      <c r="QOY41" s="31"/>
      <c r="QOZ41" s="31"/>
      <c r="QPA41" s="31"/>
      <c r="QPB41" s="31"/>
      <c r="QPC41" s="31"/>
      <c r="QPD41" s="31"/>
      <c r="QPE41" s="31"/>
      <c r="QPF41" s="31"/>
      <c r="QPG41" s="31"/>
      <c r="QPH41" s="31"/>
      <c r="QPI41" s="31"/>
      <c r="QPJ41" s="31"/>
      <c r="QPK41" s="31"/>
      <c r="QPL41" s="31"/>
      <c r="QPM41" s="31"/>
      <c r="QPN41" s="31"/>
      <c r="QPO41" s="31"/>
      <c r="QPP41" s="31"/>
      <c r="QPQ41" s="31"/>
      <c r="QPR41" s="31"/>
      <c r="QPS41" s="31"/>
      <c r="QPT41" s="31"/>
      <c r="QPU41" s="31"/>
      <c r="QPV41" s="31"/>
      <c r="QPW41" s="31"/>
      <c r="QPX41" s="31"/>
      <c r="QPY41" s="31"/>
      <c r="QPZ41" s="31"/>
      <c r="QQA41" s="31"/>
      <c r="QQB41" s="31"/>
      <c r="QQC41" s="31"/>
      <c r="QQD41" s="31"/>
      <c r="QQE41" s="31"/>
      <c r="QQF41" s="31"/>
      <c r="QQG41" s="31"/>
      <c r="QQH41" s="31"/>
      <c r="QQI41" s="31"/>
      <c r="QQJ41" s="31"/>
      <c r="QQK41" s="31"/>
      <c r="QQL41" s="31"/>
      <c r="QQM41" s="31"/>
      <c r="QQN41" s="31"/>
      <c r="QQO41" s="31"/>
      <c r="QQP41" s="31"/>
      <c r="QQQ41" s="31"/>
      <c r="QQR41" s="31"/>
      <c r="QQS41" s="31"/>
      <c r="QQT41" s="31"/>
      <c r="QQU41" s="31"/>
      <c r="QQV41" s="31"/>
      <c r="QQW41" s="31"/>
      <c r="QQX41" s="31"/>
      <c r="QQY41" s="31"/>
      <c r="QQZ41" s="31"/>
      <c r="QRA41" s="31"/>
      <c r="QRB41" s="31"/>
      <c r="QRC41" s="31"/>
      <c r="QRD41" s="31"/>
      <c r="QRE41" s="31"/>
      <c r="QRF41" s="31"/>
      <c r="QRG41" s="31"/>
      <c r="QRH41" s="31"/>
      <c r="QRI41" s="31"/>
      <c r="QRJ41" s="31"/>
      <c r="QRK41" s="31"/>
      <c r="QRL41" s="31"/>
      <c r="QRM41" s="31"/>
      <c r="QRN41" s="31"/>
      <c r="QRO41" s="31"/>
      <c r="QRP41" s="31"/>
      <c r="QRQ41" s="31"/>
      <c r="QRR41" s="31"/>
      <c r="QRS41" s="31"/>
      <c r="QRT41" s="31"/>
      <c r="QRU41" s="31"/>
      <c r="QRV41" s="31"/>
      <c r="QRW41" s="31"/>
      <c r="QRX41" s="31"/>
      <c r="QRY41" s="31"/>
      <c r="QRZ41" s="31"/>
      <c r="QSA41" s="31"/>
      <c r="QSB41" s="31"/>
      <c r="QSC41" s="31"/>
      <c r="QSD41" s="31"/>
      <c r="QSE41" s="31"/>
      <c r="QSF41" s="31"/>
      <c r="QSG41" s="31"/>
      <c r="QSH41" s="31"/>
      <c r="QSI41" s="31"/>
      <c r="QSJ41" s="31"/>
      <c r="QSK41" s="31"/>
      <c r="QSL41" s="31"/>
      <c r="QSM41" s="31"/>
      <c r="QSN41" s="31"/>
      <c r="QSO41" s="31"/>
      <c r="QSP41" s="31"/>
      <c r="QSQ41" s="31"/>
      <c r="QSR41" s="31"/>
      <c r="QSS41" s="31"/>
      <c r="QST41" s="31"/>
      <c r="QSU41" s="31"/>
      <c r="QSV41" s="31"/>
      <c r="QSW41" s="31"/>
      <c r="QSX41" s="31"/>
      <c r="QSY41" s="31"/>
      <c r="QSZ41" s="31"/>
      <c r="QTA41" s="31"/>
      <c r="QTB41" s="31"/>
      <c r="QTC41" s="31"/>
      <c r="QTD41" s="31"/>
      <c r="QTE41" s="31"/>
      <c r="QTF41" s="31"/>
      <c r="QTG41" s="31"/>
      <c r="QTH41" s="31"/>
      <c r="QTI41" s="31"/>
      <c r="QTJ41" s="31"/>
      <c r="QTK41" s="31"/>
      <c r="QTL41" s="31"/>
      <c r="QTM41" s="31"/>
      <c r="QTN41" s="31"/>
      <c r="QTO41" s="31"/>
      <c r="QTP41" s="31"/>
      <c r="QTQ41" s="31"/>
      <c r="QTR41" s="31"/>
      <c r="QTS41" s="31"/>
      <c r="QTT41" s="31"/>
      <c r="QTU41" s="31"/>
      <c r="QTV41" s="31"/>
      <c r="QTW41" s="31"/>
      <c r="QTX41" s="31"/>
      <c r="QTY41" s="31"/>
      <c r="QTZ41" s="31"/>
      <c r="QUA41" s="31"/>
      <c r="QUB41" s="31"/>
      <c r="QUC41" s="31"/>
      <c r="QUD41" s="31"/>
      <c r="QUE41" s="31"/>
      <c r="QUF41" s="31"/>
      <c r="QUG41" s="31"/>
      <c r="QUH41" s="31"/>
      <c r="QUI41" s="31"/>
      <c r="QUJ41" s="31"/>
      <c r="QUK41" s="31"/>
      <c r="QUL41" s="31"/>
      <c r="QUM41" s="31"/>
      <c r="QUN41" s="31"/>
      <c r="QUO41" s="31"/>
      <c r="QUP41" s="31"/>
      <c r="QUQ41" s="31"/>
      <c r="QUR41" s="31"/>
      <c r="QUS41" s="31"/>
      <c r="QUT41" s="31"/>
      <c r="QUU41" s="31"/>
      <c r="QUV41" s="31"/>
      <c r="QUW41" s="31"/>
      <c r="QUX41" s="31"/>
      <c r="QUY41" s="31"/>
      <c r="QUZ41" s="31"/>
      <c r="QVA41" s="31"/>
      <c r="QVB41" s="31"/>
      <c r="QVC41" s="31"/>
      <c r="QVD41" s="31"/>
      <c r="QVE41" s="31"/>
      <c r="QVF41" s="31"/>
      <c r="QVG41" s="31"/>
      <c r="QVH41" s="31"/>
      <c r="QVI41" s="31"/>
      <c r="QVJ41" s="31"/>
      <c r="QVK41" s="31"/>
      <c r="QVL41" s="31"/>
      <c r="QVM41" s="31"/>
      <c r="QVN41" s="31"/>
      <c r="QVO41" s="31"/>
      <c r="QVP41" s="31"/>
      <c r="QVQ41" s="31"/>
      <c r="QVR41" s="31"/>
      <c r="QVS41" s="31"/>
      <c r="QVT41" s="31"/>
      <c r="QVU41" s="31"/>
      <c r="QVV41" s="31"/>
      <c r="QVW41" s="31"/>
      <c r="QVX41" s="31"/>
      <c r="QVY41" s="31"/>
      <c r="QVZ41" s="31"/>
      <c r="QWA41" s="31"/>
      <c r="QWB41" s="31"/>
      <c r="QWC41" s="31"/>
      <c r="QWD41" s="31"/>
      <c r="QWE41" s="31"/>
      <c r="QWF41" s="31"/>
      <c r="QWG41" s="31"/>
      <c r="QWH41" s="31"/>
      <c r="QWI41" s="31"/>
      <c r="QWJ41" s="31"/>
      <c r="QWK41" s="31"/>
      <c r="QWL41" s="31"/>
      <c r="QWM41" s="31"/>
      <c r="QWN41" s="31"/>
      <c r="QWO41" s="31"/>
      <c r="QWP41" s="31"/>
      <c r="QWQ41" s="31"/>
      <c r="QWR41" s="31"/>
      <c r="QWS41" s="31"/>
      <c r="QWT41" s="31"/>
      <c r="QWU41" s="31"/>
      <c r="QWV41" s="31"/>
      <c r="QWW41" s="31"/>
      <c r="QWX41" s="31"/>
      <c r="QWY41" s="31"/>
      <c r="QWZ41" s="31"/>
      <c r="QXA41" s="31"/>
      <c r="QXB41" s="31"/>
      <c r="QXC41" s="31"/>
      <c r="QXD41" s="31"/>
      <c r="QXE41" s="31"/>
      <c r="QXF41" s="31"/>
      <c r="QXG41" s="31"/>
      <c r="QXH41" s="31"/>
      <c r="QXI41" s="31"/>
      <c r="QXJ41" s="31"/>
      <c r="QXK41" s="31"/>
      <c r="QXL41" s="31"/>
      <c r="QXM41" s="31"/>
      <c r="QXN41" s="31"/>
      <c r="QXO41" s="31"/>
      <c r="QXP41" s="31"/>
      <c r="QXQ41" s="31"/>
      <c r="QXR41" s="31"/>
      <c r="QXS41" s="31"/>
      <c r="QXT41" s="31"/>
      <c r="QXU41" s="31"/>
      <c r="QXV41" s="31"/>
      <c r="QXW41" s="31"/>
      <c r="QXX41" s="31"/>
      <c r="QXY41" s="31"/>
      <c r="QXZ41" s="31"/>
      <c r="QYA41" s="31"/>
      <c r="QYB41" s="31"/>
      <c r="QYC41" s="31"/>
      <c r="QYD41" s="31"/>
      <c r="QYE41" s="31"/>
      <c r="QYF41" s="31"/>
      <c r="QYG41" s="31"/>
      <c r="QYH41" s="31"/>
      <c r="QYI41" s="31"/>
      <c r="QYJ41" s="31"/>
      <c r="QYK41" s="31"/>
      <c r="QYL41" s="31"/>
      <c r="QYM41" s="31"/>
      <c r="QYN41" s="31"/>
      <c r="QYO41" s="31"/>
      <c r="QYP41" s="31"/>
      <c r="QYQ41" s="31"/>
      <c r="QYR41" s="31"/>
      <c r="QYS41" s="31"/>
      <c r="QYT41" s="31"/>
      <c r="QYU41" s="31"/>
      <c r="QYV41" s="31"/>
      <c r="QYW41" s="31"/>
      <c r="QYX41" s="31"/>
      <c r="QYY41" s="31"/>
      <c r="QYZ41" s="31"/>
      <c r="QZA41" s="31"/>
      <c r="QZB41" s="31"/>
      <c r="QZC41" s="31"/>
      <c r="QZD41" s="31"/>
      <c r="QZE41" s="31"/>
      <c r="QZF41" s="31"/>
      <c r="QZG41" s="31"/>
      <c r="QZH41" s="31"/>
      <c r="QZI41" s="31"/>
      <c r="QZJ41" s="31"/>
      <c r="QZK41" s="31"/>
      <c r="QZL41" s="31"/>
      <c r="QZM41" s="31"/>
      <c r="QZN41" s="31"/>
      <c r="QZO41" s="31"/>
      <c r="QZP41" s="31"/>
      <c r="QZQ41" s="31"/>
      <c r="QZR41" s="31"/>
      <c r="QZS41" s="31"/>
      <c r="QZT41" s="31"/>
      <c r="QZU41" s="31"/>
      <c r="QZV41" s="31"/>
      <c r="QZW41" s="31"/>
      <c r="QZX41" s="31"/>
      <c r="QZY41" s="31"/>
      <c r="QZZ41" s="31"/>
      <c r="RAA41" s="31"/>
      <c r="RAB41" s="31"/>
      <c r="RAC41" s="31"/>
      <c r="RAD41" s="31"/>
      <c r="RAE41" s="31"/>
      <c r="RAF41" s="31"/>
      <c r="RAG41" s="31"/>
      <c r="RAH41" s="31"/>
      <c r="RAI41" s="31"/>
      <c r="RAJ41" s="31"/>
      <c r="RAK41" s="31"/>
      <c r="RAL41" s="31"/>
      <c r="RAM41" s="31"/>
      <c r="RAN41" s="31"/>
      <c r="RAO41" s="31"/>
      <c r="RAP41" s="31"/>
      <c r="RAQ41" s="31"/>
      <c r="RAR41" s="31"/>
      <c r="RAS41" s="31"/>
      <c r="RAT41" s="31"/>
      <c r="RAU41" s="31"/>
      <c r="RAV41" s="31"/>
      <c r="RAW41" s="31"/>
      <c r="RAX41" s="31"/>
      <c r="RAY41" s="31"/>
      <c r="RAZ41" s="31"/>
      <c r="RBA41" s="31"/>
      <c r="RBB41" s="31"/>
      <c r="RBC41" s="31"/>
      <c r="RBD41" s="31"/>
      <c r="RBE41" s="31"/>
      <c r="RBF41" s="31"/>
      <c r="RBG41" s="31"/>
      <c r="RBH41" s="31"/>
      <c r="RBI41" s="31"/>
      <c r="RBJ41" s="31"/>
      <c r="RBK41" s="31"/>
      <c r="RBL41" s="31"/>
      <c r="RBM41" s="31"/>
      <c r="RBN41" s="31"/>
      <c r="RBO41" s="31"/>
      <c r="RBP41" s="31"/>
      <c r="RBQ41" s="31"/>
      <c r="RBR41" s="31"/>
      <c r="RBS41" s="31"/>
      <c r="RBT41" s="31"/>
      <c r="RBU41" s="31"/>
      <c r="RBV41" s="31"/>
      <c r="RBW41" s="31"/>
      <c r="RBX41" s="31"/>
      <c r="RBY41" s="31"/>
      <c r="RBZ41" s="31"/>
      <c r="RCA41" s="31"/>
      <c r="RCB41" s="31"/>
      <c r="RCC41" s="31"/>
      <c r="RCD41" s="31"/>
      <c r="RCE41" s="31"/>
      <c r="RCF41" s="31"/>
      <c r="RCG41" s="31"/>
      <c r="RCH41" s="31"/>
      <c r="RCI41" s="31"/>
      <c r="RCJ41" s="31"/>
      <c r="RCK41" s="31"/>
      <c r="RCL41" s="31"/>
      <c r="RCM41" s="31"/>
      <c r="RCN41" s="31"/>
      <c r="RCO41" s="31"/>
      <c r="RCP41" s="31"/>
      <c r="RCQ41" s="31"/>
      <c r="RCR41" s="31"/>
      <c r="RCS41" s="31"/>
      <c r="RCT41" s="31"/>
      <c r="RCU41" s="31"/>
      <c r="RCV41" s="31"/>
      <c r="RCW41" s="31"/>
      <c r="RCX41" s="31"/>
      <c r="RCY41" s="31"/>
      <c r="RCZ41" s="31"/>
      <c r="RDA41" s="31"/>
      <c r="RDB41" s="31"/>
      <c r="RDC41" s="31"/>
      <c r="RDD41" s="31"/>
      <c r="RDE41" s="31"/>
      <c r="RDF41" s="31"/>
      <c r="RDG41" s="31"/>
      <c r="RDH41" s="31"/>
      <c r="RDI41" s="31"/>
      <c r="RDJ41" s="31"/>
      <c r="RDK41" s="31"/>
      <c r="RDL41" s="31"/>
      <c r="RDM41" s="31"/>
      <c r="RDN41" s="31"/>
      <c r="RDO41" s="31"/>
      <c r="RDP41" s="31"/>
      <c r="RDQ41" s="31"/>
      <c r="RDR41" s="31"/>
      <c r="RDS41" s="31"/>
      <c r="RDT41" s="31"/>
      <c r="RDU41" s="31"/>
      <c r="RDV41" s="31"/>
      <c r="RDW41" s="31"/>
      <c r="RDX41" s="31"/>
      <c r="RDY41" s="31"/>
      <c r="RDZ41" s="31"/>
      <c r="REA41" s="31"/>
      <c r="REB41" s="31"/>
      <c r="REC41" s="31"/>
      <c r="RED41" s="31"/>
      <c r="REE41" s="31"/>
      <c r="REF41" s="31"/>
      <c r="REG41" s="31"/>
      <c r="REH41" s="31"/>
      <c r="REI41" s="31"/>
      <c r="REJ41" s="31"/>
      <c r="REK41" s="31"/>
      <c r="REL41" s="31"/>
      <c r="REM41" s="31"/>
      <c r="REN41" s="31"/>
      <c r="REO41" s="31"/>
      <c r="REP41" s="31"/>
      <c r="REQ41" s="31"/>
      <c r="RER41" s="31"/>
      <c r="RES41" s="31"/>
      <c r="RET41" s="31"/>
      <c r="REU41" s="31"/>
      <c r="REV41" s="31"/>
      <c r="REW41" s="31"/>
      <c r="REX41" s="31"/>
      <c r="REY41" s="31"/>
      <c r="REZ41" s="31"/>
      <c r="RFA41" s="31"/>
      <c r="RFB41" s="31"/>
      <c r="RFC41" s="31"/>
      <c r="RFD41" s="31"/>
      <c r="RFE41" s="31"/>
      <c r="RFF41" s="31"/>
      <c r="RFG41" s="31"/>
      <c r="RFH41" s="31"/>
      <c r="RFI41" s="31"/>
      <c r="RFJ41" s="31"/>
      <c r="RFK41" s="31"/>
      <c r="RFL41" s="31"/>
      <c r="RFM41" s="31"/>
      <c r="RFN41" s="31"/>
      <c r="RFO41" s="31"/>
      <c r="RFP41" s="31"/>
      <c r="RFQ41" s="31"/>
      <c r="RFR41" s="31"/>
      <c r="RFS41" s="31"/>
      <c r="RFT41" s="31"/>
      <c r="RFU41" s="31"/>
      <c r="RFV41" s="31"/>
      <c r="RFW41" s="31"/>
      <c r="RFX41" s="31"/>
      <c r="RFY41" s="31"/>
      <c r="RFZ41" s="31"/>
      <c r="RGA41" s="31"/>
      <c r="RGB41" s="31"/>
      <c r="RGC41" s="31"/>
      <c r="RGD41" s="31"/>
      <c r="RGE41" s="31"/>
      <c r="RGF41" s="31"/>
      <c r="RGG41" s="31"/>
      <c r="RGH41" s="31"/>
      <c r="RGI41" s="31"/>
      <c r="RGJ41" s="31"/>
      <c r="RGK41" s="31"/>
      <c r="RGL41" s="31"/>
      <c r="RGM41" s="31"/>
      <c r="RGN41" s="31"/>
      <c r="RGO41" s="31"/>
      <c r="RGP41" s="31"/>
      <c r="RGQ41" s="31"/>
      <c r="RGR41" s="31"/>
      <c r="RGS41" s="31"/>
      <c r="RGT41" s="31"/>
      <c r="RGU41" s="31"/>
      <c r="RGV41" s="31"/>
      <c r="RGW41" s="31"/>
      <c r="RGX41" s="31"/>
      <c r="RGY41" s="31"/>
      <c r="RGZ41" s="31"/>
      <c r="RHA41" s="31"/>
      <c r="RHB41" s="31"/>
      <c r="RHC41" s="31"/>
      <c r="RHD41" s="31"/>
      <c r="RHE41" s="31"/>
      <c r="RHF41" s="31"/>
      <c r="RHG41" s="31"/>
      <c r="RHH41" s="31"/>
      <c r="RHI41" s="31"/>
      <c r="RHJ41" s="31"/>
      <c r="RHK41" s="31"/>
      <c r="RHL41" s="31"/>
      <c r="RHM41" s="31"/>
      <c r="RHN41" s="31"/>
      <c r="RHO41" s="31"/>
      <c r="RHP41" s="31"/>
      <c r="RHQ41" s="31"/>
      <c r="RHR41" s="31"/>
      <c r="RHS41" s="31"/>
      <c r="RHT41" s="31"/>
      <c r="RHU41" s="31"/>
      <c r="RHV41" s="31"/>
      <c r="RHW41" s="31"/>
      <c r="RHX41" s="31"/>
      <c r="RHY41" s="31"/>
      <c r="RHZ41" s="31"/>
      <c r="RIA41" s="31"/>
      <c r="RIB41" s="31"/>
      <c r="RIC41" s="31"/>
      <c r="RID41" s="31"/>
      <c r="RIE41" s="31"/>
      <c r="RIF41" s="31"/>
      <c r="RIG41" s="31"/>
      <c r="RIH41" s="31"/>
      <c r="RII41" s="31"/>
      <c r="RIJ41" s="31"/>
      <c r="RIK41" s="31"/>
      <c r="RIL41" s="31"/>
      <c r="RIM41" s="31"/>
      <c r="RIN41" s="31"/>
      <c r="RIO41" s="31"/>
      <c r="RIP41" s="31"/>
      <c r="RIQ41" s="31"/>
      <c r="RIR41" s="31"/>
      <c r="RIS41" s="31"/>
      <c r="RIT41" s="31"/>
      <c r="RIU41" s="31"/>
      <c r="RIV41" s="31"/>
      <c r="RIW41" s="31"/>
      <c r="RIX41" s="31"/>
      <c r="RIY41" s="31"/>
      <c r="RIZ41" s="31"/>
      <c r="RJA41" s="31"/>
      <c r="RJB41" s="31"/>
      <c r="RJC41" s="31"/>
      <c r="RJD41" s="31"/>
      <c r="RJE41" s="31"/>
      <c r="RJF41" s="31"/>
      <c r="RJG41" s="31"/>
      <c r="RJH41" s="31"/>
      <c r="RJI41" s="31"/>
      <c r="RJJ41" s="31"/>
      <c r="RJK41" s="31"/>
      <c r="RJL41" s="31"/>
      <c r="RJM41" s="31"/>
      <c r="RJN41" s="31"/>
      <c r="RJO41" s="31"/>
      <c r="RJP41" s="31"/>
      <c r="RJQ41" s="31"/>
      <c r="RJR41" s="31"/>
      <c r="RJS41" s="31"/>
      <c r="RJT41" s="31"/>
      <c r="RJU41" s="31"/>
      <c r="RJV41" s="31"/>
      <c r="RJW41" s="31"/>
      <c r="RJX41" s="31"/>
      <c r="RJY41" s="31"/>
      <c r="RJZ41" s="31"/>
      <c r="RKA41" s="31"/>
      <c r="RKB41" s="31"/>
      <c r="RKC41" s="31"/>
      <c r="RKD41" s="31"/>
      <c r="RKE41" s="31"/>
      <c r="RKF41" s="31"/>
      <c r="RKG41" s="31"/>
      <c r="RKH41" s="31"/>
      <c r="RKI41" s="31"/>
      <c r="RKJ41" s="31"/>
      <c r="RKK41" s="31"/>
      <c r="RKL41" s="31"/>
      <c r="RKM41" s="31"/>
      <c r="RKN41" s="31"/>
      <c r="RKO41" s="31"/>
      <c r="RKP41" s="31"/>
      <c r="RKQ41" s="31"/>
      <c r="RKR41" s="31"/>
      <c r="RKS41" s="31"/>
      <c r="RKT41" s="31"/>
      <c r="RKU41" s="31"/>
      <c r="RKV41" s="31"/>
      <c r="RKW41" s="31"/>
      <c r="RKX41" s="31"/>
      <c r="RKY41" s="31"/>
      <c r="RKZ41" s="31"/>
      <c r="RLA41" s="31"/>
      <c r="RLB41" s="31"/>
      <c r="RLC41" s="31"/>
      <c r="RLD41" s="31"/>
      <c r="RLE41" s="31"/>
      <c r="RLF41" s="31"/>
      <c r="RLG41" s="31"/>
      <c r="RLH41" s="31"/>
      <c r="RLI41" s="31"/>
      <c r="RLJ41" s="31"/>
      <c r="RLK41" s="31"/>
      <c r="RLL41" s="31"/>
      <c r="RLM41" s="31"/>
      <c r="RLN41" s="31"/>
      <c r="RLO41" s="31"/>
      <c r="RLP41" s="31"/>
      <c r="RLQ41" s="31"/>
      <c r="RLR41" s="31"/>
      <c r="RLS41" s="31"/>
      <c r="RLT41" s="31"/>
      <c r="RLU41" s="31"/>
      <c r="RLV41" s="31"/>
      <c r="RLW41" s="31"/>
      <c r="RLX41" s="31"/>
      <c r="RLY41" s="31"/>
      <c r="RLZ41" s="31"/>
      <c r="RMA41" s="31"/>
      <c r="RMB41" s="31"/>
      <c r="RMC41" s="31"/>
      <c r="RMD41" s="31"/>
      <c r="RME41" s="31"/>
      <c r="RMF41" s="31"/>
      <c r="RMG41" s="31"/>
      <c r="RMH41" s="31"/>
      <c r="RMI41" s="31"/>
      <c r="RMJ41" s="31"/>
      <c r="RMK41" s="31"/>
      <c r="RML41" s="31"/>
      <c r="RMM41" s="31"/>
      <c r="RMN41" s="31"/>
      <c r="RMO41" s="31"/>
      <c r="RMP41" s="31"/>
      <c r="RMQ41" s="31"/>
      <c r="RMR41" s="31"/>
      <c r="RMS41" s="31"/>
      <c r="RMT41" s="31"/>
      <c r="RMU41" s="31"/>
      <c r="RMV41" s="31"/>
      <c r="RMW41" s="31"/>
      <c r="RMX41" s="31"/>
      <c r="RMY41" s="31"/>
      <c r="RMZ41" s="31"/>
      <c r="RNA41" s="31"/>
      <c r="RNB41" s="31"/>
      <c r="RNC41" s="31"/>
      <c r="RND41" s="31"/>
      <c r="RNE41" s="31"/>
      <c r="RNF41" s="31"/>
      <c r="RNG41" s="31"/>
      <c r="RNH41" s="31"/>
      <c r="RNI41" s="31"/>
      <c r="RNJ41" s="31"/>
      <c r="RNK41" s="31"/>
      <c r="RNL41" s="31"/>
      <c r="RNM41" s="31"/>
      <c r="RNN41" s="31"/>
      <c r="RNO41" s="31"/>
      <c r="RNP41" s="31"/>
      <c r="RNQ41" s="31"/>
      <c r="RNR41" s="31"/>
      <c r="RNS41" s="31"/>
      <c r="RNT41" s="31"/>
      <c r="RNU41" s="31"/>
      <c r="RNV41" s="31"/>
      <c r="RNW41" s="31"/>
      <c r="RNX41" s="31"/>
      <c r="RNY41" s="31"/>
      <c r="RNZ41" s="31"/>
      <c r="ROA41" s="31"/>
      <c r="ROB41" s="31"/>
      <c r="ROC41" s="31"/>
      <c r="ROD41" s="31"/>
      <c r="ROE41" s="31"/>
      <c r="ROF41" s="31"/>
      <c r="ROG41" s="31"/>
      <c r="ROH41" s="31"/>
      <c r="ROI41" s="31"/>
      <c r="ROJ41" s="31"/>
      <c r="ROK41" s="31"/>
      <c r="ROL41" s="31"/>
      <c r="ROM41" s="31"/>
      <c r="RON41" s="31"/>
      <c r="ROO41" s="31"/>
      <c r="ROP41" s="31"/>
      <c r="ROQ41" s="31"/>
      <c r="ROR41" s="31"/>
      <c r="ROS41" s="31"/>
      <c r="ROT41" s="31"/>
      <c r="ROU41" s="31"/>
      <c r="ROV41" s="31"/>
      <c r="ROW41" s="31"/>
      <c r="ROX41" s="31"/>
      <c r="ROY41" s="31"/>
      <c r="ROZ41" s="31"/>
      <c r="RPA41" s="31"/>
      <c r="RPB41" s="31"/>
      <c r="RPC41" s="31"/>
      <c r="RPD41" s="31"/>
      <c r="RPE41" s="31"/>
      <c r="RPF41" s="31"/>
      <c r="RPG41" s="31"/>
      <c r="RPH41" s="31"/>
      <c r="RPI41" s="31"/>
      <c r="RPJ41" s="31"/>
      <c r="RPK41" s="31"/>
      <c r="RPL41" s="31"/>
      <c r="RPM41" s="31"/>
      <c r="RPN41" s="31"/>
      <c r="RPO41" s="31"/>
      <c r="RPP41" s="31"/>
      <c r="RPQ41" s="31"/>
      <c r="RPR41" s="31"/>
      <c r="RPS41" s="31"/>
      <c r="RPT41" s="31"/>
      <c r="RPU41" s="31"/>
      <c r="RPV41" s="31"/>
      <c r="RPW41" s="31"/>
      <c r="RPX41" s="31"/>
      <c r="RPY41" s="31"/>
      <c r="RPZ41" s="31"/>
      <c r="RQA41" s="31"/>
      <c r="RQB41" s="31"/>
      <c r="RQC41" s="31"/>
      <c r="RQD41" s="31"/>
      <c r="RQE41" s="31"/>
      <c r="RQF41" s="31"/>
      <c r="RQG41" s="31"/>
      <c r="RQH41" s="31"/>
      <c r="RQI41" s="31"/>
      <c r="RQJ41" s="31"/>
      <c r="RQK41" s="31"/>
      <c r="RQL41" s="31"/>
      <c r="RQM41" s="31"/>
      <c r="RQN41" s="31"/>
      <c r="RQO41" s="31"/>
      <c r="RQP41" s="31"/>
      <c r="RQQ41" s="31"/>
      <c r="RQR41" s="31"/>
      <c r="RQS41" s="31"/>
      <c r="RQT41" s="31"/>
      <c r="RQU41" s="31"/>
      <c r="RQV41" s="31"/>
      <c r="RQW41" s="31"/>
      <c r="RQX41" s="31"/>
      <c r="RQY41" s="31"/>
      <c r="RQZ41" s="31"/>
      <c r="RRA41" s="31"/>
      <c r="RRB41" s="31"/>
      <c r="RRC41" s="31"/>
      <c r="RRD41" s="31"/>
      <c r="RRE41" s="31"/>
      <c r="RRF41" s="31"/>
      <c r="RRG41" s="31"/>
      <c r="RRH41" s="31"/>
      <c r="RRI41" s="31"/>
      <c r="RRJ41" s="31"/>
      <c r="RRK41" s="31"/>
      <c r="RRL41" s="31"/>
      <c r="RRM41" s="31"/>
      <c r="RRN41" s="31"/>
      <c r="RRO41" s="31"/>
      <c r="RRP41" s="31"/>
      <c r="RRQ41" s="31"/>
      <c r="RRR41" s="31"/>
      <c r="RRS41" s="31"/>
      <c r="RRT41" s="31"/>
      <c r="RRU41" s="31"/>
      <c r="RRV41" s="31"/>
      <c r="RRW41" s="31"/>
      <c r="RRX41" s="31"/>
      <c r="RRY41" s="31"/>
      <c r="RRZ41" s="31"/>
      <c r="RSA41" s="31"/>
      <c r="RSB41" s="31"/>
      <c r="RSC41" s="31"/>
      <c r="RSD41" s="31"/>
      <c r="RSE41" s="31"/>
      <c r="RSF41" s="31"/>
      <c r="RSG41" s="31"/>
      <c r="RSH41" s="31"/>
      <c r="RSI41" s="31"/>
      <c r="RSJ41" s="31"/>
      <c r="RSK41" s="31"/>
      <c r="RSL41" s="31"/>
      <c r="RSM41" s="31"/>
      <c r="RSN41" s="31"/>
      <c r="RSO41" s="31"/>
      <c r="RSP41" s="31"/>
      <c r="RSQ41" s="31"/>
      <c r="RSR41" s="31"/>
      <c r="RSS41" s="31"/>
      <c r="RST41" s="31"/>
      <c r="RSU41" s="31"/>
      <c r="RSV41" s="31"/>
      <c r="RSW41" s="31"/>
      <c r="RSX41" s="31"/>
      <c r="RSY41" s="31"/>
      <c r="RSZ41" s="31"/>
      <c r="RTA41" s="31"/>
      <c r="RTB41" s="31"/>
      <c r="RTC41" s="31"/>
      <c r="RTD41" s="31"/>
      <c r="RTE41" s="31"/>
      <c r="RTF41" s="31"/>
      <c r="RTG41" s="31"/>
      <c r="RTH41" s="31"/>
      <c r="RTI41" s="31"/>
      <c r="RTJ41" s="31"/>
      <c r="RTK41" s="31"/>
      <c r="RTL41" s="31"/>
      <c r="RTM41" s="31"/>
      <c r="RTN41" s="31"/>
      <c r="RTO41" s="31"/>
      <c r="RTP41" s="31"/>
      <c r="RTQ41" s="31"/>
      <c r="RTR41" s="31"/>
      <c r="RTS41" s="31"/>
      <c r="RTT41" s="31"/>
      <c r="RTU41" s="31"/>
      <c r="RTV41" s="31"/>
      <c r="RTW41" s="31"/>
      <c r="RTX41" s="31"/>
      <c r="RTY41" s="31"/>
      <c r="RTZ41" s="31"/>
      <c r="RUA41" s="31"/>
      <c r="RUB41" s="31"/>
      <c r="RUC41" s="31"/>
      <c r="RUD41" s="31"/>
      <c r="RUE41" s="31"/>
      <c r="RUF41" s="31"/>
      <c r="RUG41" s="31"/>
      <c r="RUH41" s="31"/>
      <c r="RUI41" s="31"/>
      <c r="RUJ41" s="31"/>
      <c r="RUK41" s="31"/>
      <c r="RUL41" s="31"/>
      <c r="RUM41" s="31"/>
      <c r="RUN41" s="31"/>
      <c r="RUO41" s="31"/>
      <c r="RUP41" s="31"/>
      <c r="RUQ41" s="31"/>
      <c r="RUR41" s="31"/>
      <c r="RUS41" s="31"/>
      <c r="RUT41" s="31"/>
      <c r="RUU41" s="31"/>
      <c r="RUV41" s="31"/>
      <c r="RUW41" s="31"/>
      <c r="RUX41" s="31"/>
      <c r="RUY41" s="31"/>
      <c r="RUZ41" s="31"/>
      <c r="RVA41" s="31"/>
      <c r="RVB41" s="31"/>
      <c r="RVC41" s="31"/>
      <c r="RVD41" s="31"/>
      <c r="RVE41" s="31"/>
      <c r="RVF41" s="31"/>
      <c r="RVG41" s="31"/>
      <c r="RVH41" s="31"/>
      <c r="RVI41" s="31"/>
      <c r="RVJ41" s="31"/>
      <c r="RVK41" s="31"/>
      <c r="RVL41" s="31"/>
      <c r="RVM41" s="31"/>
      <c r="RVN41" s="31"/>
      <c r="RVO41" s="31"/>
      <c r="RVP41" s="31"/>
      <c r="RVQ41" s="31"/>
      <c r="RVR41" s="31"/>
      <c r="RVS41" s="31"/>
      <c r="RVT41" s="31"/>
      <c r="RVU41" s="31"/>
      <c r="RVV41" s="31"/>
      <c r="RVW41" s="31"/>
      <c r="RVX41" s="31"/>
      <c r="RVY41" s="31"/>
      <c r="RVZ41" s="31"/>
      <c r="RWA41" s="31"/>
      <c r="RWB41" s="31"/>
      <c r="RWC41" s="31"/>
      <c r="RWD41" s="31"/>
      <c r="RWE41" s="31"/>
      <c r="RWF41" s="31"/>
      <c r="RWG41" s="31"/>
      <c r="RWH41" s="31"/>
      <c r="RWI41" s="31"/>
      <c r="RWJ41" s="31"/>
      <c r="RWK41" s="31"/>
      <c r="RWL41" s="31"/>
      <c r="RWM41" s="31"/>
      <c r="RWN41" s="31"/>
      <c r="RWO41" s="31"/>
      <c r="RWP41" s="31"/>
      <c r="RWQ41" s="31"/>
      <c r="RWR41" s="31"/>
      <c r="RWS41" s="31"/>
      <c r="RWT41" s="31"/>
      <c r="RWU41" s="31"/>
      <c r="RWV41" s="31"/>
      <c r="RWW41" s="31"/>
      <c r="RWX41" s="31"/>
      <c r="RWY41" s="31"/>
      <c r="RWZ41" s="31"/>
      <c r="RXA41" s="31"/>
      <c r="RXB41" s="31"/>
      <c r="RXC41" s="31"/>
      <c r="RXD41" s="31"/>
      <c r="RXE41" s="31"/>
      <c r="RXF41" s="31"/>
      <c r="RXG41" s="31"/>
      <c r="RXH41" s="31"/>
      <c r="RXI41" s="31"/>
      <c r="RXJ41" s="31"/>
      <c r="RXK41" s="31"/>
      <c r="RXL41" s="31"/>
      <c r="RXM41" s="31"/>
      <c r="RXN41" s="31"/>
      <c r="RXO41" s="31"/>
      <c r="RXP41" s="31"/>
      <c r="RXQ41" s="31"/>
      <c r="RXR41" s="31"/>
      <c r="RXS41" s="31"/>
      <c r="RXT41" s="31"/>
      <c r="RXU41" s="31"/>
      <c r="RXV41" s="31"/>
      <c r="RXW41" s="31"/>
      <c r="RXX41" s="31"/>
      <c r="RXY41" s="31"/>
      <c r="RXZ41" s="31"/>
      <c r="RYA41" s="31"/>
      <c r="RYB41" s="31"/>
      <c r="RYC41" s="31"/>
      <c r="RYD41" s="31"/>
      <c r="RYE41" s="31"/>
      <c r="RYF41" s="31"/>
      <c r="RYG41" s="31"/>
      <c r="RYH41" s="31"/>
      <c r="RYI41" s="31"/>
      <c r="RYJ41" s="31"/>
      <c r="RYK41" s="31"/>
      <c r="RYL41" s="31"/>
      <c r="RYM41" s="31"/>
      <c r="RYN41" s="31"/>
      <c r="RYO41" s="31"/>
      <c r="RYP41" s="31"/>
      <c r="RYQ41" s="31"/>
      <c r="RYR41" s="31"/>
      <c r="RYS41" s="31"/>
      <c r="RYT41" s="31"/>
      <c r="RYU41" s="31"/>
      <c r="RYV41" s="31"/>
      <c r="RYW41" s="31"/>
      <c r="RYX41" s="31"/>
      <c r="RYY41" s="31"/>
      <c r="RYZ41" s="31"/>
      <c r="RZA41" s="31"/>
      <c r="RZB41" s="31"/>
      <c r="RZC41" s="31"/>
      <c r="RZD41" s="31"/>
      <c r="RZE41" s="31"/>
      <c r="RZF41" s="31"/>
      <c r="RZG41" s="31"/>
      <c r="RZH41" s="31"/>
      <c r="RZI41" s="31"/>
      <c r="RZJ41" s="31"/>
      <c r="RZK41" s="31"/>
      <c r="RZL41" s="31"/>
      <c r="RZM41" s="31"/>
      <c r="RZN41" s="31"/>
      <c r="RZO41" s="31"/>
      <c r="RZP41" s="31"/>
      <c r="RZQ41" s="31"/>
      <c r="RZR41" s="31"/>
      <c r="RZS41" s="31"/>
      <c r="RZT41" s="31"/>
      <c r="RZU41" s="31"/>
      <c r="RZV41" s="31"/>
      <c r="RZW41" s="31"/>
      <c r="RZX41" s="31"/>
      <c r="RZY41" s="31"/>
      <c r="RZZ41" s="31"/>
      <c r="SAA41" s="31"/>
      <c r="SAB41" s="31"/>
      <c r="SAC41" s="31"/>
      <c r="SAD41" s="31"/>
      <c r="SAE41" s="31"/>
      <c r="SAF41" s="31"/>
      <c r="SAG41" s="31"/>
      <c r="SAH41" s="31"/>
      <c r="SAI41" s="31"/>
      <c r="SAJ41" s="31"/>
      <c r="SAK41" s="31"/>
      <c r="SAL41" s="31"/>
      <c r="SAM41" s="31"/>
      <c r="SAN41" s="31"/>
      <c r="SAO41" s="31"/>
      <c r="SAP41" s="31"/>
      <c r="SAQ41" s="31"/>
      <c r="SAR41" s="31"/>
      <c r="SAS41" s="31"/>
      <c r="SAT41" s="31"/>
      <c r="SAU41" s="31"/>
      <c r="SAV41" s="31"/>
      <c r="SAW41" s="31"/>
      <c r="SAX41" s="31"/>
      <c r="SAY41" s="31"/>
      <c r="SAZ41" s="31"/>
      <c r="SBA41" s="31"/>
      <c r="SBB41" s="31"/>
      <c r="SBC41" s="31"/>
      <c r="SBD41" s="31"/>
      <c r="SBE41" s="31"/>
      <c r="SBF41" s="31"/>
      <c r="SBG41" s="31"/>
      <c r="SBH41" s="31"/>
      <c r="SBI41" s="31"/>
      <c r="SBJ41" s="31"/>
      <c r="SBK41" s="31"/>
      <c r="SBL41" s="31"/>
      <c r="SBM41" s="31"/>
      <c r="SBN41" s="31"/>
      <c r="SBO41" s="31"/>
      <c r="SBP41" s="31"/>
      <c r="SBQ41" s="31"/>
      <c r="SBR41" s="31"/>
      <c r="SBS41" s="31"/>
      <c r="SBT41" s="31"/>
      <c r="SBU41" s="31"/>
      <c r="SBV41" s="31"/>
      <c r="SBW41" s="31"/>
      <c r="SBX41" s="31"/>
      <c r="SBY41" s="31"/>
      <c r="SBZ41" s="31"/>
      <c r="SCA41" s="31"/>
      <c r="SCB41" s="31"/>
      <c r="SCC41" s="31"/>
      <c r="SCD41" s="31"/>
      <c r="SCE41" s="31"/>
      <c r="SCF41" s="31"/>
      <c r="SCG41" s="31"/>
      <c r="SCH41" s="31"/>
      <c r="SCI41" s="31"/>
      <c r="SCJ41" s="31"/>
      <c r="SCK41" s="31"/>
      <c r="SCL41" s="31"/>
      <c r="SCM41" s="31"/>
      <c r="SCN41" s="31"/>
      <c r="SCO41" s="31"/>
      <c r="SCP41" s="31"/>
      <c r="SCQ41" s="31"/>
      <c r="SCR41" s="31"/>
      <c r="SCS41" s="31"/>
      <c r="SCT41" s="31"/>
      <c r="SCU41" s="31"/>
      <c r="SCV41" s="31"/>
      <c r="SCW41" s="31"/>
      <c r="SCX41" s="31"/>
      <c r="SCY41" s="31"/>
      <c r="SCZ41" s="31"/>
      <c r="SDA41" s="31"/>
      <c r="SDB41" s="31"/>
      <c r="SDC41" s="31"/>
      <c r="SDD41" s="31"/>
      <c r="SDE41" s="31"/>
      <c r="SDF41" s="31"/>
      <c r="SDG41" s="31"/>
      <c r="SDH41" s="31"/>
      <c r="SDI41" s="31"/>
      <c r="SDJ41" s="31"/>
      <c r="SDK41" s="31"/>
      <c r="SDL41" s="31"/>
      <c r="SDM41" s="31"/>
      <c r="SDN41" s="31"/>
      <c r="SDO41" s="31"/>
      <c r="SDP41" s="31"/>
      <c r="SDQ41" s="31"/>
      <c r="SDR41" s="31"/>
      <c r="SDS41" s="31"/>
      <c r="SDT41" s="31"/>
      <c r="SDU41" s="31"/>
      <c r="SDV41" s="31"/>
      <c r="SDW41" s="31"/>
      <c r="SDX41" s="31"/>
      <c r="SDY41" s="31"/>
      <c r="SDZ41" s="31"/>
      <c r="SEA41" s="31"/>
      <c r="SEB41" s="31"/>
      <c r="SEC41" s="31"/>
      <c r="SED41" s="31"/>
      <c r="SEE41" s="31"/>
      <c r="SEF41" s="31"/>
      <c r="SEG41" s="31"/>
      <c r="SEH41" s="31"/>
      <c r="SEI41" s="31"/>
      <c r="SEJ41" s="31"/>
      <c r="SEK41" s="31"/>
      <c r="SEL41" s="31"/>
      <c r="SEM41" s="31"/>
      <c r="SEN41" s="31"/>
      <c r="SEO41" s="31"/>
      <c r="SEP41" s="31"/>
      <c r="SEQ41" s="31"/>
      <c r="SER41" s="31"/>
      <c r="SES41" s="31"/>
      <c r="SET41" s="31"/>
      <c r="SEU41" s="31"/>
      <c r="SEV41" s="31"/>
      <c r="SEW41" s="31"/>
      <c r="SEX41" s="31"/>
      <c r="SEY41" s="31"/>
      <c r="SEZ41" s="31"/>
      <c r="SFA41" s="31"/>
      <c r="SFB41" s="31"/>
      <c r="SFC41" s="31"/>
      <c r="SFD41" s="31"/>
      <c r="SFE41" s="31"/>
      <c r="SFF41" s="31"/>
      <c r="SFG41" s="31"/>
      <c r="SFH41" s="31"/>
      <c r="SFI41" s="31"/>
      <c r="SFJ41" s="31"/>
      <c r="SFK41" s="31"/>
      <c r="SFL41" s="31"/>
      <c r="SFM41" s="31"/>
      <c r="SFN41" s="31"/>
      <c r="SFO41" s="31"/>
      <c r="SFP41" s="31"/>
      <c r="SFQ41" s="31"/>
      <c r="SFR41" s="31"/>
      <c r="SFS41" s="31"/>
      <c r="SFT41" s="31"/>
      <c r="SFU41" s="31"/>
      <c r="SFV41" s="31"/>
      <c r="SFW41" s="31"/>
      <c r="SFX41" s="31"/>
      <c r="SFY41" s="31"/>
      <c r="SFZ41" s="31"/>
      <c r="SGA41" s="31"/>
      <c r="SGB41" s="31"/>
      <c r="SGC41" s="31"/>
      <c r="SGD41" s="31"/>
      <c r="SGE41" s="31"/>
      <c r="SGF41" s="31"/>
      <c r="SGG41" s="31"/>
      <c r="SGH41" s="31"/>
      <c r="SGI41" s="31"/>
      <c r="SGJ41" s="31"/>
      <c r="SGK41" s="31"/>
      <c r="SGL41" s="31"/>
      <c r="SGM41" s="31"/>
      <c r="SGN41" s="31"/>
      <c r="SGO41" s="31"/>
      <c r="SGP41" s="31"/>
      <c r="SGQ41" s="31"/>
      <c r="SGR41" s="31"/>
      <c r="SGS41" s="31"/>
      <c r="SGT41" s="31"/>
      <c r="SGU41" s="31"/>
      <c r="SGV41" s="31"/>
      <c r="SGW41" s="31"/>
      <c r="SGX41" s="31"/>
      <c r="SGY41" s="31"/>
      <c r="SGZ41" s="31"/>
      <c r="SHA41" s="31"/>
      <c r="SHB41" s="31"/>
      <c r="SHC41" s="31"/>
      <c r="SHD41" s="31"/>
      <c r="SHE41" s="31"/>
      <c r="SHF41" s="31"/>
      <c r="SHG41" s="31"/>
      <c r="SHH41" s="31"/>
      <c r="SHI41" s="31"/>
      <c r="SHJ41" s="31"/>
      <c r="SHK41" s="31"/>
      <c r="SHL41" s="31"/>
      <c r="SHM41" s="31"/>
      <c r="SHN41" s="31"/>
      <c r="SHO41" s="31"/>
      <c r="SHP41" s="31"/>
      <c r="SHQ41" s="31"/>
      <c r="SHR41" s="31"/>
      <c r="SHS41" s="31"/>
      <c r="SHT41" s="31"/>
      <c r="SHU41" s="31"/>
      <c r="SHV41" s="31"/>
      <c r="SHW41" s="31"/>
      <c r="SHX41" s="31"/>
      <c r="SHY41" s="31"/>
      <c r="SHZ41" s="31"/>
      <c r="SIA41" s="31"/>
      <c r="SIB41" s="31"/>
      <c r="SIC41" s="31"/>
      <c r="SID41" s="31"/>
      <c r="SIE41" s="31"/>
      <c r="SIF41" s="31"/>
      <c r="SIG41" s="31"/>
      <c r="SIH41" s="31"/>
      <c r="SII41" s="31"/>
      <c r="SIJ41" s="31"/>
      <c r="SIK41" s="31"/>
      <c r="SIL41" s="31"/>
      <c r="SIM41" s="31"/>
      <c r="SIN41" s="31"/>
      <c r="SIO41" s="31"/>
      <c r="SIP41" s="31"/>
      <c r="SIQ41" s="31"/>
      <c r="SIR41" s="31"/>
      <c r="SIS41" s="31"/>
      <c r="SIT41" s="31"/>
      <c r="SIU41" s="31"/>
      <c r="SIV41" s="31"/>
      <c r="SIW41" s="31"/>
      <c r="SIX41" s="31"/>
      <c r="SIY41" s="31"/>
      <c r="SIZ41" s="31"/>
      <c r="SJA41" s="31"/>
      <c r="SJB41" s="31"/>
      <c r="SJC41" s="31"/>
      <c r="SJD41" s="31"/>
      <c r="SJE41" s="31"/>
      <c r="SJF41" s="31"/>
      <c r="SJG41" s="31"/>
      <c r="SJH41" s="31"/>
      <c r="SJI41" s="31"/>
      <c r="SJJ41" s="31"/>
      <c r="SJK41" s="31"/>
      <c r="SJL41" s="31"/>
      <c r="SJM41" s="31"/>
      <c r="SJN41" s="31"/>
      <c r="SJO41" s="31"/>
      <c r="SJP41" s="31"/>
      <c r="SJQ41" s="31"/>
      <c r="SJR41" s="31"/>
      <c r="SJS41" s="31"/>
      <c r="SJT41" s="31"/>
      <c r="SJU41" s="31"/>
      <c r="SJV41" s="31"/>
      <c r="SJW41" s="31"/>
      <c r="SJX41" s="31"/>
      <c r="SJY41" s="31"/>
      <c r="SJZ41" s="31"/>
      <c r="SKA41" s="31"/>
      <c r="SKB41" s="31"/>
      <c r="SKC41" s="31"/>
      <c r="SKD41" s="31"/>
      <c r="SKE41" s="31"/>
      <c r="SKF41" s="31"/>
      <c r="SKG41" s="31"/>
      <c r="SKH41" s="31"/>
      <c r="SKI41" s="31"/>
      <c r="SKJ41" s="31"/>
      <c r="SKK41" s="31"/>
      <c r="SKL41" s="31"/>
      <c r="SKM41" s="31"/>
      <c r="SKN41" s="31"/>
      <c r="SKO41" s="31"/>
      <c r="SKP41" s="31"/>
      <c r="SKQ41" s="31"/>
      <c r="SKR41" s="31"/>
      <c r="SKS41" s="31"/>
      <c r="SKT41" s="31"/>
      <c r="SKU41" s="31"/>
      <c r="SKV41" s="31"/>
      <c r="SKW41" s="31"/>
      <c r="SKX41" s="31"/>
      <c r="SKY41" s="31"/>
      <c r="SKZ41" s="31"/>
      <c r="SLA41" s="31"/>
      <c r="SLB41" s="31"/>
      <c r="SLC41" s="31"/>
      <c r="SLD41" s="31"/>
      <c r="SLE41" s="31"/>
      <c r="SLF41" s="31"/>
      <c r="SLG41" s="31"/>
      <c r="SLH41" s="31"/>
      <c r="SLI41" s="31"/>
      <c r="SLJ41" s="31"/>
      <c r="SLK41" s="31"/>
      <c r="SLL41" s="31"/>
      <c r="SLM41" s="31"/>
      <c r="SLN41" s="31"/>
      <c r="SLO41" s="31"/>
      <c r="SLP41" s="31"/>
      <c r="SLQ41" s="31"/>
      <c r="SLR41" s="31"/>
      <c r="SLS41" s="31"/>
      <c r="SLT41" s="31"/>
      <c r="SLU41" s="31"/>
      <c r="SLV41" s="31"/>
      <c r="SLW41" s="31"/>
      <c r="SLX41" s="31"/>
      <c r="SLY41" s="31"/>
      <c r="SLZ41" s="31"/>
      <c r="SMA41" s="31"/>
      <c r="SMB41" s="31"/>
      <c r="SMC41" s="31"/>
      <c r="SMD41" s="31"/>
      <c r="SME41" s="31"/>
      <c r="SMF41" s="31"/>
      <c r="SMG41" s="31"/>
      <c r="SMH41" s="31"/>
      <c r="SMI41" s="31"/>
      <c r="SMJ41" s="31"/>
      <c r="SMK41" s="31"/>
      <c r="SML41" s="31"/>
      <c r="SMM41" s="31"/>
      <c r="SMN41" s="31"/>
      <c r="SMO41" s="31"/>
      <c r="SMP41" s="31"/>
      <c r="SMQ41" s="31"/>
      <c r="SMR41" s="31"/>
      <c r="SMS41" s="31"/>
      <c r="SMT41" s="31"/>
      <c r="SMU41" s="31"/>
      <c r="SMV41" s="31"/>
      <c r="SMW41" s="31"/>
      <c r="SMX41" s="31"/>
      <c r="SMY41" s="31"/>
      <c r="SMZ41" s="31"/>
      <c r="SNA41" s="31"/>
      <c r="SNB41" s="31"/>
      <c r="SNC41" s="31"/>
      <c r="SND41" s="31"/>
      <c r="SNE41" s="31"/>
      <c r="SNF41" s="31"/>
      <c r="SNG41" s="31"/>
      <c r="SNH41" s="31"/>
      <c r="SNI41" s="31"/>
      <c r="SNJ41" s="31"/>
      <c r="SNK41" s="31"/>
      <c r="SNL41" s="31"/>
      <c r="SNM41" s="31"/>
      <c r="SNN41" s="31"/>
      <c r="SNO41" s="31"/>
      <c r="SNP41" s="31"/>
      <c r="SNQ41" s="31"/>
      <c r="SNR41" s="31"/>
      <c r="SNS41" s="31"/>
      <c r="SNT41" s="31"/>
      <c r="SNU41" s="31"/>
      <c r="SNV41" s="31"/>
      <c r="SNW41" s="31"/>
      <c r="SNX41" s="31"/>
      <c r="SNY41" s="31"/>
      <c r="SNZ41" s="31"/>
      <c r="SOA41" s="31"/>
      <c r="SOB41" s="31"/>
      <c r="SOC41" s="31"/>
      <c r="SOD41" s="31"/>
      <c r="SOE41" s="31"/>
      <c r="SOF41" s="31"/>
      <c r="SOG41" s="31"/>
      <c r="SOH41" s="31"/>
      <c r="SOI41" s="31"/>
      <c r="SOJ41" s="31"/>
      <c r="SOK41" s="31"/>
      <c r="SOL41" s="31"/>
      <c r="SOM41" s="31"/>
      <c r="SON41" s="31"/>
      <c r="SOO41" s="31"/>
      <c r="SOP41" s="31"/>
      <c r="SOQ41" s="31"/>
      <c r="SOR41" s="31"/>
      <c r="SOS41" s="31"/>
      <c r="SOT41" s="31"/>
      <c r="SOU41" s="31"/>
      <c r="SOV41" s="31"/>
      <c r="SOW41" s="31"/>
      <c r="SOX41" s="31"/>
      <c r="SOY41" s="31"/>
      <c r="SOZ41" s="31"/>
      <c r="SPA41" s="31"/>
      <c r="SPB41" s="31"/>
      <c r="SPC41" s="31"/>
      <c r="SPD41" s="31"/>
      <c r="SPE41" s="31"/>
      <c r="SPF41" s="31"/>
      <c r="SPG41" s="31"/>
      <c r="SPH41" s="31"/>
      <c r="SPI41" s="31"/>
      <c r="SPJ41" s="31"/>
      <c r="SPK41" s="31"/>
      <c r="SPL41" s="31"/>
      <c r="SPM41" s="31"/>
      <c r="SPN41" s="31"/>
      <c r="SPO41" s="31"/>
      <c r="SPP41" s="31"/>
      <c r="SPQ41" s="31"/>
      <c r="SPR41" s="31"/>
      <c r="SPS41" s="31"/>
      <c r="SPT41" s="31"/>
      <c r="SPU41" s="31"/>
      <c r="SPV41" s="31"/>
      <c r="SPW41" s="31"/>
      <c r="SPX41" s="31"/>
      <c r="SPY41" s="31"/>
      <c r="SPZ41" s="31"/>
      <c r="SQA41" s="31"/>
      <c r="SQB41" s="31"/>
      <c r="SQC41" s="31"/>
      <c r="SQD41" s="31"/>
      <c r="SQE41" s="31"/>
      <c r="SQF41" s="31"/>
      <c r="SQG41" s="31"/>
      <c r="SQH41" s="31"/>
      <c r="SQI41" s="31"/>
      <c r="SQJ41" s="31"/>
      <c r="SQK41" s="31"/>
      <c r="SQL41" s="31"/>
      <c r="SQM41" s="31"/>
      <c r="SQN41" s="31"/>
      <c r="SQO41" s="31"/>
      <c r="SQP41" s="31"/>
      <c r="SQQ41" s="31"/>
      <c r="SQR41" s="31"/>
      <c r="SQS41" s="31"/>
      <c r="SQT41" s="31"/>
      <c r="SQU41" s="31"/>
      <c r="SQV41" s="31"/>
      <c r="SQW41" s="31"/>
      <c r="SQX41" s="31"/>
      <c r="SQY41" s="31"/>
      <c r="SQZ41" s="31"/>
      <c r="SRA41" s="31"/>
      <c r="SRB41" s="31"/>
      <c r="SRC41" s="31"/>
      <c r="SRD41" s="31"/>
      <c r="SRE41" s="31"/>
      <c r="SRF41" s="31"/>
      <c r="SRG41" s="31"/>
      <c r="SRH41" s="31"/>
      <c r="SRI41" s="31"/>
      <c r="SRJ41" s="31"/>
      <c r="SRK41" s="31"/>
      <c r="SRL41" s="31"/>
      <c r="SRM41" s="31"/>
      <c r="SRN41" s="31"/>
      <c r="SRO41" s="31"/>
      <c r="SRP41" s="31"/>
      <c r="SRQ41" s="31"/>
      <c r="SRR41" s="31"/>
      <c r="SRS41" s="31"/>
      <c r="SRT41" s="31"/>
      <c r="SRU41" s="31"/>
      <c r="SRV41" s="31"/>
      <c r="SRW41" s="31"/>
      <c r="SRX41" s="31"/>
      <c r="SRY41" s="31"/>
      <c r="SRZ41" s="31"/>
      <c r="SSA41" s="31"/>
      <c r="SSB41" s="31"/>
      <c r="SSC41" s="31"/>
      <c r="SSD41" s="31"/>
      <c r="SSE41" s="31"/>
      <c r="SSF41" s="31"/>
      <c r="SSG41" s="31"/>
      <c r="SSH41" s="31"/>
      <c r="SSI41" s="31"/>
      <c r="SSJ41" s="31"/>
      <c r="SSK41" s="31"/>
      <c r="SSL41" s="31"/>
      <c r="SSM41" s="31"/>
      <c r="SSN41" s="31"/>
      <c r="SSO41" s="31"/>
      <c r="SSP41" s="31"/>
      <c r="SSQ41" s="31"/>
      <c r="SSR41" s="31"/>
      <c r="SSS41" s="31"/>
      <c r="SST41" s="31"/>
      <c r="SSU41" s="31"/>
      <c r="SSV41" s="31"/>
      <c r="SSW41" s="31"/>
      <c r="SSX41" s="31"/>
      <c r="SSY41" s="31"/>
      <c r="SSZ41" s="31"/>
      <c r="STA41" s="31"/>
      <c r="STB41" s="31"/>
      <c r="STC41" s="31"/>
      <c r="STD41" s="31"/>
      <c r="STE41" s="31"/>
      <c r="STF41" s="31"/>
      <c r="STG41" s="31"/>
      <c r="STH41" s="31"/>
      <c r="STI41" s="31"/>
      <c r="STJ41" s="31"/>
      <c r="STK41" s="31"/>
      <c r="STL41" s="31"/>
      <c r="STM41" s="31"/>
      <c r="STN41" s="31"/>
      <c r="STO41" s="31"/>
      <c r="STP41" s="31"/>
      <c r="STQ41" s="31"/>
      <c r="STR41" s="31"/>
      <c r="STS41" s="31"/>
      <c r="STT41" s="31"/>
      <c r="STU41" s="31"/>
      <c r="STV41" s="31"/>
      <c r="STW41" s="31"/>
      <c r="STX41" s="31"/>
      <c r="STY41" s="31"/>
      <c r="STZ41" s="31"/>
      <c r="SUA41" s="31"/>
      <c r="SUB41" s="31"/>
      <c r="SUC41" s="31"/>
      <c r="SUD41" s="31"/>
      <c r="SUE41" s="31"/>
      <c r="SUF41" s="31"/>
      <c r="SUG41" s="31"/>
      <c r="SUH41" s="31"/>
      <c r="SUI41" s="31"/>
      <c r="SUJ41" s="31"/>
      <c r="SUK41" s="31"/>
      <c r="SUL41" s="31"/>
      <c r="SUM41" s="31"/>
      <c r="SUN41" s="31"/>
      <c r="SUO41" s="31"/>
      <c r="SUP41" s="31"/>
      <c r="SUQ41" s="31"/>
      <c r="SUR41" s="31"/>
      <c r="SUS41" s="31"/>
      <c r="SUT41" s="31"/>
      <c r="SUU41" s="31"/>
      <c r="SUV41" s="31"/>
      <c r="SUW41" s="31"/>
      <c r="SUX41" s="31"/>
      <c r="SUY41" s="31"/>
      <c r="SUZ41" s="31"/>
      <c r="SVA41" s="31"/>
      <c r="SVB41" s="31"/>
      <c r="SVC41" s="31"/>
      <c r="SVD41" s="31"/>
      <c r="SVE41" s="31"/>
      <c r="SVF41" s="31"/>
      <c r="SVG41" s="31"/>
      <c r="SVH41" s="31"/>
      <c r="SVI41" s="31"/>
      <c r="SVJ41" s="31"/>
      <c r="SVK41" s="31"/>
      <c r="SVL41" s="31"/>
      <c r="SVM41" s="31"/>
      <c r="SVN41" s="31"/>
      <c r="SVO41" s="31"/>
      <c r="SVP41" s="31"/>
      <c r="SVQ41" s="31"/>
      <c r="SVR41" s="31"/>
      <c r="SVS41" s="31"/>
      <c r="SVT41" s="31"/>
      <c r="SVU41" s="31"/>
      <c r="SVV41" s="31"/>
      <c r="SVW41" s="31"/>
      <c r="SVX41" s="31"/>
      <c r="SVY41" s="31"/>
      <c r="SVZ41" s="31"/>
      <c r="SWA41" s="31"/>
      <c r="SWB41" s="31"/>
      <c r="SWC41" s="31"/>
      <c r="SWD41" s="31"/>
      <c r="SWE41" s="31"/>
      <c r="SWF41" s="31"/>
      <c r="SWG41" s="31"/>
      <c r="SWH41" s="31"/>
      <c r="SWI41" s="31"/>
      <c r="SWJ41" s="31"/>
      <c r="SWK41" s="31"/>
      <c r="SWL41" s="31"/>
      <c r="SWM41" s="31"/>
      <c r="SWN41" s="31"/>
      <c r="SWO41" s="31"/>
      <c r="SWP41" s="31"/>
      <c r="SWQ41" s="31"/>
      <c r="SWR41" s="31"/>
      <c r="SWS41" s="31"/>
      <c r="SWT41" s="31"/>
      <c r="SWU41" s="31"/>
      <c r="SWV41" s="31"/>
      <c r="SWW41" s="31"/>
      <c r="SWX41" s="31"/>
      <c r="SWY41" s="31"/>
      <c r="SWZ41" s="31"/>
      <c r="SXA41" s="31"/>
      <c r="SXB41" s="31"/>
      <c r="SXC41" s="31"/>
      <c r="SXD41" s="31"/>
      <c r="SXE41" s="31"/>
      <c r="SXF41" s="31"/>
      <c r="SXG41" s="31"/>
      <c r="SXH41" s="31"/>
      <c r="SXI41" s="31"/>
      <c r="SXJ41" s="31"/>
      <c r="SXK41" s="31"/>
      <c r="SXL41" s="31"/>
      <c r="SXM41" s="31"/>
      <c r="SXN41" s="31"/>
      <c r="SXO41" s="31"/>
      <c r="SXP41" s="31"/>
      <c r="SXQ41" s="31"/>
      <c r="SXR41" s="31"/>
      <c r="SXS41" s="31"/>
      <c r="SXT41" s="31"/>
      <c r="SXU41" s="31"/>
      <c r="SXV41" s="31"/>
      <c r="SXW41" s="31"/>
      <c r="SXX41" s="31"/>
      <c r="SXY41" s="31"/>
      <c r="SXZ41" s="31"/>
      <c r="SYA41" s="31"/>
      <c r="SYB41" s="31"/>
      <c r="SYC41" s="31"/>
      <c r="SYD41" s="31"/>
      <c r="SYE41" s="31"/>
      <c r="SYF41" s="31"/>
      <c r="SYG41" s="31"/>
      <c r="SYH41" s="31"/>
      <c r="SYI41" s="31"/>
      <c r="SYJ41" s="31"/>
      <c r="SYK41" s="31"/>
      <c r="SYL41" s="31"/>
      <c r="SYM41" s="31"/>
      <c r="SYN41" s="31"/>
      <c r="SYO41" s="31"/>
      <c r="SYP41" s="31"/>
      <c r="SYQ41" s="31"/>
      <c r="SYR41" s="31"/>
      <c r="SYS41" s="31"/>
      <c r="SYT41" s="31"/>
      <c r="SYU41" s="31"/>
      <c r="SYV41" s="31"/>
      <c r="SYW41" s="31"/>
      <c r="SYX41" s="31"/>
      <c r="SYY41" s="31"/>
      <c r="SYZ41" s="31"/>
      <c r="SZA41" s="31"/>
      <c r="SZB41" s="31"/>
      <c r="SZC41" s="31"/>
      <c r="SZD41" s="31"/>
      <c r="SZE41" s="31"/>
      <c r="SZF41" s="31"/>
      <c r="SZG41" s="31"/>
      <c r="SZH41" s="31"/>
      <c r="SZI41" s="31"/>
      <c r="SZJ41" s="31"/>
      <c r="SZK41" s="31"/>
      <c r="SZL41" s="31"/>
      <c r="SZM41" s="31"/>
      <c r="SZN41" s="31"/>
      <c r="SZO41" s="31"/>
      <c r="SZP41" s="31"/>
      <c r="SZQ41" s="31"/>
      <c r="SZR41" s="31"/>
      <c r="SZS41" s="31"/>
      <c r="SZT41" s="31"/>
      <c r="SZU41" s="31"/>
      <c r="SZV41" s="31"/>
      <c r="SZW41" s="31"/>
      <c r="SZX41" s="31"/>
      <c r="SZY41" s="31"/>
      <c r="SZZ41" s="31"/>
      <c r="TAA41" s="31"/>
      <c r="TAB41" s="31"/>
      <c r="TAC41" s="31"/>
      <c r="TAD41" s="31"/>
      <c r="TAE41" s="31"/>
      <c r="TAF41" s="31"/>
      <c r="TAG41" s="31"/>
      <c r="TAH41" s="31"/>
      <c r="TAI41" s="31"/>
      <c r="TAJ41" s="31"/>
      <c r="TAK41" s="31"/>
      <c r="TAL41" s="31"/>
      <c r="TAM41" s="31"/>
      <c r="TAN41" s="31"/>
      <c r="TAO41" s="31"/>
      <c r="TAP41" s="31"/>
      <c r="TAQ41" s="31"/>
      <c r="TAR41" s="31"/>
      <c r="TAS41" s="31"/>
      <c r="TAT41" s="31"/>
      <c r="TAU41" s="31"/>
      <c r="TAV41" s="31"/>
      <c r="TAW41" s="31"/>
      <c r="TAX41" s="31"/>
      <c r="TAY41" s="31"/>
      <c r="TAZ41" s="31"/>
      <c r="TBA41" s="31"/>
      <c r="TBB41" s="31"/>
      <c r="TBC41" s="31"/>
      <c r="TBD41" s="31"/>
      <c r="TBE41" s="31"/>
      <c r="TBF41" s="31"/>
      <c r="TBG41" s="31"/>
      <c r="TBH41" s="31"/>
      <c r="TBI41" s="31"/>
      <c r="TBJ41" s="31"/>
      <c r="TBK41" s="31"/>
      <c r="TBL41" s="31"/>
      <c r="TBM41" s="31"/>
      <c r="TBN41" s="31"/>
      <c r="TBO41" s="31"/>
      <c r="TBP41" s="31"/>
      <c r="TBQ41" s="31"/>
      <c r="TBR41" s="31"/>
      <c r="TBS41" s="31"/>
      <c r="TBT41" s="31"/>
      <c r="TBU41" s="31"/>
      <c r="TBV41" s="31"/>
      <c r="TBW41" s="31"/>
      <c r="TBX41" s="31"/>
      <c r="TBY41" s="31"/>
      <c r="TBZ41" s="31"/>
      <c r="TCA41" s="31"/>
      <c r="TCB41" s="31"/>
      <c r="TCC41" s="31"/>
      <c r="TCD41" s="31"/>
      <c r="TCE41" s="31"/>
      <c r="TCF41" s="31"/>
      <c r="TCG41" s="31"/>
      <c r="TCH41" s="31"/>
      <c r="TCI41" s="31"/>
      <c r="TCJ41" s="31"/>
      <c r="TCK41" s="31"/>
      <c r="TCL41" s="31"/>
      <c r="TCM41" s="31"/>
      <c r="TCN41" s="31"/>
      <c r="TCO41" s="31"/>
      <c r="TCP41" s="31"/>
      <c r="TCQ41" s="31"/>
      <c r="TCR41" s="31"/>
      <c r="TCS41" s="31"/>
      <c r="TCT41" s="31"/>
      <c r="TCU41" s="31"/>
      <c r="TCV41" s="31"/>
      <c r="TCW41" s="31"/>
      <c r="TCX41" s="31"/>
      <c r="TCY41" s="31"/>
      <c r="TCZ41" s="31"/>
      <c r="TDA41" s="31"/>
      <c r="TDB41" s="31"/>
      <c r="TDC41" s="31"/>
      <c r="TDD41" s="31"/>
      <c r="TDE41" s="31"/>
      <c r="TDF41" s="31"/>
      <c r="TDG41" s="31"/>
      <c r="TDH41" s="31"/>
      <c r="TDI41" s="31"/>
      <c r="TDJ41" s="31"/>
      <c r="TDK41" s="31"/>
      <c r="TDL41" s="31"/>
      <c r="TDM41" s="31"/>
      <c r="TDN41" s="31"/>
      <c r="TDO41" s="31"/>
      <c r="TDP41" s="31"/>
      <c r="TDQ41" s="31"/>
      <c r="TDR41" s="31"/>
      <c r="TDS41" s="31"/>
      <c r="TDT41" s="31"/>
      <c r="TDU41" s="31"/>
      <c r="TDV41" s="31"/>
      <c r="TDW41" s="31"/>
      <c r="TDX41" s="31"/>
      <c r="TDY41" s="31"/>
      <c r="TDZ41" s="31"/>
      <c r="TEA41" s="31"/>
      <c r="TEB41" s="31"/>
      <c r="TEC41" s="31"/>
      <c r="TED41" s="31"/>
      <c r="TEE41" s="31"/>
      <c r="TEF41" s="31"/>
      <c r="TEG41" s="31"/>
      <c r="TEH41" s="31"/>
      <c r="TEI41" s="31"/>
      <c r="TEJ41" s="31"/>
      <c r="TEK41" s="31"/>
      <c r="TEL41" s="31"/>
      <c r="TEM41" s="31"/>
      <c r="TEN41" s="31"/>
      <c r="TEO41" s="31"/>
      <c r="TEP41" s="31"/>
      <c r="TEQ41" s="31"/>
      <c r="TER41" s="31"/>
      <c r="TES41" s="31"/>
      <c r="TET41" s="31"/>
      <c r="TEU41" s="31"/>
      <c r="TEV41" s="31"/>
      <c r="TEW41" s="31"/>
      <c r="TEX41" s="31"/>
      <c r="TEY41" s="31"/>
      <c r="TEZ41" s="31"/>
      <c r="TFA41" s="31"/>
      <c r="TFB41" s="31"/>
      <c r="TFC41" s="31"/>
      <c r="TFD41" s="31"/>
      <c r="TFE41" s="31"/>
      <c r="TFF41" s="31"/>
      <c r="TFG41" s="31"/>
      <c r="TFH41" s="31"/>
      <c r="TFI41" s="31"/>
      <c r="TFJ41" s="31"/>
      <c r="TFK41" s="31"/>
      <c r="TFL41" s="31"/>
      <c r="TFM41" s="31"/>
      <c r="TFN41" s="31"/>
      <c r="TFO41" s="31"/>
      <c r="TFP41" s="31"/>
      <c r="TFQ41" s="31"/>
      <c r="TFR41" s="31"/>
      <c r="TFS41" s="31"/>
      <c r="TFT41" s="31"/>
      <c r="TFU41" s="31"/>
      <c r="TFV41" s="31"/>
      <c r="TFW41" s="31"/>
      <c r="TFX41" s="31"/>
      <c r="TFY41" s="31"/>
      <c r="TFZ41" s="31"/>
      <c r="TGA41" s="31"/>
      <c r="TGB41" s="31"/>
      <c r="TGC41" s="31"/>
      <c r="TGD41" s="31"/>
      <c r="TGE41" s="31"/>
      <c r="TGF41" s="31"/>
      <c r="TGG41" s="31"/>
      <c r="TGH41" s="31"/>
      <c r="TGI41" s="31"/>
      <c r="TGJ41" s="31"/>
      <c r="TGK41" s="31"/>
      <c r="TGL41" s="31"/>
      <c r="TGM41" s="31"/>
      <c r="TGN41" s="31"/>
      <c r="TGO41" s="31"/>
      <c r="TGP41" s="31"/>
      <c r="TGQ41" s="31"/>
      <c r="TGR41" s="31"/>
      <c r="TGS41" s="31"/>
      <c r="TGT41" s="31"/>
      <c r="TGU41" s="31"/>
      <c r="TGV41" s="31"/>
      <c r="TGW41" s="31"/>
      <c r="TGX41" s="31"/>
      <c r="TGY41" s="31"/>
      <c r="TGZ41" s="31"/>
      <c r="THA41" s="31"/>
      <c r="THB41" s="31"/>
      <c r="THC41" s="31"/>
      <c r="THD41" s="31"/>
      <c r="THE41" s="31"/>
      <c r="THF41" s="31"/>
      <c r="THG41" s="31"/>
      <c r="THH41" s="31"/>
      <c r="THI41" s="31"/>
      <c r="THJ41" s="31"/>
      <c r="THK41" s="31"/>
      <c r="THL41" s="31"/>
      <c r="THM41" s="31"/>
      <c r="THN41" s="31"/>
      <c r="THO41" s="31"/>
      <c r="THP41" s="31"/>
      <c r="THQ41" s="31"/>
      <c r="THR41" s="31"/>
      <c r="THS41" s="31"/>
      <c r="THT41" s="31"/>
      <c r="THU41" s="31"/>
      <c r="THV41" s="31"/>
      <c r="THW41" s="31"/>
      <c r="THX41" s="31"/>
      <c r="THY41" s="31"/>
      <c r="THZ41" s="31"/>
      <c r="TIA41" s="31"/>
      <c r="TIB41" s="31"/>
      <c r="TIC41" s="31"/>
      <c r="TID41" s="31"/>
      <c r="TIE41" s="31"/>
      <c r="TIF41" s="31"/>
      <c r="TIG41" s="31"/>
      <c r="TIH41" s="31"/>
      <c r="TII41" s="31"/>
      <c r="TIJ41" s="31"/>
      <c r="TIK41" s="31"/>
      <c r="TIL41" s="31"/>
      <c r="TIM41" s="31"/>
      <c r="TIN41" s="31"/>
      <c r="TIO41" s="31"/>
      <c r="TIP41" s="31"/>
      <c r="TIQ41" s="31"/>
      <c r="TIR41" s="31"/>
      <c r="TIS41" s="31"/>
      <c r="TIT41" s="31"/>
      <c r="TIU41" s="31"/>
      <c r="TIV41" s="31"/>
      <c r="TIW41" s="31"/>
      <c r="TIX41" s="31"/>
      <c r="TIY41" s="31"/>
      <c r="TIZ41" s="31"/>
      <c r="TJA41" s="31"/>
      <c r="TJB41" s="31"/>
      <c r="TJC41" s="31"/>
      <c r="TJD41" s="31"/>
      <c r="TJE41" s="31"/>
      <c r="TJF41" s="31"/>
      <c r="TJG41" s="31"/>
      <c r="TJH41" s="31"/>
      <c r="TJI41" s="31"/>
      <c r="TJJ41" s="31"/>
      <c r="TJK41" s="31"/>
      <c r="TJL41" s="31"/>
      <c r="TJM41" s="31"/>
      <c r="TJN41" s="31"/>
      <c r="TJO41" s="31"/>
      <c r="TJP41" s="31"/>
      <c r="TJQ41" s="31"/>
      <c r="TJR41" s="31"/>
      <c r="TJS41" s="31"/>
      <c r="TJT41" s="31"/>
      <c r="TJU41" s="31"/>
      <c r="TJV41" s="31"/>
      <c r="TJW41" s="31"/>
      <c r="TJX41" s="31"/>
      <c r="TJY41" s="31"/>
      <c r="TJZ41" s="31"/>
      <c r="TKA41" s="31"/>
      <c r="TKB41" s="31"/>
      <c r="TKC41" s="31"/>
      <c r="TKD41" s="31"/>
      <c r="TKE41" s="31"/>
      <c r="TKF41" s="31"/>
      <c r="TKG41" s="31"/>
      <c r="TKH41" s="31"/>
      <c r="TKI41" s="31"/>
      <c r="TKJ41" s="31"/>
      <c r="TKK41" s="31"/>
      <c r="TKL41" s="31"/>
      <c r="TKM41" s="31"/>
      <c r="TKN41" s="31"/>
      <c r="TKO41" s="31"/>
      <c r="TKP41" s="31"/>
      <c r="TKQ41" s="31"/>
      <c r="TKR41" s="31"/>
      <c r="TKS41" s="31"/>
      <c r="TKT41" s="31"/>
      <c r="TKU41" s="31"/>
      <c r="TKV41" s="31"/>
      <c r="TKW41" s="31"/>
      <c r="TKX41" s="31"/>
      <c r="TKY41" s="31"/>
      <c r="TKZ41" s="31"/>
      <c r="TLA41" s="31"/>
      <c r="TLB41" s="31"/>
      <c r="TLC41" s="31"/>
      <c r="TLD41" s="31"/>
      <c r="TLE41" s="31"/>
      <c r="TLF41" s="31"/>
      <c r="TLG41" s="31"/>
      <c r="TLH41" s="31"/>
      <c r="TLI41" s="31"/>
      <c r="TLJ41" s="31"/>
      <c r="TLK41" s="31"/>
      <c r="TLL41" s="31"/>
      <c r="TLM41" s="31"/>
      <c r="TLN41" s="31"/>
      <c r="TLO41" s="31"/>
      <c r="TLP41" s="31"/>
      <c r="TLQ41" s="31"/>
      <c r="TLR41" s="31"/>
      <c r="TLS41" s="31"/>
      <c r="TLT41" s="31"/>
      <c r="TLU41" s="31"/>
      <c r="TLV41" s="31"/>
      <c r="TLW41" s="31"/>
      <c r="TLX41" s="31"/>
      <c r="TLY41" s="31"/>
      <c r="TLZ41" s="31"/>
      <c r="TMA41" s="31"/>
      <c r="TMB41" s="31"/>
      <c r="TMC41" s="31"/>
      <c r="TMD41" s="31"/>
      <c r="TME41" s="31"/>
      <c r="TMF41" s="31"/>
      <c r="TMG41" s="31"/>
      <c r="TMH41" s="31"/>
      <c r="TMI41" s="31"/>
      <c r="TMJ41" s="31"/>
      <c r="TMK41" s="31"/>
      <c r="TML41" s="31"/>
      <c r="TMM41" s="31"/>
      <c r="TMN41" s="31"/>
      <c r="TMO41" s="31"/>
      <c r="TMP41" s="31"/>
      <c r="TMQ41" s="31"/>
      <c r="TMR41" s="31"/>
      <c r="TMS41" s="31"/>
      <c r="TMT41" s="31"/>
      <c r="TMU41" s="31"/>
      <c r="TMV41" s="31"/>
      <c r="TMW41" s="31"/>
      <c r="TMX41" s="31"/>
      <c r="TMY41" s="31"/>
      <c r="TMZ41" s="31"/>
      <c r="TNA41" s="31"/>
      <c r="TNB41" s="31"/>
      <c r="TNC41" s="31"/>
      <c r="TND41" s="31"/>
      <c r="TNE41" s="31"/>
      <c r="TNF41" s="31"/>
      <c r="TNG41" s="31"/>
      <c r="TNH41" s="31"/>
      <c r="TNI41" s="31"/>
      <c r="TNJ41" s="31"/>
      <c r="TNK41" s="31"/>
      <c r="TNL41" s="31"/>
      <c r="TNM41" s="31"/>
      <c r="TNN41" s="31"/>
      <c r="TNO41" s="31"/>
      <c r="TNP41" s="31"/>
      <c r="TNQ41" s="31"/>
      <c r="TNR41" s="31"/>
      <c r="TNS41" s="31"/>
      <c r="TNT41" s="31"/>
      <c r="TNU41" s="31"/>
      <c r="TNV41" s="31"/>
      <c r="TNW41" s="31"/>
      <c r="TNX41" s="31"/>
      <c r="TNY41" s="31"/>
      <c r="TNZ41" s="31"/>
      <c r="TOA41" s="31"/>
      <c r="TOB41" s="31"/>
      <c r="TOC41" s="31"/>
      <c r="TOD41" s="31"/>
      <c r="TOE41" s="31"/>
      <c r="TOF41" s="31"/>
      <c r="TOG41" s="31"/>
      <c r="TOH41" s="31"/>
      <c r="TOI41" s="31"/>
      <c r="TOJ41" s="31"/>
      <c r="TOK41" s="31"/>
      <c r="TOL41" s="31"/>
      <c r="TOM41" s="31"/>
      <c r="TON41" s="31"/>
      <c r="TOO41" s="31"/>
      <c r="TOP41" s="31"/>
      <c r="TOQ41" s="31"/>
      <c r="TOR41" s="31"/>
      <c r="TOS41" s="31"/>
      <c r="TOT41" s="31"/>
      <c r="TOU41" s="31"/>
      <c r="TOV41" s="31"/>
      <c r="TOW41" s="31"/>
      <c r="TOX41" s="31"/>
      <c r="TOY41" s="31"/>
      <c r="TOZ41" s="31"/>
      <c r="TPA41" s="31"/>
      <c r="TPB41" s="31"/>
      <c r="TPC41" s="31"/>
      <c r="TPD41" s="31"/>
      <c r="TPE41" s="31"/>
      <c r="TPF41" s="31"/>
      <c r="TPG41" s="31"/>
      <c r="TPH41" s="31"/>
      <c r="TPI41" s="31"/>
      <c r="TPJ41" s="31"/>
      <c r="TPK41" s="31"/>
      <c r="TPL41" s="31"/>
      <c r="TPM41" s="31"/>
      <c r="TPN41" s="31"/>
      <c r="TPO41" s="31"/>
      <c r="TPP41" s="31"/>
      <c r="TPQ41" s="31"/>
      <c r="TPR41" s="31"/>
      <c r="TPS41" s="31"/>
      <c r="TPT41" s="31"/>
      <c r="TPU41" s="31"/>
      <c r="TPV41" s="31"/>
      <c r="TPW41" s="31"/>
      <c r="TPX41" s="31"/>
      <c r="TPY41" s="31"/>
      <c r="TPZ41" s="31"/>
      <c r="TQA41" s="31"/>
      <c r="TQB41" s="31"/>
      <c r="TQC41" s="31"/>
      <c r="TQD41" s="31"/>
      <c r="TQE41" s="31"/>
      <c r="TQF41" s="31"/>
      <c r="TQG41" s="31"/>
      <c r="TQH41" s="31"/>
      <c r="TQI41" s="31"/>
      <c r="TQJ41" s="31"/>
      <c r="TQK41" s="31"/>
      <c r="TQL41" s="31"/>
      <c r="TQM41" s="31"/>
      <c r="TQN41" s="31"/>
      <c r="TQO41" s="31"/>
      <c r="TQP41" s="31"/>
      <c r="TQQ41" s="31"/>
      <c r="TQR41" s="31"/>
      <c r="TQS41" s="31"/>
      <c r="TQT41" s="31"/>
      <c r="TQU41" s="31"/>
      <c r="TQV41" s="31"/>
      <c r="TQW41" s="31"/>
      <c r="TQX41" s="31"/>
      <c r="TQY41" s="31"/>
      <c r="TQZ41" s="31"/>
      <c r="TRA41" s="31"/>
      <c r="TRB41" s="31"/>
      <c r="TRC41" s="31"/>
      <c r="TRD41" s="31"/>
      <c r="TRE41" s="31"/>
      <c r="TRF41" s="31"/>
      <c r="TRG41" s="31"/>
      <c r="TRH41" s="31"/>
      <c r="TRI41" s="31"/>
      <c r="TRJ41" s="31"/>
      <c r="TRK41" s="31"/>
      <c r="TRL41" s="31"/>
      <c r="TRM41" s="31"/>
      <c r="TRN41" s="31"/>
      <c r="TRO41" s="31"/>
      <c r="TRP41" s="31"/>
      <c r="TRQ41" s="31"/>
      <c r="TRR41" s="31"/>
      <c r="TRS41" s="31"/>
      <c r="TRT41" s="31"/>
      <c r="TRU41" s="31"/>
      <c r="TRV41" s="31"/>
      <c r="TRW41" s="31"/>
      <c r="TRX41" s="31"/>
      <c r="TRY41" s="31"/>
      <c r="TRZ41" s="31"/>
      <c r="TSA41" s="31"/>
      <c r="TSB41" s="31"/>
      <c r="TSC41" s="31"/>
      <c r="TSD41" s="31"/>
      <c r="TSE41" s="31"/>
      <c r="TSF41" s="31"/>
      <c r="TSG41" s="31"/>
      <c r="TSH41" s="31"/>
      <c r="TSI41" s="31"/>
      <c r="TSJ41" s="31"/>
      <c r="TSK41" s="31"/>
      <c r="TSL41" s="31"/>
      <c r="TSM41" s="31"/>
      <c r="TSN41" s="31"/>
      <c r="TSO41" s="31"/>
      <c r="TSP41" s="31"/>
      <c r="TSQ41" s="31"/>
      <c r="TSR41" s="31"/>
      <c r="TSS41" s="31"/>
      <c r="TST41" s="31"/>
      <c r="TSU41" s="31"/>
      <c r="TSV41" s="31"/>
      <c r="TSW41" s="31"/>
      <c r="TSX41" s="31"/>
      <c r="TSY41" s="31"/>
      <c r="TSZ41" s="31"/>
      <c r="TTA41" s="31"/>
      <c r="TTB41" s="31"/>
      <c r="TTC41" s="31"/>
      <c r="TTD41" s="31"/>
      <c r="TTE41" s="31"/>
      <c r="TTF41" s="31"/>
      <c r="TTG41" s="31"/>
      <c r="TTH41" s="31"/>
      <c r="TTI41" s="31"/>
      <c r="TTJ41" s="31"/>
      <c r="TTK41" s="31"/>
      <c r="TTL41" s="31"/>
      <c r="TTM41" s="31"/>
      <c r="TTN41" s="31"/>
      <c r="TTO41" s="31"/>
      <c r="TTP41" s="31"/>
      <c r="TTQ41" s="31"/>
      <c r="TTR41" s="31"/>
      <c r="TTS41" s="31"/>
      <c r="TTT41" s="31"/>
      <c r="TTU41" s="31"/>
      <c r="TTV41" s="31"/>
      <c r="TTW41" s="31"/>
      <c r="TTX41" s="31"/>
      <c r="TTY41" s="31"/>
      <c r="TTZ41" s="31"/>
      <c r="TUA41" s="31"/>
      <c r="TUB41" s="31"/>
      <c r="TUC41" s="31"/>
      <c r="TUD41" s="31"/>
      <c r="TUE41" s="31"/>
      <c r="TUF41" s="31"/>
      <c r="TUG41" s="31"/>
      <c r="TUH41" s="31"/>
      <c r="TUI41" s="31"/>
      <c r="TUJ41" s="31"/>
      <c r="TUK41" s="31"/>
      <c r="TUL41" s="31"/>
      <c r="TUM41" s="31"/>
      <c r="TUN41" s="31"/>
      <c r="TUO41" s="31"/>
      <c r="TUP41" s="31"/>
      <c r="TUQ41" s="31"/>
      <c r="TUR41" s="31"/>
      <c r="TUS41" s="31"/>
      <c r="TUT41" s="31"/>
      <c r="TUU41" s="31"/>
      <c r="TUV41" s="31"/>
      <c r="TUW41" s="31"/>
      <c r="TUX41" s="31"/>
      <c r="TUY41" s="31"/>
      <c r="TUZ41" s="31"/>
      <c r="TVA41" s="31"/>
      <c r="TVB41" s="31"/>
      <c r="TVC41" s="31"/>
      <c r="TVD41" s="31"/>
      <c r="TVE41" s="31"/>
      <c r="TVF41" s="31"/>
      <c r="TVG41" s="31"/>
      <c r="TVH41" s="31"/>
      <c r="TVI41" s="31"/>
      <c r="TVJ41" s="31"/>
      <c r="TVK41" s="31"/>
      <c r="TVL41" s="31"/>
      <c r="TVM41" s="31"/>
      <c r="TVN41" s="31"/>
      <c r="TVO41" s="31"/>
      <c r="TVP41" s="31"/>
      <c r="TVQ41" s="31"/>
      <c r="TVR41" s="31"/>
      <c r="TVS41" s="31"/>
      <c r="TVT41" s="31"/>
      <c r="TVU41" s="31"/>
      <c r="TVV41" s="31"/>
      <c r="TVW41" s="31"/>
      <c r="TVX41" s="31"/>
      <c r="TVY41" s="31"/>
      <c r="TVZ41" s="31"/>
      <c r="TWA41" s="31"/>
      <c r="TWB41" s="31"/>
      <c r="TWC41" s="31"/>
      <c r="TWD41" s="31"/>
      <c r="TWE41" s="31"/>
      <c r="TWF41" s="31"/>
      <c r="TWG41" s="31"/>
      <c r="TWH41" s="31"/>
      <c r="TWI41" s="31"/>
      <c r="TWJ41" s="31"/>
      <c r="TWK41" s="31"/>
      <c r="TWL41" s="31"/>
      <c r="TWM41" s="31"/>
      <c r="TWN41" s="31"/>
      <c r="TWO41" s="31"/>
      <c r="TWP41" s="31"/>
      <c r="TWQ41" s="31"/>
      <c r="TWR41" s="31"/>
      <c r="TWS41" s="31"/>
      <c r="TWT41" s="31"/>
      <c r="TWU41" s="31"/>
      <c r="TWV41" s="31"/>
      <c r="TWW41" s="31"/>
      <c r="TWX41" s="31"/>
      <c r="TWY41" s="31"/>
      <c r="TWZ41" s="31"/>
      <c r="TXA41" s="31"/>
      <c r="TXB41" s="31"/>
      <c r="TXC41" s="31"/>
      <c r="TXD41" s="31"/>
      <c r="TXE41" s="31"/>
      <c r="TXF41" s="31"/>
      <c r="TXG41" s="31"/>
      <c r="TXH41" s="31"/>
      <c r="TXI41" s="31"/>
      <c r="TXJ41" s="31"/>
      <c r="TXK41" s="31"/>
      <c r="TXL41" s="31"/>
      <c r="TXM41" s="31"/>
      <c r="TXN41" s="31"/>
      <c r="TXO41" s="31"/>
      <c r="TXP41" s="31"/>
      <c r="TXQ41" s="31"/>
      <c r="TXR41" s="31"/>
      <c r="TXS41" s="31"/>
      <c r="TXT41" s="31"/>
      <c r="TXU41" s="31"/>
      <c r="TXV41" s="31"/>
      <c r="TXW41" s="31"/>
      <c r="TXX41" s="31"/>
      <c r="TXY41" s="31"/>
      <c r="TXZ41" s="31"/>
      <c r="TYA41" s="31"/>
      <c r="TYB41" s="31"/>
      <c r="TYC41" s="31"/>
      <c r="TYD41" s="31"/>
      <c r="TYE41" s="31"/>
      <c r="TYF41" s="31"/>
      <c r="TYG41" s="31"/>
      <c r="TYH41" s="31"/>
      <c r="TYI41" s="31"/>
      <c r="TYJ41" s="31"/>
      <c r="TYK41" s="31"/>
      <c r="TYL41" s="31"/>
      <c r="TYM41" s="31"/>
      <c r="TYN41" s="31"/>
      <c r="TYO41" s="31"/>
      <c r="TYP41" s="31"/>
      <c r="TYQ41" s="31"/>
      <c r="TYR41" s="31"/>
      <c r="TYS41" s="31"/>
      <c r="TYT41" s="31"/>
      <c r="TYU41" s="31"/>
      <c r="TYV41" s="31"/>
      <c r="TYW41" s="31"/>
      <c r="TYX41" s="31"/>
      <c r="TYY41" s="31"/>
      <c r="TYZ41" s="31"/>
      <c r="TZA41" s="31"/>
      <c r="TZB41" s="31"/>
      <c r="TZC41" s="31"/>
      <c r="TZD41" s="31"/>
      <c r="TZE41" s="31"/>
      <c r="TZF41" s="31"/>
      <c r="TZG41" s="31"/>
      <c r="TZH41" s="31"/>
      <c r="TZI41" s="31"/>
      <c r="TZJ41" s="31"/>
      <c r="TZK41" s="31"/>
      <c r="TZL41" s="31"/>
      <c r="TZM41" s="31"/>
      <c r="TZN41" s="31"/>
      <c r="TZO41" s="31"/>
      <c r="TZP41" s="31"/>
      <c r="TZQ41" s="31"/>
      <c r="TZR41" s="31"/>
      <c r="TZS41" s="31"/>
      <c r="TZT41" s="31"/>
      <c r="TZU41" s="31"/>
      <c r="TZV41" s="31"/>
      <c r="TZW41" s="31"/>
      <c r="TZX41" s="31"/>
      <c r="TZY41" s="31"/>
      <c r="TZZ41" s="31"/>
      <c r="UAA41" s="31"/>
      <c r="UAB41" s="31"/>
      <c r="UAC41" s="31"/>
      <c r="UAD41" s="31"/>
      <c r="UAE41" s="31"/>
      <c r="UAF41" s="31"/>
      <c r="UAG41" s="31"/>
      <c r="UAH41" s="31"/>
      <c r="UAI41" s="31"/>
      <c r="UAJ41" s="31"/>
      <c r="UAK41" s="31"/>
      <c r="UAL41" s="31"/>
      <c r="UAM41" s="31"/>
      <c r="UAN41" s="31"/>
      <c r="UAO41" s="31"/>
      <c r="UAP41" s="31"/>
      <c r="UAQ41" s="31"/>
      <c r="UAR41" s="31"/>
      <c r="UAS41" s="31"/>
      <c r="UAT41" s="31"/>
      <c r="UAU41" s="31"/>
      <c r="UAV41" s="31"/>
      <c r="UAW41" s="31"/>
      <c r="UAX41" s="31"/>
      <c r="UAY41" s="31"/>
      <c r="UAZ41" s="31"/>
      <c r="UBA41" s="31"/>
      <c r="UBB41" s="31"/>
      <c r="UBC41" s="31"/>
      <c r="UBD41" s="31"/>
      <c r="UBE41" s="31"/>
      <c r="UBF41" s="31"/>
      <c r="UBG41" s="31"/>
      <c r="UBH41" s="31"/>
      <c r="UBI41" s="31"/>
      <c r="UBJ41" s="31"/>
      <c r="UBK41" s="31"/>
      <c r="UBL41" s="31"/>
      <c r="UBM41" s="31"/>
      <c r="UBN41" s="31"/>
      <c r="UBO41" s="31"/>
      <c r="UBP41" s="31"/>
      <c r="UBQ41" s="31"/>
      <c r="UBR41" s="31"/>
      <c r="UBS41" s="31"/>
      <c r="UBT41" s="31"/>
      <c r="UBU41" s="31"/>
      <c r="UBV41" s="31"/>
      <c r="UBW41" s="31"/>
      <c r="UBX41" s="31"/>
      <c r="UBY41" s="31"/>
      <c r="UBZ41" s="31"/>
      <c r="UCA41" s="31"/>
      <c r="UCB41" s="31"/>
      <c r="UCC41" s="31"/>
      <c r="UCD41" s="31"/>
      <c r="UCE41" s="31"/>
      <c r="UCF41" s="31"/>
      <c r="UCG41" s="31"/>
      <c r="UCH41" s="31"/>
      <c r="UCI41" s="31"/>
      <c r="UCJ41" s="31"/>
      <c r="UCK41" s="31"/>
      <c r="UCL41" s="31"/>
      <c r="UCM41" s="31"/>
      <c r="UCN41" s="31"/>
      <c r="UCO41" s="31"/>
      <c r="UCP41" s="31"/>
      <c r="UCQ41" s="31"/>
      <c r="UCR41" s="31"/>
      <c r="UCS41" s="31"/>
      <c r="UCT41" s="31"/>
      <c r="UCU41" s="31"/>
      <c r="UCV41" s="31"/>
      <c r="UCW41" s="31"/>
      <c r="UCX41" s="31"/>
      <c r="UCY41" s="31"/>
      <c r="UCZ41" s="31"/>
      <c r="UDA41" s="31"/>
      <c r="UDB41" s="31"/>
      <c r="UDC41" s="31"/>
      <c r="UDD41" s="31"/>
      <c r="UDE41" s="31"/>
      <c r="UDF41" s="31"/>
      <c r="UDG41" s="31"/>
      <c r="UDH41" s="31"/>
      <c r="UDI41" s="31"/>
      <c r="UDJ41" s="31"/>
      <c r="UDK41" s="31"/>
      <c r="UDL41" s="31"/>
      <c r="UDM41" s="31"/>
      <c r="UDN41" s="31"/>
      <c r="UDO41" s="31"/>
      <c r="UDP41" s="31"/>
      <c r="UDQ41" s="31"/>
      <c r="UDR41" s="31"/>
      <c r="UDS41" s="31"/>
      <c r="UDT41" s="31"/>
      <c r="UDU41" s="31"/>
      <c r="UDV41" s="31"/>
      <c r="UDW41" s="31"/>
      <c r="UDX41" s="31"/>
      <c r="UDY41" s="31"/>
      <c r="UDZ41" s="31"/>
      <c r="UEA41" s="31"/>
      <c r="UEB41" s="31"/>
      <c r="UEC41" s="31"/>
      <c r="UED41" s="31"/>
      <c r="UEE41" s="31"/>
      <c r="UEF41" s="31"/>
      <c r="UEG41" s="31"/>
      <c r="UEH41" s="31"/>
      <c r="UEI41" s="31"/>
      <c r="UEJ41" s="31"/>
      <c r="UEK41" s="31"/>
      <c r="UEL41" s="31"/>
      <c r="UEM41" s="31"/>
      <c r="UEN41" s="31"/>
      <c r="UEO41" s="31"/>
      <c r="UEP41" s="31"/>
      <c r="UEQ41" s="31"/>
      <c r="UER41" s="31"/>
      <c r="UES41" s="31"/>
      <c r="UET41" s="31"/>
      <c r="UEU41" s="31"/>
      <c r="UEV41" s="31"/>
      <c r="UEW41" s="31"/>
      <c r="UEX41" s="31"/>
      <c r="UEY41" s="31"/>
      <c r="UEZ41" s="31"/>
      <c r="UFA41" s="31"/>
      <c r="UFB41" s="31"/>
      <c r="UFC41" s="31"/>
      <c r="UFD41" s="31"/>
      <c r="UFE41" s="31"/>
      <c r="UFF41" s="31"/>
      <c r="UFG41" s="31"/>
      <c r="UFH41" s="31"/>
      <c r="UFI41" s="31"/>
      <c r="UFJ41" s="31"/>
      <c r="UFK41" s="31"/>
      <c r="UFL41" s="31"/>
      <c r="UFM41" s="31"/>
      <c r="UFN41" s="31"/>
      <c r="UFO41" s="31"/>
      <c r="UFP41" s="31"/>
      <c r="UFQ41" s="31"/>
      <c r="UFR41" s="31"/>
      <c r="UFS41" s="31"/>
      <c r="UFT41" s="31"/>
      <c r="UFU41" s="31"/>
      <c r="UFV41" s="31"/>
      <c r="UFW41" s="31"/>
      <c r="UFX41" s="31"/>
      <c r="UFY41" s="31"/>
      <c r="UFZ41" s="31"/>
      <c r="UGA41" s="31"/>
      <c r="UGB41" s="31"/>
      <c r="UGC41" s="31"/>
      <c r="UGD41" s="31"/>
      <c r="UGE41" s="31"/>
      <c r="UGF41" s="31"/>
      <c r="UGG41" s="31"/>
      <c r="UGH41" s="31"/>
      <c r="UGI41" s="31"/>
      <c r="UGJ41" s="31"/>
      <c r="UGK41" s="31"/>
      <c r="UGL41" s="31"/>
      <c r="UGM41" s="31"/>
      <c r="UGN41" s="31"/>
      <c r="UGO41" s="31"/>
      <c r="UGP41" s="31"/>
      <c r="UGQ41" s="31"/>
      <c r="UGR41" s="31"/>
      <c r="UGS41" s="31"/>
      <c r="UGT41" s="31"/>
      <c r="UGU41" s="31"/>
      <c r="UGV41" s="31"/>
      <c r="UGW41" s="31"/>
      <c r="UGX41" s="31"/>
      <c r="UGY41" s="31"/>
      <c r="UGZ41" s="31"/>
      <c r="UHA41" s="31"/>
      <c r="UHB41" s="31"/>
      <c r="UHC41" s="31"/>
      <c r="UHD41" s="31"/>
      <c r="UHE41" s="31"/>
      <c r="UHF41" s="31"/>
      <c r="UHG41" s="31"/>
      <c r="UHH41" s="31"/>
      <c r="UHI41" s="31"/>
      <c r="UHJ41" s="31"/>
      <c r="UHK41" s="31"/>
      <c r="UHL41" s="31"/>
      <c r="UHM41" s="31"/>
      <c r="UHN41" s="31"/>
      <c r="UHO41" s="31"/>
      <c r="UHP41" s="31"/>
      <c r="UHQ41" s="31"/>
      <c r="UHR41" s="31"/>
      <c r="UHS41" s="31"/>
      <c r="UHT41" s="31"/>
      <c r="UHU41" s="31"/>
      <c r="UHV41" s="31"/>
      <c r="UHW41" s="31"/>
      <c r="UHX41" s="31"/>
      <c r="UHY41" s="31"/>
      <c r="UHZ41" s="31"/>
      <c r="UIA41" s="31"/>
      <c r="UIB41" s="31"/>
      <c r="UIC41" s="31"/>
      <c r="UID41" s="31"/>
      <c r="UIE41" s="31"/>
      <c r="UIF41" s="31"/>
      <c r="UIG41" s="31"/>
      <c r="UIH41" s="31"/>
      <c r="UII41" s="31"/>
      <c r="UIJ41" s="31"/>
      <c r="UIK41" s="31"/>
      <c r="UIL41" s="31"/>
      <c r="UIM41" s="31"/>
      <c r="UIN41" s="31"/>
      <c r="UIO41" s="31"/>
      <c r="UIP41" s="31"/>
      <c r="UIQ41" s="31"/>
      <c r="UIR41" s="31"/>
      <c r="UIS41" s="31"/>
      <c r="UIT41" s="31"/>
      <c r="UIU41" s="31"/>
      <c r="UIV41" s="31"/>
      <c r="UIW41" s="31"/>
      <c r="UIX41" s="31"/>
      <c r="UIY41" s="31"/>
      <c r="UIZ41" s="31"/>
      <c r="UJA41" s="31"/>
      <c r="UJB41" s="31"/>
      <c r="UJC41" s="31"/>
      <c r="UJD41" s="31"/>
      <c r="UJE41" s="31"/>
      <c r="UJF41" s="31"/>
      <c r="UJG41" s="31"/>
      <c r="UJH41" s="31"/>
      <c r="UJI41" s="31"/>
      <c r="UJJ41" s="31"/>
      <c r="UJK41" s="31"/>
      <c r="UJL41" s="31"/>
      <c r="UJM41" s="31"/>
      <c r="UJN41" s="31"/>
      <c r="UJO41" s="31"/>
      <c r="UJP41" s="31"/>
      <c r="UJQ41" s="31"/>
      <c r="UJR41" s="31"/>
      <c r="UJS41" s="31"/>
      <c r="UJT41" s="31"/>
      <c r="UJU41" s="31"/>
      <c r="UJV41" s="31"/>
      <c r="UJW41" s="31"/>
      <c r="UJX41" s="31"/>
      <c r="UJY41" s="31"/>
      <c r="UJZ41" s="31"/>
      <c r="UKA41" s="31"/>
      <c r="UKB41" s="31"/>
      <c r="UKC41" s="31"/>
      <c r="UKD41" s="31"/>
      <c r="UKE41" s="31"/>
      <c r="UKF41" s="31"/>
      <c r="UKG41" s="31"/>
      <c r="UKH41" s="31"/>
      <c r="UKI41" s="31"/>
      <c r="UKJ41" s="31"/>
      <c r="UKK41" s="31"/>
      <c r="UKL41" s="31"/>
      <c r="UKM41" s="31"/>
      <c r="UKN41" s="31"/>
      <c r="UKO41" s="31"/>
      <c r="UKP41" s="31"/>
      <c r="UKQ41" s="31"/>
      <c r="UKR41" s="31"/>
      <c r="UKS41" s="31"/>
      <c r="UKT41" s="31"/>
      <c r="UKU41" s="31"/>
      <c r="UKV41" s="31"/>
      <c r="UKW41" s="31"/>
      <c r="UKX41" s="31"/>
      <c r="UKY41" s="31"/>
      <c r="UKZ41" s="31"/>
      <c r="ULA41" s="31"/>
      <c r="ULB41" s="31"/>
      <c r="ULC41" s="31"/>
      <c r="ULD41" s="31"/>
      <c r="ULE41" s="31"/>
      <c r="ULF41" s="31"/>
      <c r="ULG41" s="31"/>
      <c r="ULH41" s="31"/>
      <c r="ULI41" s="31"/>
      <c r="ULJ41" s="31"/>
      <c r="ULK41" s="31"/>
      <c r="ULL41" s="31"/>
      <c r="ULM41" s="31"/>
      <c r="ULN41" s="31"/>
      <c r="ULO41" s="31"/>
      <c r="ULP41" s="31"/>
      <c r="ULQ41" s="31"/>
      <c r="ULR41" s="31"/>
      <c r="ULS41" s="31"/>
      <c r="ULT41" s="31"/>
      <c r="ULU41" s="31"/>
      <c r="ULV41" s="31"/>
      <c r="ULW41" s="31"/>
      <c r="ULX41" s="31"/>
      <c r="ULY41" s="31"/>
      <c r="ULZ41" s="31"/>
      <c r="UMA41" s="31"/>
      <c r="UMB41" s="31"/>
      <c r="UMC41" s="31"/>
      <c r="UMD41" s="31"/>
      <c r="UME41" s="31"/>
      <c r="UMF41" s="31"/>
      <c r="UMG41" s="31"/>
      <c r="UMH41" s="31"/>
      <c r="UMI41" s="31"/>
      <c r="UMJ41" s="31"/>
      <c r="UMK41" s="31"/>
      <c r="UML41" s="31"/>
      <c r="UMM41" s="31"/>
      <c r="UMN41" s="31"/>
      <c r="UMO41" s="31"/>
      <c r="UMP41" s="31"/>
      <c r="UMQ41" s="31"/>
      <c r="UMR41" s="31"/>
      <c r="UMS41" s="31"/>
      <c r="UMT41" s="31"/>
      <c r="UMU41" s="31"/>
      <c r="UMV41" s="31"/>
      <c r="UMW41" s="31"/>
      <c r="UMX41" s="31"/>
      <c r="UMY41" s="31"/>
      <c r="UMZ41" s="31"/>
      <c r="UNA41" s="31"/>
      <c r="UNB41" s="31"/>
      <c r="UNC41" s="31"/>
      <c r="UND41" s="31"/>
      <c r="UNE41" s="31"/>
      <c r="UNF41" s="31"/>
      <c r="UNG41" s="31"/>
      <c r="UNH41" s="31"/>
      <c r="UNI41" s="31"/>
      <c r="UNJ41" s="31"/>
      <c r="UNK41" s="31"/>
      <c r="UNL41" s="31"/>
      <c r="UNM41" s="31"/>
      <c r="UNN41" s="31"/>
      <c r="UNO41" s="31"/>
      <c r="UNP41" s="31"/>
      <c r="UNQ41" s="31"/>
      <c r="UNR41" s="31"/>
      <c r="UNS41" s="31"/>
      <c r="UNT41" s="31"/>
      <c r="UNU41" s="31"/>
      <c r="UNV41" s="31"/>
      <c r="UNW41" s="31"/>
      <c r="UNX41" s="31"/>
      <c r="UNY41" s="31"/>
      <c r="UNZ41" s="31"/>
      <c r="UOA41" s="31"/>
      <c r="UOB41" s="31"/>
      <c r="UOC41" s="31"/>
      <c r="UOD41" s="31"/>
      <c r="UOE41" s="31"/>
      <c r="UOF41" s="31"/>
      <c r="UOG41" s="31"/>
      <c r="UOH41" s="31"/>
      <c r="UOI41" s="31"/>
      <c r="UOJ41" s="31"/>
      <c r="UOK41" s="31"/>
      <c r="UOL41" s="31"/>
      <c r="UOM41" s="31"/>
      <c r="UON41" s="31"/>
      <c r="UOO41" s="31"/>
      <c r="UOP41" s="31"/>
      <c r="UOQ41" s="31"/>
      <c r="UOR41" s="31"/>
      <c r="UOS41" s="31"/>
      <c r="UOT41" s="31"/>
      <c r="UOU41" s="31"/>
      <c r="UOV41" s="31"/>
      <c r="UOW41" s="31"/>
      <c r="UOX41" s="31"/>
      <c r="UOY41" s="31"/>
      <c r="UOZ41" s="31"/>
      <c r="UPA41" s="31"/>
      <c r="UPB41" s="31"/>
      <c r="UPC41" s="31"/>
      <c r="UPD41" s="31"/>
      <c r="UPE41" s="31"/>
      <c r="UPF41" s="31"/>
      <c r="UPG41" s="31"/>
      <c r="UPH41" s="31"/>
      <c r="UPI41" s="31"/>
      <c r="UPJ41" s="31"/>
      <c r="UPK41" s="31"/>
      <c r="UPL41" s="31"/>
      <c r="UPM41" s="31"/>
      <c r="UPN41" s="31"/>
      <c r="UPO41" s="31"/>
      <c r="UPP41" s="31"/>
      <c r="UPQ41" s="31"/>
      <c r="UPR41" s="31"/>
      <c r="UPS41" s="31"/>
      <c r="UPT41" s="31"/>
      <c r="UPU41" s="31"/>
      <c r="UPV41" s="31"/>
      <c r="UPW41" s="31"/>
      <c r="UPX41" s="31"/>
      <c r="UPY41" s="31"/>
      <c r="UPZ41" s="31"/>
      <c r="UQA41" s="31"/>
      <c r="UQB41" s="31"/>
      <c r="UQC41" s="31"/>
      <c r="UQD41" s="31"/>
      <c r="UQE41" s="31"/>
      <c r="UQF41" s="31"/>
      <c r="UQG41" s="31"/>
      <c r="UQH41" s="31"/>
      <c r="UQI41" s="31"/>
      <c r="UQJ41" s="31"/>
      <c r="UQK41" s="31"/>
      <c r="UQL41" s="31"/>
      <c r="UQM41" s="31"/>
      <c r="UQN41" s="31"/>
      <c r="UQO41" s="31"/>
      <c r="UQP41" s="31"/>
      <c r="UQQ41" s="31"/>
      <c r="UQR41" s="31"/>
      <c r="UQS41" s="31"/>
      <c r="UQT41" s="31"/>
      <c r="UQU41" s="31"/>
      <c r="UQV41" s="31"/>
      <c r="UQW41" s="31"/>
      <c r="UQX41" s="31"/>
      <c r="UQY41" s="31"/>
      <c r="UQZ41" s="31"/>
      <c r="URA41" s="31"/>
      <c r="URB41" s="31"/>
      <c r="URC41" s="31"/>
      <c r="URD41" s="31"/>
      <c r="URE41" s="31"/>
      <c r="URF41" s="31"/>
      <c r="URG41" s="31"/>
      <c r="URH41" s="31"/>
      <c r="URI41" s="31"/>
      <c r="URJ41" s="31"/>
      <c r="URK41" s="31"/>
      <c r="URL41" s="31"/>
      <c r="URM41" s="31"/>
      <c r="URN41" s="31"/>
      <c r="URO41" s="31"/>
      <c r="URP41" s="31"/>
      <c r="URQ41" s="31"/>
      <c r="URR41" s="31"/>
      <c r="URS41" s="31"/>
      <c r="URT41" s="31"/>
      <c r="URU41" s="31"/>
      <c r="URV41" s="31"/>
      <c r="URW41" s="31"/>
      <c r="URX41" s="31"/>
      <c r="URY41" s="31"/>
      <c r="URZ41" s="31"/>
      <c r="USA41" s="31"/>
      <c r="USB41" s="31"/>
      <c r="USC41" s="31"/>
      <c r="USD41" s="31"/>
      <c r="USE41" s="31"/>
      <c r="USF41" s="31"/>
      <c r="USG41" s="31"/>
      <c r="USH41" s="31"/>
      <c r="USI41" s="31"/>
      <c r="USJ41" s="31"/>
      <c r="USK41" s="31"/>
      <c r="USL41" s="31"/>
      <c r="USM41" s="31"/>
      <c r="USN41" s="31"/>
      <c r="USO41" s="31"/>
      <c r="USP41" s="31"/>
      <c r="USQ41" s="31"/>
      <c r="USR41" s="31"/>
      <c r="USS41" s="31"/>
      <c r="UST41" s="31"/>
      <c r="USU41" s="31"/>
      <c r="USV41" s="31"/>
      <c r="USW41" s="31"/>
      <c r="USX41" s="31"/>
      <c r="USY41" s="31"/>
      <c r="USZ41" s="31"/>
      <c r="UTA41" s="31"/>
      <c r="UTB41" s="31"/>
      <c r="UTC41" s="31"/>
      <c r="UTD41" s="31"/>
      <c r="UTE41" s="31"/>
      <c r="UTF41" s="31"/>
      <c r="UTG41" s="31"/>
      <c r="UTH41" s="31"/>
      <c r="UTI41" s="31"/>
      <c r="UTJ41" s="31"/>
      <c r="UTK41" s="31"/>
      <c r="UTL41" s="31"/>
      <c r="UTM41" s="31"/>
      <c r="UTN41" s="31"/>
      <c r="UTO41" s="31"/>
      <c r="UTP41" s="31"/>
      <c r="UTQ41" s="31"/>
      <c r="UTR41" s="31"/>
      <c r="UTS41" s="31"/>
      <c r="UTT41" s="31"/>
      <c r="UTU41" s="31"/>
      <c r="UTV41" s="31"/>
      <c r="UTW41" s="31"/>
      <c r="UTX41" s="31"/>
      <c r="UTY41" s="31"/>
      <c r="UTZ41" s="31"/>
      <c r="UUA41" s="31"/>
      <c r="UUB41" s="31"/>
      <c r="UUC41" s="31"/>
      <c r="UUD41" s="31"/>
      <c r="UUE41" s="31"/>
      <c r="UUF41" s="31"/>
      <c r="UUG41" s="31"/>
      <c r="UUH41" s="31"/>
      <c r="UUI41" s="31"/>
      <c r="UUJ41" s="31"/>
      <c r="UUK41" s="31"/>
      <c r="UUL41" s="31"/>
      <c r="UUM41" s="31"/>
      <c r="UUN41" s="31"/>
      <c r="UUO41" s="31"/>
      <c r="UUP41" s="31"/>
      <c r="UUQ41" s="31"/>
      <c r="UUR41" s="31"/>
      <c r="UUS41" s="31"/>
      <c r="UUT41" s="31"/>
      <c r="UUU41" s="31"/>
      <c r="UUV41" s="31"/>
      <c r="UUW41" s="31"/>
      <c r="UUX41" s="31"/>
      <c r="UUY41" s="31"/>
      <c r="UUZ41" s="31"/>
      <c r="UVA41" s="31"/>
      <c r="UVB41" s="31"/>
      <c r="UVC41" s="31"/>
      <c r="UVD41" s="31"/>
      <c r="UVE41" s="31"/>
      <c r="UVF41" s="31"/>
      <c r="UVG41" s="31"/>
      <c r="UVH41" s="31"/>
      <c r="UVI41" s="31"/>
      <c r="UVJ41" s="31"/>
      <c r="UVK41" s="31"/>
      <c r="UVL41" s="31"/>
      <c r="UVM41" s="31"/>
      <c r="UVN41" s="31"/>
      <c r="UVO41" s="31"/>
      <c r="UVP41" s="31"/>
      <c r="UVQ41" s="31"/>
      <c r="UVR41" s="31"/>
      <c r="UVS41" s="31"/>
      <c r="UVT41" s="31"/>
      <c r="UVU41" s="31"/>
      <c r="UVV41" s="31"/>
      <c r="UVW41" s="31"/>
      <c r="UVX41" s="31"/>
      <c r="UVY41" s="31"/>
      <c r="UVZ41" s="31"/>
      <c r="UWA41" s="31"/>
      <c r="UWB41" s="31"/>
      <c r="UWC41" s="31"/>
      <c r="UWD41" s="31"/>
      <c r="UWE41" s="31"/>
      <c r="UWF41" s="31"/>
      <c r="UWG41" s="31"/>
      <c r="UWH41" s="31"/>
      <c r="UWI41" s="31"/>
      <c r="UWJ41" s="31"/>
      <c r="UWK41" s="31"/>
      <c r="UWL41" s="31"/>
      <c r="UWM41" s="31"/>
      <c r="UWN41" s="31"/>
      <c r="UWO41" s="31"/>
      <c r="UWP41" s="31"/>
      <c r="UWQ41" s="31"/>
      <c r="UWR41" s="31"/>
      <c r="UWS41" s="31"/>
      <c r="UWT41" s="31"/>
      <c r="UWU41" s="31"/>
      <c r="UWV41" s="31"/>
      <c r="UWW41" s="31"/>
      <c r="UWX41" s="31"/>
      <c r="UWY41" s="31"/>
      <c r="UWZ41" s="31"/>
      <c r="UXA41" s="31"/>
      <c r="UXB41" s="31"/>
      <c r="UXC41" s="31"/>
      <c r="UXD41" s="31"/>
      <c r="UXE41" s="31"/>
      <c r="UXF41" s="31"/>
      <c r="UXG41" s="31"/>
      <c r="UXH41" s="31"/>
      <c r="UXI41" s="31"/>
      <c r="UXJ41" s="31"/>
      <c r="UXK41" s="31"/>
      <c r="UXL41" s="31"/>
      <c r="UXM41" s="31"/>
      <c r="UXN41" s="31"/>
      <c r="UXO41" s="31"/>
      <c r="UXP41" s="31"/>
      <c r="UXQ41" s="31"/>
      <c r="UXR41" s="31"/>
      <c r="UXS41" s="31"/>
      <c r="UXT41" s="31"/>
      <c r="UXU41" s="31"/>
      <c r="UXV41" s="31"/>
      <c r="UXW41" s="31"/>
      <c r="UXX41" s="31"/>
      <c r="UXY41" s="31"/>
      <c r="UXZ41" s="31"/>
      <c r="UYA41" s="31"/>
      <c r="UYB41" s="31"/>
      <c r="UYC41" s="31"/>
      <c r="UYD41" s="31"/>
      <c r="UYE41" s="31"/>
      <c r="UYF41" s="31"/>
      <c r="UYG41" s="31"/>
      <c r="UYH41" s="31"/>
      <c r="UYI41" s="31"/>
      <c r="UYJ41" s="31"/>
      <c r="UYK41" s="31"/>
      <c r="UYL41" s="31"/>
      <c r="UYM41" s="31"/>
      <c r="UYN41" s="31"/>
      <c r="UYO41" s="31"/>
      <c r="UYP41" s="31"/>
      <c r="UYQ41" s="31"/>
      <c r="UYR41" s="31"/>
      <c r="UYS41" s="31"/>
      <c r="UYT41" s="31"/>
      <c r="UYU41" s="31"/>
      <c r="UYV41" s="31"/>
      <c r="UYW41" s="31"/>
      <c r="UYX41" s="31"/>
      <c r="UYY41" s="31"/>
      <c r="UYZ41" s="31"/>
      <c r="UZA41" s="31"/>
      <c r="UZB41" s="31"/>
      <c r="UZC41" s="31"/>
      <c r="UZD41" s="31"/>
      <c r="UZE41" s="31"/>
      <c r="UZF41" s="31"/>
      <c r="UZG41" s="31"/>
      <c r="UZH41" s="31"/>
      <c r="UZI41" s="31"/>
      <c r="UZJ41" s="31"/>
      <c r="UZK41" s="31"/>
      <c r="UZL41" s="31"/>
      <c r="UZM41" s="31"/>
      <c r="UZN41" s="31"/>
      <c r="UZO41" s="31"/>
      <c r="UZP41" s="31"/>
      <c r="UZQ41" s="31"/>
      <c r="UZR41" s="31"/>
      <c r="UZS41" s="31"/>
      <c r="UZT41" s="31"/>
      <c r="UZU41" s="31"/>
      <c r="UZV41" s="31"/>
      <c r="UZW41" s="31"/>
      <c r="UZX41" s="31"/>
      <c r="UZY41" s="31"/>
      <c r="UZZ41" s="31"/>
      <c r="VAA41" s="31"/>
      <c r="VAB41" s="31"/>
      <c r="VAC41" s="31"/>
      <c r="VAD41" s="31"/>
      <c r="VAE41" s="31"/>
      <c r="VAF41" s="31"/>
      <c r="VAG41" s="31"/>
      <c r="VAH41" s="31"/>
      <c r="VAI41" s="31"/>
      <c r="VAJ41" s="31"/>
      <c r="VAK41" s="31"/>
      <c r="VAL41" s="31"/>
      <c r="VAM41" s="31"/>
      <c r="VAN41" s="31"/>
      <c r="VAO41" s="31"/>
      <c r="VAP41" s="31"/>
      <c r="VAQ41" s="31"/>
      <c r="VAR41" s="31"/>
      <c r="VAS41" s="31"/>
      <c r="VAT41" s="31"/>
      <c r="VAU41" s="31"/>
      <c r="VAV41" s="31"/>
      <c r="VAW41" s="31"/>
      <c r="VAX41" s="31"/>
      <c r="VAY41" s="31"/>
      <c r="VAZ41" s="31"/>
      <c r="VBA41" s="31"/>
      <c r="VBB41" s="31"/>
      <c r="VBC41" s="31"/>
      <c r="VBD41" s="31"/>
      <c r="VBE41" s="31"/>
      <c r="VBF41" s="31"/>
      <c r="VBG41" s="31"/>
      <c r="VBH41" s="31"/>
      <c r="VBI41" s="31"/>
      <c r="VBJ41" s="31"/>
      <c r="VBK41" s="31"/>
      <c r="VBL41" s="31"/>
      <c r="VBM41" s="31"/>
      <c r="VBN41" s="31"/>
      <c r="VBO41" s="31"/>
      <c r="VBP41" s="31"/>
      <c r="VBQ41" s="31"/>
      <c r="VBR41" s="31"/>
      <c r="VBS41" s="31"/>
      <c r="VBT41" s="31"/>
      <c r="VBU41" s="31"/>
      <c r="VBV41" s="31"/>
      <c r="VBW41" s="31"/>
      <c r="VBX41" s="31"/>
      <c r="VBY41" s="31"/>
      <c r="VBZ41" s="31"/>
      <c r="VCA41" s="31"/>
      <c r="VCB41" s="31"/>
      <c r="VCC41" s="31"/>
      <c r="VCD41" s="31"/>
      <c r="VCE41" s="31"/>
      <c r="VCF41" s="31"/>
      <c r="VCG41" s="31"/>
      <c r="VCH41" s="31"/>
      <c r="VCI41" s="31"/>
      <c r="VCJ41" s="31"/>
      <c r="VCK41" s="31"/>
      <c r="VCL41" s="31"/>
      <c r="VCM41" s="31"/>
      <c r="VCN41" s="31"/>
      <c r="VCO41" s="31"/>
      <c r="VCP41" s="31"/>
      <c r="VCQ41" s="31"/>
      <c r="VCR41" s="31"/>
      <c r="VCS41" s="31"/>
      <c r="VCT41" s="31"/>
      <c r="VCU41" s="31"/>
      <c r="VCV41" s="31"/>
      <c r="VCW41" s="31"/>
      <c r="VCX41" s="31"/>
      <c r="VCY41" s="31"/>
      <c r="VCZ41" s="31"/>
      <c r="VDA41" s="31"/>
      <c r="VDB41" s="31"/>
      <c r="VDC41" s="31"/>
      <c r="VDD41" s="31"/>
      <c r="VDE41" s="31"/>
      <c r="VDF41" s="31"/>
      <c r="VDG41" s="31"/>
      <c r="VDH41" s="31"/>
      <c r="VDI41" s="31"/>
      <c r="VDJ41" s="31"/>
      <c r="VDK41" s="31"/>
      <c r="VDL41" s="31"/>
      <c r="VDM41" s="31"/>
      <c r="VDN41" s="31"/>
      <c r="VDO41" s="31"/>
      <c r="VDP41" s="31"/>
      <c r="VDQ41" s="31"/>
      <c r="VDR41" s="31"/>
      <c r="VDS41" s="31"/>
      <c r="VDT41" s="31"/>
      <c r="VDU41" s="31"/>
      <c r="VDV41" s="31"/>
      <c r="VDW41" s="31"/>
      <c r="VDX41" s="31"/>
      <c r="VDY41" s="31"/>
      <c r="VDZ41" s="31"/>
      <c r="VEA41" s="31"/>
      <c r="VEB41" s="31"/>
      <c r="VEC41" s="31"/>
      <c r="VED41" s="31"/>
      <c r="VEE41" s="31"/>
      <c r="VEF41" s="31"/>
      <c r="VEG41" s="31"/>
      <c r="VEH41" s="31"/>
      <c r="VEI41" s="31"/>
      <c r="VEJ41" s="31"/>
      <c r="VEK41" s="31"/>
      <c r="VEL41" s="31"/>
      <c r="VEM41" s="31"/>
      <c r="VEN41" s="31"/>
      <c r="VEO41" s="31"/>
      <c r="VEP41" s="31"/>
      <c r="VEQ41" s="31"/>
      <c r="VER41" s="31"/>
      <c r="VES41" s="31"/>
      <c r="VET41" s="31"/>
      <c r="VEU41" s="31"/>
      <c r="VEV41" s="31"/>
      <c r="VEW41" s="31"/>
      <c r="VEX41" s="31"/>
      <c r="VEY41" s="31"/>
      <c r="VEZ41" s="31"/>
      <c r="VFA41" s="31"/>
      <c r="VFB41" s="31"/>
      <c r="VFC41" s="31"/>
      <c r="VFD41" s="31"/>
      <c r="VFE41" s="31"/>
      <c r="VFF41" s="31"/>
      <c r="VFG41" s="31"/>
      <c r="VFH41" s="31"/>
      <c r="VFI41" s="31"/>
      <c r="VFJ41" s="31"/>
      <c r="VFK41" s="31"/>
      <c r="VFL41" s="31"/>
      <c r="VFM41" s="31"/>
      <c r="VFN41" s="31"/>
      <c r="VFO41" s="31"/>
      <c r="VFP41" s="31"/>
      <c r="VFQ41" s="31"/>
      <c r="VFR41" s="31"/>
      <c r="VFS41" s="31"/>
      <c r="VFT41" s="31"/>
      <c r="VFU41" s="31"/>
      <c r="VFV41" s="31"/>
      <c r="VFW41" s="31"/>
      <c r="VFX41" s="31"/>
      <c r="VFY41" s="31"/>
      <c r="VFZ41" s="31"/>
      <c r="VGA41" s="31"/>
      <c r="VGB41" s="31"/>
      <c r="VGC41" s="31"/>
      <c r="VGD41" s="31"/>
      <c r="VGE41" s="31"/>
      <c r="VGF41" s="31"/>
      <c r="VGG41" s="31"/>
      <c r="VGH41" s="31"/>
      <c r="VGI41" s="31"/>
      <c r="VGJ41" s="31"/>
      <c r="VGK41" s="31"/>
      <c r="VGL41" s="31"/>
      <c r="VGM41" s="31"/>
      <c r="VGN41" s="31"/>
      <c r="VGO41" s="31"/>
      <c r="VGP41" s="31"/>
      <c r="VGQ41" s="31"/>
      <c r="VGR41" s="31"/>
      <c r="VGS41" s="31"/>
      <c r="VGT41" s="31"/>
      <c r="VGU41" s="31"/>
      <c r="VGV41" s="31"/>
      <c r="VGW41" s="31"/>
      <c r="VGX41" s="31"/>
      <c r="VGY41" s="31"/>
      <c r="VGZ41" s="31"/>
      <c r="VHA41" s="31"/>
      <c r="VHB41" s="31"/>
      <c r="VHC41" s="31"/>
      <c r="VHD41" s="31"/>
      <c r="VHE41" s="31"/>
      <c r="VHF41" s="31"/>
      <c r="VHG41" s="31"/>
      <c r="VHH41" s="31"/>
      <c r="VHI41" s="31"/>
      <c r="VHJ41" s="31"/>
      <c r="VHK41" s="31"/>
      <c r="VHL41" s="31"/>
      <c r="VHM41" s="31"/>
      <c r="VHN41" s="31"/>
      <c r="VHO41" s="31"/>
      <c r="VHP41" s="31"/>
      <c r="VHQ41" s="31"/>
      <c r="VHR41" s="31"/>
      <c r="VHS41" s="31"/>
      <c r="VHT41" s="31"/>
      <c r="VHU41" s="31"/>
      <c r="VHV41" s="31"/>
      <c r="VHW41" s="31"/>
      <c r="VHX41" s="31"/>
      <c r="VHY41" s="31"/>
      <c r="VHZ41" s="31"/>
      <c r="VIA41" s="31"/>
      <c r="VIB41" s="31"/>
      <c r="VIC41" s="31"/>
      <c r="VID41" s="31"/>
      <c r="VIE41" s="31"/>
      <c r="VIF41" s="31"/>
      <c r="VIG41" s="31"/>
      <c r="VIH41" s="31"/>
      <c r="VII41" s="31"/>
      <c r="VIJ41" s="31"/>
      <c r="VIK41" s="31"/>
      <c r="VIL41" s="31"/>
      <c r="VIM41" s="31"/>
      <c r="VIN41" s="31"/>
      <c r="VIO41" s="31"/>
      <c r="VIP41" s="31"/>
      <c r="VIQ41" s="31"/>
      <c r="VIR41" s="31"/>
      <c r="VIS41" s="31"/>
      <c r="VIT41" s="31"/>
      <c r="VIU41" s="31"/>
      <c r="VIV41" s="31"/>
      <c r="VIW41" s="31"/>
      <c r="VIX41" s="31"/>
      <c r="VIY41" s="31"/>
      <c r="VIZ41" s="31"/>
      <c r="VJA41" s="31"/>
      <c r="VJB41" s="31"/>
      <c r="VJC41" s="31"/>
      <c r="VJD41" s="31"/>
      <c r="VJE41" s="31"/>
      <c r="VJF41" s="31"/>
      <c r="VJG41" s="31"/>
      <c r="VJH41" s="31"/>
      <c r="VJI41" s="31"/>
      <c r="VJJ41" s="31"/>
      <c r="VJK41" s="31"/>
      <c r="VJL41" s="31"/>
      <c r="VJM41" s="31"/>
      <c r="VJN41" s="31"/>
      <c r="VJO41" s="31"/>
      <c r="VJP41" s="31"/>
      <c r="VJQ41" s="31"/>
      <c r="VJR41" s="31"/>
      <c r="VJS41" s="31"/>
      <c r="VJT41" s="31"/>
      <c r="VJU41" s="31"/>
      <c r="VJV41" s="31"/>
      <c r="VJW41" s="31"/>
      <c r="VJX41" s="31"/>
      <c r="VJY41" s="31"/>
      <c r="VJZ41" s="31"/>
      <c r="VKA41" s="31"/>
      <c r="VKB41" s="31"/>
      <c r="VKC41" s="31"/>
      <c r="VKD41" s="31"/>
      <c r="VKE41" s="31"/>
      <c r="VKF41" s="31"/>
      <c r="VKG41" s="31"/>
      <c r="VKH41" s="31"/>
      <c r="VKI41" s="31"/>
      <c r="VKJ41" s="31"/>
      <c r="VKK41" s="31"/>
      <c r="VKL41" s="31"/>
      <c r="VKM41" s="31"/>
      <c r="VKN41" s="31"/>
      <c r="VKO41" s="31"/>
      <c r="VKP41" s="31"/>
      <c r="VKQ41" s="31"/>
      <c r="VKR41" s="31"/>
      <c r="VKS41" s="31"/>
      <c r="VKT41" s="31"/>
      <c r="VKU41" s="31"/>
      <c r="VKV41" s="31"/>
      <c r="VKW41" s="31"/>
      <c r="VKX41" s="31"/>
      <c r="VKY41" s="31"/>
      <c r="VKZ41" s="31"/>
      <c r="VLA41" s="31"/>
      <c r="VLB41" s="31"/>
      <c r="VLC41" s="31"/>
      <c r="VLD41" s="31"/>
      <c r="VLE41" s="31"/>
      <c r="VLF41" s="31"/>
      <c r="VLG41" s="31"/>
      <c r="VLH41" s="31"/>
      <c r="VLI41" s="31"/>
      <c r="VLJ41" s="31"/>
      <c r="VLK41" s="31"/>
      <c r="VLL41" s="31"/>
      <c r="VLM41" s="31"/>
      <c r="VLN41" s="31"/>
      <c r="VLO41" s="31"/>
      <c r="VLP41" s="31"/>
      <c r="VLQ41" s="31"/>
      <c r="VLR41" s="31"/>
      <c r="VLS41" s="31"/>
      <c r="VLT41" s="31"/>
      <c r="VLU41" s="31"/>
      <c r="VLV41" s="31"/>
      <c r="VLW41" s="31"/>
      <c r="VLX41" s="31"/>
      <c r="VLY41" s="31"/>
      <c r="VLZ41" s="31"/>
      <c r="VMA41" s="31"/>
      <c r="VMB41" s="31"/>
      <c r="VMC41" s="31"/>
      <c r="VMD41" s="31"/>
      <c r="VME41" s="31"/>
      <c r="VMF41" s="31"/>
      <c r="VMG41" s="31"/>
      <c r="VMH41" s="31"/>
      <c r="VMI41" s="31"/>
      <c r="VMJ41" s="31"/>
      <c r="VMK41" s="31"/>
      <c r="VML41" s="31"/>
      <c r="VMM41" s="31"/>
      <c r="VMN41" s="31"/>
      <c r="VMO41" s="31"/>
      <c r="VMP41" s="31"/>
      <c r="VMQ41" s="31"/>
      <c r="VMR41" s="31"/>
      <c r="VMS41" s="31"/>
      <c r="VMT41" s="31"/>
      <c r="VMU41" s="31"/>
      <c r="VMV41" s="31"/>
      <c r="VMW41" s="31"/>
      <c r="VMX41" s="31"/>
      <c r="VMY41" s="31"/>
      <c r="VMZ41" s="31"/>
      <c r="VNA41" s="31"/>
      <c r="VNB41" s="31"/>
      <c r="VNC41" s="31"/>
      <c r="VND41" s="31"/>
      <c r="VNE41" s="31"/>
      <c r="VNF41" s="31"/>
      <c r="VNG41" s="31"/>
      <c r="VNH41" s="31"/>
      <c r="VNI41" s="31"/>
      <c r="VNJ41" s="31"/>
      <c r="VNK41" s="31"/>
      <c r="VNL41" s="31"/>
      <c r="VNM41" s="31"/>
      <c r="VNN41" s="31"/>
      <c r="VNO41" s="31"/>
      <c r="VNP41" s="31"/>
      <c r="VNQ41" s="31"/>
      <c r="VNR41" s="31"/>
      <c r="VNS41" s="31"/>
      <c r="VNT41" s="31"/>
      <c r="VNU41" s="31"/>
      <c r="VNV41" s="31"/>
      <c r="VNW41" s="31"/>
      <c r="VNX41" s="31"/>
      <c r="VNY41" s="31"/>
      <c r="VNZ41" s="31"/>
      <c r="VOA41" s="31"/>
      <c r="VOB41" s="31"/>
      <c r="VOC41" s="31"/>
      <c r="VOD41" s="31"/>
      <c r="VOE41" s="31"/>
      <c r="VOF41" s="31"/>
      <c r="VOG41" s="31"/>
      <c r="VOH41" s="31"/>
      <c r="VOI41" s="31"/>
      <c r="VOJ41" s="31"/>
      <c r="VOK41" s="31"/>
      <c r="VOL41" s="31"/>
      <c r="VOM41" s="31"/>
      <c r="VON41" s="31"/>
      <c r="VOO41" s="31"/>
      <c r="VOP41" s="31"/>
      <c r="VOQ41" s="31"/>
      <c r="VOR41" s="31"/>
      <c r="VOS41" s="31"/>
      <c r="VOT41" s="31"/>
      <c r="VOU41" s="31"/>
      <c r="VOV41" s="31"/>
      <c r="VOW41" s="31"/>
      <c r="VOX41" s="31"/>
      <c r="VOY41" s="31"/>
      <c r="VOZ41" s="31"/>
      <c r="VPA41" s="31"/>
      <c r="VPB41" s="31"/>
      <c r="VPC41" s="31"/>
      <c r="VPD41" s="31"/>
      <c r="VPE41" s="31"/>
      <c r="VPF41" s="31"/>
      <c r="VPG41" s="31"/>
      <c r="VPH41" s="31"/>
      <c r="VPI41" s="31"/>
      <c r="VPJ41" s="31"/>
      <c r="VPK41" s="31"/>
      <c r="VPL41" s="31"/>
      <c r="VPM41" s="31"/>
      <c r="VPN41" s="31"/>
      <c r="VPO41" s="31"/>
      <c r="VPP41" s="31"/>
      <c r="VPQ41" s="31"/>
      <c r="VPR41" s="31"/>
      <c r="VPS41" s="31"/>
      <c r="VPT41" s="31"/>
      <c r="VPU41" s="31"/>
      <c r="VPV41" s="31"/>
      <c r="VPW41" s="31"/>
      <c r="VPX41" s="31"/>
      <c r="VPY41" s="31"/>
      <c r="VPZ41" s="31"/>
      <c r="VQA41" s="31"/>
      <c r="VQB41" s="31"/>
      <c r="VQC41" s="31"/>
      <c r="VQD41" s="31"/>
      <c r="VQE41" s="31"/>
      <c r="VQF41" s="31"/>
      <c r="VQG41" s="31"/>
      <c r="VQH41" s="31"/>
      <c r="VQI41" s="31"/>
      <c r="VQJ41" s="31"/>
      <c r="VQK41" s="31"/>
      <c r="VQL41" s="31"/>
      <c r="VQM41" s="31"/>
      <c r="VQN41" s="31"/>
      <c r="VQO41" s="31"/>
      <c r="VQP41" s="31"/>
      <c r="VQQ41" s="31"/>
      <c r="VQR41" s="31"/>
      <c r="VQS41" s="31"/>
      <c r="VQT41" s="31"/>
      <c r="VQU41" s="31"/>
      <c r="VQV41" s="31"/>
      <c r="VQW41" s="31"/>
      <c r="VQX41" s="31"/>
      <c r="VQY41" s="31"/>
      <c r="VQZ41" s="31"/>
      <c r="VRA41" s="31"/>
      <c r="VRB41" s="31"/>
      <c r="VRC41" s="31"/>
      <c r="VRD41" s="31"/>
      <c r="VRE41" s="31"/>
      <c r="VRF41" s="31"/>
      <c r="VRG41" s="31"/>
      <c r="VRH41" s="31"/>
      <c r="VRI41" s="31"/>
      <c r="VRJ41" s="31"/>
      <c r="VRK41" s="31"/>
      <c r="VRL41" s="31"/>
      <c r="VRM41" s="31"/>
      <c r="VRN41" s="31"/>
      <c r="VRO41" s="31"/>
      <c r="VRP41" s="31"/>
      <c r="VRQ41" s="31"/>
      <c r="VRR41" s="31"/>
      <c r="VRS41" s="31"/>
      <c r="VRT41" s="31"/>
      <c r="VRU41" s="31"/>
      <c r="VRV41" s="31"/>
      <c r="VRW41" s="31"/>
      <c r="VRX41" s="31"/>
      <c r="VRY41" s="31"/>
      <c r="VRZ41" s="31"/>
      <c r="VSA41" s="31"/>
      <c r="VSB41" s="31"/>
      <c r="VSC41" s="31"/>
      <c r="VSD41" s="31"/>
      <c r="VSE41" s="31"/>
      <c r="VSF41" s="31"/>
      <c r="VSG41" s="31"/>
      <c r="VSH41" s="31"/>
      <c r="VSI41" s="31"/>
      <c r="VSJ41" s="31"/>
      <c r="VSK41" s="31"/>
      <c r="VSL41" s="31"/>
      <c r="VSM41" s="31"/>
      <c r="VSN41" s="31"/>
      <c r="VSO41" s="31"/>
      <c r="VSP41" s="31"/>
      <c r="VSQ41" s="31"/>
      <c r="VSR41" s="31"/>
      <c r="VSS41" s="31"/>
      <c r="VST41" s="31"/>
      <c r="VSU41" s="31"/>
      <c r="VSV41" s="31"/>
      <c r="VSW41" s="31"/>
      <c r="VSX41" s="31"/>
      <c r="VSY41" s="31"/>
      <c r="VSZ41" s="31"/>
      <c r="VTA41" s="31"/>
      <c r="VTB41" s="31"/>
      <c r="VTC41" s="31"/>
      <c r="VTD41" s="31"/>
      <c r="VTE41" s="31"/>
      <c r="VTF41" s="31"/>
      <c r="VTG41" s="31"/>
      <c r="VTH41" s="31"/>
      <c r="VTI41" s="31"/>
      <c r="VTJ41" s="31"/>
      <c r="VTK41" s="31"/>
      <c r="VTL41" s="31"/>
      <c r="VTM41" s="31"/>
      <c r="VTN41" s="31"/>
      <c r="VTO41" s="31"/>
      <c r="VTP41" s="31"/>
      <c r="VTQ41" s="31"/>
      <c r="VTR41" s="31"/>
      <c r="VTS41" s="31"/>
      <c r="VTT41" s="31"/>
      <c r="VTU41" s="31"/>
      <c r="VTV41" s="31"/>
      <c r="VTW41" s="31"/>
      <c r="VTX41" s="31"/>
      <c r="VTY41" s="31"/>
      <c r="VTZ41" s="31"/>
      <c r="VUA41" s="31"/>
      <c r="VUB41" s="31"/>
      <c r="VUC41" s="31"/>
      <c r="VUD41" s="31"/>
      <c r="VUE41" s="31"/>
      <c r="VUF41" s="31"/>
      <c r="VUG41" s="31"/>
      <c r="VUH41" s="31"/>
      <c r="VUI41" s="31"/>
      <c r="VUJ41" s="31"/>
      <c r="VUK41" s="31"/>
      <c r="VUL41" s="31"/>
      <c r="VUM41" s="31"/>
      <c r="VUN41" s="31"/>
      <c r="VUO41" s="31"/>
      <c r="VUP41" s="31"/>
      <c r="VUQ41" s="31"/>
      <c r="VUR41" s="31"/>
      <c r="VUS41" s="31"/>
      <c r="VUT41" s="31"/>
      <c r="VUU41" s="31"/>
      <c r="VUV41" s="31"/>
      <c r="VUW41" s="31"/>
      <c r="VUX41" s="31"/>
      <c r="VUY41" s="31"/>
      <c r="VUZ41" s="31"/>
      <c r="VVA41" s="31"/>
      <c r="VVB41" s="31"/>
      <c r="VVC41" s="31"/>
      <c r="VVD41" s="31"/>
      <c r="VVE41" s="31"/>
      <c r="VVF41" s="31"/>
      <c r="VVG41" s="31"/>
      <c r="VVH41" s="31"/>
      <c r="VVI41" s="31"/>
      <c r="VVJ41" s="31"/>
      <c r="VVK41" s="31"/>
      <c r="VVL41" s="31"/>
      <c r="VVM41" s="31"/>
      <c r="VVN41" s="31"/>
      <c r="VVO41" s="31"/>
      <c r="VVP41" s="31"/>
      <c r="VVQ41" s="31"/>
      <c r="VVR41" s="31"/>
      <c r="VVS41" s="31"/>
      <c r="VVT41" s="31"/>
      <c r="VVU41" s="31"/>
      <c r="VVV41" s="31"/>
      <c r="VVW41" s="31"/>
      <c r="VVX41" s="31"/>
      <c r="VVY41" s="31"/>
      <c r="VVZ41" s="31"/>
      <c r="VWA41" s="31"/>
      <c r="VWB41" s="31"/>
      <c r="VWC41" s="31"/>
      <c r="VWD41" s="31"/>
      <c r="VWE41" s="31"/>
      <c r="VWF41" s="31"/>
      <c r="VWG41" s="31"/>
      <c r="VWH41" s="31"/>
      <c r="VWI41" s="31"/>
      <c r="VWJ41" s="31"/>
      <c r="VWK41" s="31"/>
      <c r="VWL41" s="31"/>
      <c r="VWM41" s="31"/>
      <c r="VWN41" s="31"/>
      <c r="VWO41" s="31"/>
      <c r="VWP41" s="31"/>
      <c r="VWQ41" s="31"/>
      <c r="VWR41" s="31"/>
      <c r="VWS41" s="31"/>
      <c r="VWT41" s="31"/>
      <c r="VWU41" s="31"/>
      <c r="VWV41" s="31"/>
      <c r="VWW41" s="31"/>
      <c r="VWX41" s="31"/>
      <c r="VWY41" s="31"/>
      <c r="VWZ41" s="31"/>
      <c r="VXA41" s="31"/>
      <c r="VXB41" s="31"/>
      <c r="VXC41" s="31"/>
      <c r="VXD41" s="31"/>
      <c r="VXE41" s="31"/>
      <c r="VXF41" s="31"/>
      <c r="VXG41" s="31"/>
      <c r="VXH41" s="31"/>
      <c r="VXI41" s="31"/>
      <c r="VXJ41" s="31"/>
      <c r="VXK41" s="31"/>
      <c r="VXL41" s="31"/>
      <c r="VXM41" s="31"/>
      <c r="VXN41" s="31"/>
      <c r="VXO41" s="31"/>
      <c r="VXP41" s="31"/>
      <c r="VXQ41" s="31"/>
      <c r="VXR41" s="31"/>
      <c r="VXS41" s="31"/>
      <c r="VXT41" s="31"/>
      <c r="VXU41" s="31"/>
      <c r="VXV41" s="31"/>
      <c r="VXW41" s="31"/>
      <c r="VXX41" s="31"/>
      <c r="VXY41" s="31"/>
      <c r="VXZ41" s="31"/>
      <c r="VYA41" s="31"/>
      <c r="VYB41" s="31"/>
      <c r="VYC41" s="31"/>
      <c r="VYD41" s="31"/>
      <c r="VYE41" s="31"/>
      <c r="VYF41" s="31"/>
      <c r="VYG41" s="31"/>
      <c r="VYH41" s="31"/>
      <c r="VYI41" s="31"/>
      <c r="VYJ41" s="31"/>
      <c r="VYK41" s="31"/>
      <c r="VYL41" s="31"/>
      <c r="VYM41" s="31"/>
      <c r="VYN41" s="31"/>
      <c r="VYO41" s="31"/>
      <c r="VYP41" s="31"/>
      <c r="VYQ41" s="31"/>
      <c r="VYR41" s="31"/>
      <c r="VYS41" s="31"/>
      <c r="VYT41" s="31"/>
      <c r="VYU41" s="31"/>
      <c r="VYV41" s="31"/>
      <c r="VYW41" s="31"/>
      <c r="VYX41" s="31"/>
      <c r="VYY41" s="31"/>
      <c r="VYZ41" s="31"/>
      <c r="VZA41" s="31"/>
      <c r="VZB41" s="31"/>
      <c r="VZC41" s="31"/>
      <c r="VZD41" s="31"/>
      <c r="VZE41" s="31"/>
      <c r="VZF41" s="31"/>
      <c r="VZG41" s="31"/>
      <c r="VZH41" s="31"/>
      <c r="VZI41" s="31"/>
      <c r="VZJ41" s="31"/>
      <c r="VZK41" s="31"/>
      <c r="VZL41" s="31"/>
      <c r="VZM41" s="31"/>
      <c r="VZN41" s="31"/>
      <c r="VZO41" s="31"/>
      <c r="VZP41" s="31"/>
      <c r="VZQ41" s="31"/>
      <c r="VZR41" s="31"/>
      <c r="VZS41" s="31"/>
      <c r="VZT41" s="31"/>
      <c r="VZU41" s="31"/>
      <c r="VZV41" s="31"/>
      <c r="VZW41" s="31"/>
      <c r="VZX41" s="31"/>
      <c r="VZY41" s="31"/>
      <c r="VZZ41" s="31"/>
      <c r="WAA41" s="31"/>
      <c r="WAB41" s="31"/>
      <c r="WAC41" s="31"/>
      <c r="WAD41" s="31"/>
      <c r="WAE41" s="31"/>
      <c r="WAF41" s="31"/>
      <c r="WAG41" s="31"/>
      <c r="WAH41" s="31"/>
      <c r="WAI41" s="31"/>
      <c r="WAJ41" s="31"/>
      <c r="WAK41" s="31"/>
      <c r="WAL41" s="31"/>
      <c r="WAM41" s="31"/>
      <c r="WAN41" s="31"/>
      <c r="WAO41" s="31"/>
      <c r="WAP41" s="31"/>
      <c r="WAQ41" s="31"/>
      <c r="WAR41" s="31"/>
      <c r="WAS41" s="31"/>
      <c r="WAT41" s="31"/>
      <c r="WAU41" s="31"/>
      <c r="WAV41" s="31"/>
      <c r="WAW41" s="31"/>
      <c r="WAX41" s="31"/>
      <c r="WAY41" s="31"/>
      <c r="WAZ41" s="31"/>
      <c r="WBA41" s="31"/>
      <c r="WBB41" s="31"/>
      <c r="WBC41" s="31"/>
      <c r="WBD41" s="31"/>
      <c r="WBE41" s="31"/>
      <c r="WBF41" s="31"/>
      <c r="WBG41" s="31"/>
      <c r="WBH41" s="31"/>
      <c r="WBI41" s="31"/>
      <c r="WBJ41" s="31"/>
      <c r="WBK41" s="31"/>
      <c r="WBL41" s="31"/>
      <c r="WBM41" s="31"/>
      <c r="WBN41" s="31"/>
      <c r="WBO41" s="31"/>
      <c r="WBP41" s="31"/>
      <c r="WBQ41" s="31"/>
      <c r="WBR41" s="31"/>
      <c r="WBS41" s="31"/>
      <c r="WBT41" s="31"/>
      <c r="WBU41" s="31"/>
      <c r="WBV41" s="31"/>
      <c r="WBW41" s="31"/>
      <c r="WBX41" s="31"/>
      <c r="WBY41" s="31"/>
      <c r="WBZ41" s="31"/>
      <c r="WCA41" s="31"/>
      <c r="WCB41" s="31"/>
      <c r="WCC41" s="31"/>
      <c r="WCD41" s="31"/>
      <c r="WCE41" s="31"/>
      <c r="WCF41" s="31"/>
      <c r="WCG41" s="31"/>
      <c r="WCH41" s="31"/>
      <c r="WCI41" s="31"/>
      <c r="WCJ41" s="31"/>
      <c r="WCK41" s="31"/>
      <c r="WCL41" s="31"/>
      <c r="WCM41" s="31"/>
      <c r="WCN41" s="31"/>
      <c r="WCO41" s="31"/>
      <c r="WCP41" s="31"/>
      <c r="WCQ41" s="31"/>
      <c r="WCR41" s="31"/>
      <c r="WCS41" s="31"/>
      <c r="WCT41" s="31"/>
      <c r="WCU41" s="31"/>
      <c r="WCV41" s="31"/>
      <c r="WCW41" s="31"/>
      <c r="WCX41" s="31"/>
      <c r="WCY41" s="31"/>
      <c r="WCZ41" s="31"/>
      <c r="WDA41" s="31"/>
      <c r="WDB41" s="31"/>
      <c r="WDC41" s="31"/>
      <c r="WDD41" s="31"/>
      <c r="WDE41" s="31"/>
      <c r="WDF41" s="31"/>
      <c r="WDG41" s="31"/>
      <c r="WDH41" s="31"/>
      <c r="WDI41" s="31"/>
      <c r="WDJ41" s="31"/>
      <c r="WDK41" s="31"/>
      <c r="WDL41" s="31"/>
      <c r="WDM41" s="31"/>
      <c r="WDN41" s="31"/>
      <c r="WDO41" s="31"/>
      <c r="WDP41" s="31"/>
      <c r="WDQ41" s="31"/>
      <c r="WDR41" s="31"/>
      <c r="WDS41" s="31"/>
      <c r="WDT41" s="31"/>
      <c r="WDU41" s="31"/>
      <c r="WDV41" s="31"/>
      <c r="WDW41" s="31"/>
      <c r="WDX41" s="31"/>
      <c r="WDY41" s="31"/>
      <c r="WDZ41" s="31"/>
      <c r="WEA41" s="31"/>
      <c r="WEB41" s="31"/>
      <c r="WEC41" s="31"/>
      <c r="WED41" s="31"/>
      <c r="WEE41" s="31"/>
      <c r="WEF41" s="31"/>
      <c r="WEG41" s="31"/>
      <c r="WEH41" s="31"/>
      <c r="WEI41" s="31"/>
      <c r="WEJ41" s="31"/>
      <c r="WEK41" s="31"/>
      <c r="WEL41" s="31"/>
      <c r="WEM41" s="31"/>
      <c r="WEN41" s="31"/>
      <c r="WEO41" s="31"/>
      <c r="WEP41" s="31"/>
      <c r="WEQ41" s="31"/>
      <c r="WER41" s="31"/>
      <c r="WES41" s="31"/>
      <c r="WET41" s="31"/>
      <c r="WEU41" s="31"/>
      <c r="WEV41" s="31"/>
      <c r="WEW41" s="31"/>
      <c r="WEX41" s="31"/>
      <c r="WEY41" s="31"/>
      <c r="WEZ41" s="31"/>
      <c r="WFA41" s="31"/>
      <c r="WFB41" s="31"/>
      <c r="WFC41" s="31"/>
      <c r="WFD41" s="31"/>
      <c r="WFE41" s="31"/>
      <c r="WFF41" s="31"/>
      <c r="WFG41" s="31"/>
      <c r="WFH41" s="31"/>
      <c r="WFI41" s="31"/>
      <c r="WFJ41" s="31"/>
      <c r="WFK41" s="31"/>
      <c r="WFL41" s="31"/>
      <c r="WFM41" s="31"/>
      <c r="WFN41" s="31"/>
      <c r="WFO41" s="31"/>
      <c r="WFP41" s="31"/>
      <c r="WFQ41" s="31"/>
      <c r="WFR41" s="31"/>
      <c r="WFS41" s="31"/>
      <c r="WFT41" s="31"/>
      <c r="WFU41" s="31"/>
      <c r="WFV41" s="31"/>
      <c r="WFW41" s="31"/>
      <c r="WFX41" s="31"/>
      <c r="WFY41" s="31"/>
      <c r="WFZ41" s="31"/>
      <c r="WGA41" s="31"/>
      <c r="WGB41" s="31"/>
      <c r="WGC41" s="31"/>
      <c r="WGD41" s="31"/>
      <c r="WGE41" s="31"/>
      <c r="WGF41" s="31"/>
      <c r="WGG41" s="31"/>
      <c r="WGH41" s="31"/>
      <c r="WGI41" s="31"/>
      <c r="WGJ41" s="31"/>
      <c r="WGK41" s="31"/>
      <c r="WGL41" s="31"/>
      <c r="WGM41" s="31"/>
      <c r="WGN41" s="31"/>
      <c r="WGO41" s="31"/>
      <c r="WGP41" s="31"/>
      <c r="WGQ41" s="31"/>
      <c r="WGR41" s="31"/>
      <c r="WGS41" s="31"/>
      <c r="WGT41" s="31"/>
      <c r="WGU41" s="31"/>
      <c r="WGV41" s="31"/>
      <c r="WGW41" s="31"/>
      <c r="WGX41" s="31"/>
      <c r="WGY41" s="31"/>
      <c r="WGZ41" s="31"/>
      <c r="WHA41" s="31"/>
      <c r="WHB41" s="31"/>
      <c r="WHC41" s="31"/>
      <c r="WHD41" s="31"/>
      <c r="WHE41" s="31"/>
      <c r="WHF41" s="31"/>
      <c r="WHG41" s="31"/>
      <c r="WHH41" s="31"/>
      <c r="WHI41" s="31"/>
      <c r="WHJ41" s="31"/>
      <c r="WHK41" s="31"/>
      <c r="WHL41" s="31"/>
      <c r="WHM41" s="31"/>
      <c r="WHN41" s="31"/>
      <c r="WHO41" s="31"/>
      <c r="WHP41" s="31"/>
      <c r="WHQ41" s="31"/>
      <c r="WHR41" s="31"/>
      <c r="WHS41" s="31"/>
      <c r="WHT41" s="31"/>
      <c r="WHU41" s="31"/>
      <c r="WHV41" s="31"/>
      <c r="WHW41" s="31"/>
      <c r="WHX41" s="31"/>
      <c r="WHY41" s="31"/>
      <c r="WHZ41" s="31"/>
      <c r="WIA41" s="31"/>
      <c r="WIB41" s="31"/>
      <c r="WIC41" s="31"/>
      <c r="WID41" s="31"/>
      <c r="WIE41" s="31"/>
      <c r="WIF41" s="31"/>
      <c r="WIG41" s="31"/>
      <c r="WIH41" s="31"/>
      <c r="WII41" s="31"/>
      <c r="WIJ41" s="31"/>
      <c r="WIK41" s="31"/>
      <c r="WIL41" s="31"/>
      <c r="WIM41" s="31"/>
      <c r="WIN41" s="31"/>
      <c r="WIO41" s="31"/>
      <c r="WIP41" s="31"/>
      <c r="WIQ41" s="31"/>
      <c r="WIR41" s="31"/>
      <c r="WIS41" s="31"/>
      <c r="WIT41" s="31"/>
      <c r="WIU41" s="31"/>
      <c r="WIV41" s="31"/>
      <c r="WIW41" s="31"/>
      <c r="WIX41" s="31"/>
      <c r="WIY41" s="31"/>
      <c r="WIZ41" s="31"/>
      <c r="WJA41" s="31"/>
      <c r="WJB41" s="31"/>
      <c r="WJC41" s="31"/>
      <c r="WJD41" s="31"/>
      <c r="WJE41" s="31"/>
      <c r="WJF41" s="31"/>
      <c r="WJG41" s="31"/>
      <c r="WJH41" s="31"/>
      <c r="WJI41" s="31"/>
      <c r="WJJ41" s="31"/>
      <c r="WJK41" s="31"/>
      <c r="WJL41" s="31"/>
      <c r="WJM41" s="31"/>
      <c r="WJN41" s="31"/>
      <c r="WJO41" s="31"/>
      <c r="WJP41" s="31"/>
      <c r="WJQ41" s="31"/>
      <c r="WJR41" s="31"/>
      <c r="WJS41" s="31"/>
      <c r="WJT41" s="31"/>
      <c r="WJU41" s="31"/>
      <c r="WJV41" s="31"/>
      <c r="WJW41" s="31"/>
      <c r="WJX41" s="31"/>
      <c r="WJY41" s="31"/>
      <c r="WJZ41" s="31"/>
      <c r="WKA41" s="31"/>
      <c r="WKB41" s="31"/>
      <c r="WKC41" s="31"/>
      <c r="WKD41" s="31"/>
      <c r="WKE41" s="31"/>
      <c r="WKF41" s="31"/>
      <c r="WKG41" s="31"/>
      <c r="WKH41" s="31"/>
      <c r="WKI41" s="31"/>
      <c r="WKJ41" s="31"/>
      <c r="WKK41" s="31"/>
      <c r="WKL41" s="31"/>
      <c r="WKM41" s="31"/>
      <c r="WKN41" s="31"/>
      <c r="WKO41" s="31"/>
      <c r="WKP41" s="31"/>
      <c r="WKQ41" s="31"/>
      <c r="WKR41" s="31"/>
      <c r="WKS41" s="31"/>
      <c r="WKT41" s="31"/>
      <c r="WKU41" s="31"/>
      <c r="WKV41" s="31"/>
      <c r="WKW41" s="31"/>
      <c r="WKX41" s="31"/>
      <c r="WKY41" s="31"/>
      <c r="WKZ41" s="31"/>
      <c r="WLA41" s="31"/>
      <c r="WLB41" s="31"/>
      <c r="WLC41" s="31"/>
      <c r="WLD41" s="31"/>
      <c r="WLE41" s="31"/>
      <c r="WLF41" s="31"/>
      <c r="WLG41" s="31"/>
      <c r="WLH41" s="31"/>
      <c r="WLI41" s="31"/>
      <c r="WLJ41" s="31"/>
      <c r="WLK41" s="31"/>
      <c r="WLL41" s="31"/>
      <c r="WLM41" s="31"/>
      <c r="WLN41" s="31"/>
      <c r="WLO41" s="31"/>
      <c r="WLP41" s="31"/>
      <c r="WLQ41" s="31"/>
      <c r="WLR41" s="31"/>
      <c r="WLS41" s="31"/>
      <c r="WLT41" s="31"/>
      <c r="WLU41" s="31"/>
      <c r="WLV41" s="31"/>
      <c r="WLW41" s="31"/>
      <c r="WLX41" s="31"/>
      <c r="WLY41" s="31"/>
      <c r="WLZ41" s="31"/>
      <c r="WMA41" s="31"/>
      <c r="WMB41" s="31"/>
      <c r="WMC41" s="31"/>
      <c r="WMD41" s="31"/>
      <c r="WME41" s="31"/>
      <c r="WMF41" s="31"/>
      <c r="WMG41" s="31"/>
      <c r="WMH41" s="31"/>
      <c r="WMI41" s="31"/>
      <c r="WMJ41" s="31"/>
      <c r="WMK41" s="31"/>
      <c r="WML41" s="31"/>
      <c r="WMM41" s="31"/>
      <c r="WMN41" s="31"/>
      <c r="WMO41" s="31"/>
      <c r="WMP41" s="31"/>
      <c r="WMQ41" s="31"/>
      <c r="WMR41" s="31"/>
      <c r="WMS41" s="31"/>
      <c r="WMT41" s="31"/>
      <c r="WMU41" s="31"/>
      <c r="WMV41" s="31"/>
      <c r="WMW41" s="31"/>
      <c r="WMX41" s="31"/>
      <c r="WMY41" s="31"/>
      <c r="WMZ41" s="31"/>
      <c r="WNA41" s="31"/>
      <c r="WNB41" s="31"/>
      <c r="WNC41" s="31"/>
      <c r="WND41" s="31"/>
      <c r="WNE41" s="31"/>
      <c r="WNF41" s="31"/>
      <c r="WNG41" s="31"/>
      <c r="WNH41" s="31"/>
      <c r="WNI41" s="31"/>
      <c r="WNJ41" s="31"/>
      <c r="WNK41" s="31"/>
      <c r="WNL41" s="31"/>
      <c r="WNM41" s="31"/>
      <c r="WNN41" s="31"/>
      <c r="WNO41" s="31"/>
      <c r="WNP41" s="31"/>
      <c r="WNQ41" s="31"/>
      <c r="WNR41" s="31"/>
      <c r="WNS41" s="31"/>
      <c r="WNT41" s="31"/>
      <c r="WNU41" s="31"/>
      <c r="WNV41" s="31"/>
      <c r="WNW41" s="31"/>
      <c r="WNX41" s="31"/>
      <c r="WNY41" s="31"/>
      <c r="WNZ41" s="31"/>
      <c r="WOA41" s="31"/>
      <c r="WOB41" s="31"/>
      <c r="WOC41" s="31"/>
      <c r="WOD41" s="31"/>
      <c r="WOE41" s="31"/>
      <c r="WOF41" s="31"/>
      <c r="WOG41" s="31"/>
      <c r="WOH41" s="31"/>
      <c r="WOI41" s="31"/>
      <c r="WOJ41" s="31"/>
      <c r="WOK41" s="31"/>
      <c r="WOL41" s="31"/>
      <c r="WOM41" s="31"/>
      <c r="WON41" s="31"/>
      <c r="WOO41" s="31"/>
      <c r="WOP41" s="31"/>
      <c r="WOQ41" s="31"/>
      <c r="WOR41" s="31"/>
      <c r="WOS41" s="31"/>
      <c r="WOT41" s="31"/>
      <c r="WOU41" s="31"/>
      <c r="WOV41" s="31"/>
      <c r="WOW41" s="31"/>
      <c r="WOX41" s="31"/>
      <c r="WOY41" s="31"/>
      <c r="WOZ41" s="31"/>
      <c r="WPA41" s="31"/>
      <c r="WPB41" s="31"/>
      <c r="WPC41" s="31"/>
      <c r="WPD41" s="31"/>
      <c r="WPE41" s="31"/>
      <c r="WPF41" s="31"/>
      <c r="WPG41" s="31"/>
      <c r="WPH41" s="31"/>
      <c r="WPI41" s="31"/>
      <c r="WPJ41" s="31"/>
      <c r="WPK41" s="31"/>
      <c r="WPL41" s="31"/>
      <c r="WPM41" s="31"/>
      <c r="WPN41" s="31"/>
      <c r="WPO41" s="31"/>
      <c r="WPP41" s="31"/>
      <c r="WPQ41" s="31"/>
      <c r="WPR41" s="31"/>
      <c r="WPS41" s="31"/>
      <c r="WPT41" s="31"/>
      <c r="WPU41" s="31"/>
      <c r="WPV41" s="31"/>
      <c r="WPW41" s="31"/>
      <c r="WPX41" s="31"/>
      <c r="WPY41" s="31"/>
      <c r="WPZ41" s="31"/>
      <c r="WQA41" s="31"/>
      <c r="WQB41" s="31"/>
      <c r="WQC41" s="31"/>
      <c r="WQD41" s="31"/>
      <c r="WQE41" s="31"/>
      <c r="WQF41" s="31"/>
      <c r="WQG41" s="31"/>
      <c r="WQH41" s="31"/>
      <c r="WQI41" s="31"/>
      <c r="WQJ41" s="31"/>
      <c r="WQK41" s="31"/>
      <c r="WQL41" s="31"/>
      <c r="WQM41" s="31"/>
      <c r="WQN41" s="31"/>
      <c r="WQO41" s="31"/>
      <c r="WQP41" s="31"/>
      <c r="WQQ41" s="31"/>
      <c r="WQR41" s="31"/>
      <c r="WQS41" s="31"/>
      <c r="WQT41" s="31"/>
      <c r="WQU41" s="31"/>
      <c r="WQV41" s="31"/>
      <c r="WQW41" s="31"/>
      <c r="WQX41" s="31"/>
      <c r="WQY41" s="31"/>
      <c r="WQZ41" s="31"/>
      <c r="WRA41" s="31"/>
      <c r="WRB41" s="31"/>
      <c r="WRC41" s="31"/>
      <c r="WRD41" s="31"/>
      <c r="WRE41" s="31"/>
      <c r="WRF41" s="31"/>
      <c r="WRG41" s="31"/>
      <c r="WRH41" s="31"/>
      <c r="WRI41" s="31"/>
      <c r="WRJ41" s="31"/>
      <c r="WRK41" s="31"/>
      <c r="WRL41" s="31"/>
      <c r="WRM41" s="31"/>
      <c r="WRN41" s="31"/>
      <c r="WRO41" s="31"/>
      <c r="WRP41" s="31"/>
      <c r="WRQ41" s="31"/>
      <c r="WRR41" s="31"/>
      <c r="WRS41" s="31"/>
      <c r="WRT41" s="31"/>
      <c r="WRU41" s="31"/>
      <c r="WRV41" s="31"/>
      <c r="WRW41" s="31"/>
      <c r="WRX41" s="31"/>
      <c r="WRY41" s="31"/>
      <c r="WRZ41" s="31"/>
      <c r="WSA41" s="31"/>
      <c r="WSB41" s="31"/>
      <c r="WSC41" s="31"/>
      <c r="WSD41" s="31"/>
      <c r="WSE41" s="31"/>
      <c r="WSF41" s="31"/>
      <c r="WSG41" s="31"/>
      <c r="WSH41" s="31"/>
      <c r="WSI41" s="31"/>
      <c r="WSJ41" s="31"/>
      <c r="WSK41" s="31"/>
      <c r="WSL41" s="31"/>
      <c r="WSM41" s="31"/>
      <c r="WSN41" s="31"/>
      <c r="WSO41" s="31"/>
      <c r="WSP41" s="31"/>
      <c r="WSQ41" s="31"/>
      <c r="WSR41" s="31"/>
      <c r="WSS41" s="31"/>
      <c r="WST41" s="31"/>
      <c r="WSU41" s="31"/>
      <c r="WSV41" s="31"/>
      <c r="WSW41" s="31"/>
      <c r="WSX41" s="31"/>
      <c r="WSY41" s="31"/>
      <c r="WSZ41" s="31"/>
      <c r="WTA41" s="31"/>
      <c r="WTB41" s="31"/>
      <c r="WTC41" s="31"/>
      <c r="WTD41" s="31"/>
      <c r="WTE41" s="31"/>
      <c r="WTF41" s="31"/>
      <c r="WTG41" s="31"/>
      <c r="WTH41" s="31"/>
      <c r="WTI41" s="31"/>
      <c r="WTJ41" s="31"/>
      <c r="WTK41" s="31"/>
      <c r="WTL41" s="31"/>
      <c r="WTM41" s="31"/>
      <c r="WTN41" s="31"/>
      <c r="WTO41" s="31"/>
      <c r="WTP41" s="31"/>
      <c r="WTQ41" s="31"/>
      <c r="WTR41" s="31"/>
      <c r="WTS41" s="31"/>
      <c r="WTT41" s="31"/>
      <c r="WTU41" s="31"/>
      <c r="WTV41" s="31"/>
      <c r="WTW41" s="31"/>
      <c r="WTX41" s="31"/>
      <c r="WTY41" s="31"/>
      <c r="WTZ41" s="31"/>
      <c r="WUA41" s="31"/>
      <c r="WUB41" s="31"/>
      <c r="WUC41" s="31"/>
      <c r="WUD41" s="31"/>
      <c r="WUE41" s="31"/>
      <c r="WUF41" s="31"/>
      <c r="WUG41" s="31"/>
      <c r="WUH41" s="31"/>
      <c r="WUI41" s="31"/>
      <c r="WUJ41" s="31"/>
      <c r="WUK41" s="31"/>
      <c r="WUL41" s="31"/>
      <c r="WUM41" s="31"/>
      <c r="WUN41" s="31"/>
      <c r="WUO41" s="31"/>
      <c r="WUP41" s="31"/>
      <c r="WUQ41" s="31"/>
      <c r="WUR41" s="31"/>
      <c r="WUS41" s="31"/>
      <c r="WUT41" s="31"/>
      <c r="WUU41" s="31"/>
      <c r="WUV41" s="31"/>
      <c r="WUW41" s="31"/>
      <c r="WUX41" s="31"/>
      <c r="WUY41" s="31"/>
      <c r="WUZ41" s="31"/>
      <c r="WVA41" s="31"/>
      <c r="WVB41" s="31"/>
      <c r="WVC41" s="31"/>
      <c r="WVD41" s="31"/>
      <c r="WVE41" s="31"/>
      <c r="WVF41" s="31"/>
      <c r="WVG41" s="31"/>
      <c r="WVH41" s="31"/>
      <c r="WVI41" s="31"/>
      <c r="WVJ41" s="31"/>
      <c r="WVK41" s="31"/>
      <c r="WVL41" s="31"/>
      <c r="WVM41" s="31"/>
      <c r="WVN41" s="31"/>
      <c r="WVO41" s="31"/>
      <c r="WVP41" s="31"/>
      <c r="WVQ41" s="31"/>
      <c r="WVR41" s="31"/>
      <c r="WVS41" s="31"/>
      <c r="WVT41" s="31"/>
      <c r="WVU41" s="31"/>
      <c r="WVV41" s="31"/>
      <c r="WVW41" s="31"/>
      <c r="WVX41" s="31"/>
      <c r="WVY41" s="31"/>
      <c r="WVZ41" s="31"/>
      <c r="WWA41" s="31"/>
      <c r="WWB41" s="31"/>
      <c r="WWC41" s="31"/>
      <c r="WWD41" s="31"/>
      <c r="WWE41" s="31"/>
      <c r="WWF41" s="31"/>
      <c r="WWG41" s="31"/>
      <c r="WWH41" s="31"/>
      <c r="WWI41" s="31"/>
      <c r="WWJ41" s="31"/>
      <c r="WWK41" s="31"/>
      <c r="WWL41" s="31"/>
      <c r="WWM41" s="31"/>
      <c r="WWN41" s="31"/>
      <c r="WWO41" s="31"/>
      <c r="WWP41" s="31"/>
      <c r="WWQ41" s="31"/>
      <c r="WWR41" s="31"/>
      <c r="WWS41" s="31"/>
      <c r="WWT41" s="31"/>
      <c r="WWU41" s="31"/>
      <c r="WWV41" s="31"/>
      <c r="WWW41" s="31"/>
      <c r="WWX41" s="31"/>
      <c r="WWY41" s="31"/>
      <c r="WWZ41" s="31"/>
      <c r="WXA41" s="31"/>
      <c r="WXB41" s="31"/>
      <c r="WXC41" s="31"/>
      <c r="WXD41" s="31"/>
      <c r="WXE41" s="31"/>
      <c r="WXF41" s="31"/>
      <c r="WXG41" s="31"/>
      <c r="WXH41" s="31"/>
      <c r="WXI41" s="31"/>
      <c r="WXJ41" s="31"/>
      <c r="WXK41" s="31"/>
      <c r="WXL41" s="31"/>
      <c r="WXM41" s="31"/>
      <c r="WXN41" s="31"/>
      <c r="WXO41" s="31"/>
      <c r="WXP41" s="31"/>
      <c r="WXQ41" s="31"/>
      <c r="WXR41" s="31"/>
      <c r="WXS41" s="31"/>
      <c r="WXT41" s="31"/>
      <c r="WXU41" s="31"/>
      <c r="WXV41" s="31"/>
      <c r="WXW41" s="31"/>
      <c r="WXX41" s="31"/>
      <c r="WXY41" s="31"/>
      <c r="WXZ41" s="31"/>
      <c r="WYA41" s="31"/>
      <c r="WYB41" s="31"/>
      <c r="WYC41" s="31"/>
      <c r="WYD41" s="31"/>
      <c r="WYE41" s="31"/>
      <c r="WYF41" s="31"/>
      <c r="WYG41" s="31"/>
      <c r="WYH41" s="31"/>
      <c r="WYI41" s="31"/>
      <c r="WYJ41" s="31"/>
      <c r="WYK41" s="31"/>
      <c r="WYL41" s="31"/>
      <c r="WYM41" s="31"/>
      <c r="WYN41" s="31"/>
      <c r="WYO41" s="31"/>
      <c r="WYP41" s="31"/>
      <c r="WYQ41" s="31"/>
      <c r="WYR41" s="31"/>
      <c r="WYS41" s="31"/>
      <c r="WYT41" s="31"/>
      <c r="WYU41" s="31"/>
      <c r="WYV41" s="31"/>
      <c r="WYW41" s="31"/>
      <c r="WYX41" s="31"/>
      <c r="WYY41" s="31"/>
      <c r="WYZ41" s="31"/>
      <c r="WZA41" s="31"/>
      <c r="WZB41" s="31"/>
      <c r="WZC41" s="31"/>
      <c r="WZD41" s="31"/>
      <c r="WZE41" s="31"/>
      <c r="WZF41" s="31"/>
      <c r="WZG41" s="31"/>
      <c r="WZH41" s="31"/>
      <c r="WZI41" s="31"/>
      <c r="WZJ41" s="31"/>
      <c r="WZK41" s="31"/>
      <c r="WZL41" s="31"/>
      <c r="WZM41" s="31"/>
      <c r="WZN41" s="31"/>
      <c r="WZO41" s="31"/>
      <c r="WZP41" s="31"/>
      <c r="WZQ41" s="31"/>
      <c r="WZR41" s="31"/>
      <c r="WZS41" s="31"/>
      <c r="WZT41" s="31"/>
      <c r="WZU41" s="31"/>
      <c r="WZV41" s="31"/>
      <c r="WZW41" s="31"/>
      <c r="WZX41" s="31"/>
      <c r="WZY41" s="31"/>
      <c r="WZZ41" s="31"/>
      <c r="XAA41" s="31"/>
      <c r="XAB41" s="31"/>
      <c r="XAC41" s="31"/>
      <c r="XAD41" s="31"/>
      <c r="XAE41" s="31"/>
      <c r="XAF41" s="31"/>
      <c r="XAG41" s="31"/>
      <c r="XAH41" s="31"/>
      <c r="XAI41" s="31"/>
      <c r="XAJ41" s="31"/>
      <c r="XAK41" s="31"/>
      <c r="XAL41" s="31"/>
      <c r="XAM41" s="31"/>
      <c r="XAN41" s="31"/>
      <c r="XAO41" s="31"/>
      <c r="XAP41" s="31"/>
      <c r="XAQ41" s="31"/>
      <c r="XAR41" s="31"/>
      <c r="XAS41" s="31"/>
      <c r="XAT41" s="31"/>
      <c r="XAU41" s="31"/>
      <c r="XAV41" s="31"/>
      <c r="XAW41" s="31"/>
      <c r="XAX41" s="31"/>
      <c r="XAY41" s="31"/>
      <c r="XAZ41" s="31"/>
      <c r="XBA41" s="31"/>
      <c r="XBB41" s="31"/>
      <c r="XBC41" s="31"/>
      <c r="XBD41" s="31"/>
      <c r="XBE41" s="31"/>
      <c r="XBF41" s="31"/>
      <c r="XBG41" s="31"/>
      <c r="XBH41" s="31"/>
      <c r="XBI41" s="31"/>
      <c r="XBJ41" s="31"/>
      <c r="XBK41" s="31"/>
      <c r="XBL41" s="31"/>
      <c r="XBM41" s="31"/>
      <c r="XBN41" s="31"/>
      <c r="XBO41" s="31"/>
      <c r="XBP41" s="31"/>
      <c r="XBQ41" s="31"/>
      <c r="XBR41" s="31"/>
      <c r="XBS41" s="31"/>
      <c r="XBT41" s="31"/>
      <c r="XBU41" s="31"/>
      <c r="XBV41" s="31"/>
      <c r="XBW41" s="31"/>
      <c r="XBX41" s="31"/>
      <c r="XBY41" s="31"/>
      <c r="XBZ41" s="31"/>
      <c r="XCA41" s="31"/>
      <c r="XCB41" s="31"/>
      <c r="XCC41" s="31"/>
      <c r="XCD41" s="31"/>
      <c r="XCE41" s="31"/>
      <c r="XCF41" s="31"/>
      <c r="XCG41" s="31"/>
      <c r="XCH41" s="31"/>
      <c r="XCI41" s="31"/>
      <c r="XCJ41" s="31"/>
      <c r="XCK41" s="31"/>
      <c r="XCL41" s="31"/>
      <c r="XCM41" s="31"/>
      <c r="XCN41" s="31"/>
      <c r="XCO41" s="31"/>
      <c r="XCP41" s="31"/>
      <c r="XCQ41" s="31"/>
      <c r="XCR41" s="31"/>
      <c r="XCS41" s="31"/>
      <c r="XCT41" s="31"/>
      <c r="XCU41" s="31"/>
      <c r="XCV41" s="31"/>
      <c r="XCW41" s="31"/>
      <c r="XCX41" s="31"/>
      <c r="XCY41" s="31"/>
      <c r="XCZ41" s="31"/>
      <c r="XDA41" s="31"/>
      <c r="XDB41" s="31"/>
      <c r="XDC41" s="31"/>
      <c r="XDD41" s="31"/>
      <c r="XDE41" s="31"/>
      <c r="XDF41" s="31"/>
      <c r="XDG41" s="31"/>
      <c r="XDH41" s="31"/>
      <c r="XDI41" s="31"/>
      <c r="XDJ41" s="31"/>
      <c r="XDK41" s="31"/>
      <c r="XDL41" s="31"/>
      <c r="XDM41" s="31"/>
      <c r="XDN41" s="31"/>
      <c r="XDO41" s="31"/>
      <c r="XDP41" s="31"/>
      <c r="XDQ41" s="31"/>
      <c r="XDR41" s="31"/>
      <c r="XDS41" s="31"/>
      <c r="XDT41" s="31"/>
      <c r="XDU41" s="31"/>
      <c r="XDV41" s="31"/>
      <c r="XDW41" s="31"/>
      <c r="XDX41" s="31"/>
      <c r="XDY41" s="31"/>
      <c r="XDZ41" s="31"/>
      <c r="XEA41" s="31"/>
      <c r="XEB41" s="31"/>
      <c r="XEC41" s="31"/>
      <c r="XED41" s="31"/>
      <c r="XEE41" s="31"/>
      <c r="XEF41" s="31"/>
      <c r="XEG41" s="31"/>
      <c r="XEH41" s="31"/>
      <c r="XEI41" s="31"/>
      <c r="XEJ41" s="31"/>
      <c r="XEK41" s="31"/>
      <c r="XEL41" s="31"/>
      <c r="XEM41" s="31"/>
      <c r="XEN41" s="31"/>
      <c r="XEO41" s="31"/>
      <c r="XEP41" s="31"/>
      <c r="XEQ41" s="31"/>
      <c r="XER41" s="31"/>
    </row>
    <row r="42" spans="1:16372" s="32" customFormat="1" ht="15">
      <c r="A42" s="27"/>
      <c r="B42" s="30"/>
      <c r="C42" s="29"/>
      <c r="D42" s="29"/>
      <c r="E42" s="73"/>
      <c r="F42" s="29"/>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c r="IW42" s="31"/>
      <c r="IX42" s="31"/>
      <c r="IY42" s="31"/>
      <c r="IZ42" s="31"/>
      <c r="JA42" s="31"/>
      <c r="JB42" s="31"/>
      <c r="JC42" s="31"/>
      <c r="JD42" s="31"/>
      <c r="JE42" s="31"/>
      <c r="JF42" s="31"/>
      <c r="JG42" s="31"/>
      <c r="JH42" s="31"/>
      <c r="JI42" s="31"/>
      <c r="JJ42" s="31"/>
      <c r="JK42" s="31"/>
      <c r="JL42" s="31"/>
      <c r="JM42" s="31"/>
      <c r="JN42" s="31"/>
      <c r="JO42" s="31"/>
      <c r="JP42" s="31"/>
      <c r="JQ42" s="31"/>
      <c r="JR42" s="31"/>
      <c r="JS42" s="31"/>
      <c r="JT42" s="31"/>
      <c r="JU42" s="31"/>
      <c r="JV42" s="31"/>
      <c r="JW42" s="31"/>
      <c r="JX42" s="31"/>
      <c r="JY42" s="31"/>
      <c r="JZ42" s="31"/>
      <c r="KA42" s="31"/>
      <c r="KB42" s="31"/>
      <c r="KC42" s="31"/>
      <c r="KD42" s="31"/>
      <c r="KE42" s="31"/>
      <c r="KF42" s="31"/>
      <c r="KG42" s="31"/>
      <c r="KH42" s="31"/>
      <c r="KI42" s="31"/>
      <c r="KJ42" s="31"/>
      <c r="KK42" s="31"/>
      <c r="KL42" s="31"/>
      <c r="KM42" s="31"/>
      <c r="KN42" s="31"/>
      <c r="KO42" s="31"/>
      <c r="KP42" s="31"/>
      <c r="KQ42" s="31"/>
      <c r="KR42" s="31"/>
      <c r="KS42" s="31"/>
      <c r="KT42" s="31"/>
      <c r="KU42" s="31"/>
      <c r="KV42" s="31"/>
      <c r="KW42" s="31"/>
      <c r="KX42" s="31"/>
      <c r="KY42" s="31"/>
      <c r="KZ42" s="31"/>
      <c r="LA42" s="31"/>
      <c r="LB42" s="31"/>
      <c r="LC42" s="31"/>
      <c r="LD42" s="31"/>
      <c r="LE42" s="31"/>
      <c r="LF42" s="31"/>
      <c r="LG42" s="31"/>
      <c r="LH42" s="31"/>
      <c r="LI42" s="31"/>
      <c r="LJ42" s="31"/>
      <c r="LK42" s="31"/>
      <c r="LL42" s="31"/>
      <c r="LM42" s="31"/>
      <c r="LN42" s="31"/>
      <c r="LO42" s="31"/>
      <c r="LP42" s="31"/>
      <c r="LQ42" s="31"/>
      <c r="LR42" s="31"/>
      <c r="LS42" s="31"/>
      <c r="LT42" s="31"/>
      <c r="LU42" s="31"/>
      <c r="LV42" s="31"/>
      <c r="LW42" s="31"/>
      <c r="LX42" s="31"/>
      <c r="LY42" s="31"/>
      <c r="LZ42" s="31"/>
      <c r="MA42" s="31"/>
      <c r="MB42" s="31"/>
      <c r="MC42" s="31"/>
      <c r="MD42" s="31"/>
      <c r="ME42" s="31"/>
      <c r="MF42" s="31"/>
      <c r="MG42" s="31"/>
      <c r="MH42" s="31"/>
      <c r="MI42" s="31"/>
      <c r="MJ42" s="31"/>
      <c r="MK42" s="31"/>
      <c r="ML42" s="31"/>
      <c r="MM42" s="31"/>
      <c r="MN42" s="31"/>
      <c r="MO42" s="31"/>
      <c r="MP42" s="31"/>
      <c r="MQ42" s="31"/>
      <c r="MR42" s="31"/>
      <c r="MS42" s="31"/>
      <c r="MT42" s="31"/>
      <c r="MU42" s="31"/>
      <c r="MV42" s="31"/>
      <c r="MW42" s="31"/>
      <c r="MX42" s="31"/>
      <c r="MY42" s="31"/>
      <c r="MZ42" s="31"/>
      <c r="NA42" s="31"/>
      <c r="NB42" s="31"/>
      <c r="NC42" s="31"/>
      <c r="ND42" s="31"/>
      <c r="NE42" s="31"/>
      <c r="NF42" s="31"/>
      <c r="NG42" s="31"/>
      <c r="NH42" s="31"/>
      <c r="NI42" s="31"/>
      <c r="NJ42" s="31"/>
      <c r="NK42" s="31"/>
      <c r="NL42" s="31"/>
      <c r="NM42" s="31"/>
      <c r="NN42" s="31"/>
      <c r="NO42" s="31"/>
      <c r="NP42" s="31"/>
      <c r="NQ42" s="31"/>
      <c r="NR42" s="31"/>
      <c r="NS42" s="31"/>
      <c r="NT42" s="31"/>
      <c r="NU42" s="31"/>
      <c r="NV42" s="31"/>
      <c r="NW42" s="31"/>
      <c r="NX42" s="31"/>
      <c r="NY42" s="31"/>
      <c r="NZ42" s="31"/>
      <c r="OA42" s="31"/>
      <c r="OB42" s="31"/>
      <c r="OC42" s="31"/>
      <c r="OD42" s="31"/>
      <c r="OE42" s="31"/>
      <c r="OF42" s="31"/>
      <c r="OG42" s="31"/>
      <c r="OH42" s="31"/>
      <c r="OI42" s="31"/>
      <c r="OJ42" s="31"/>
      <c r="OK42" s="31"/>
      <c r="OL42" s="31"/>
      <c r="OM42" s="31"/>
      <c r="ON42" s="31"/>
      <c r="OO42" s="31"/>
      <c r="OP42" s="31"/>
      <c r="OQ42" s="31"/>
      <c r="OR42" s="31"/>
      <c r="OS42" s="31"/>
      <c r="OT42" s="31"/>
      <c r="OU42" s="31"/>
      <c r="OV42" s="31"/>
      <c r="OW42" s="31"/>
      <c r="OX42" s="31"/>
      <c r="OY42" s="31"/>
      <c r="OZ42" s="31"/>
      <c r="PA42" s="31"/>
      <c r="PB42" s="31"/>
      <c r="PC42" s="31"/>
      <c r="PD42" s="31"/>
      <c r="PE42" s="31"/>
      <c r="PF42" s="31"/>
      <c r="PG42" s="31"/>
      <c r="PH42" s="31"/>
      <c r="PI42" s="31"/>
      <c r="PJ42" s="31"/>
      <c r="PK42" s="31"/>
      <c r="PL42" s="31"/>
      <c r="PM42" s="31"/>
      <c r="PN42" s="31"/>
      <c r="PO42" s="31"/>
      <c r="PP42" s="31"/>
      <c r="PQ42" s="31"/>
      <c r="PR42" s="31"/>
      <c r="PS42" s="31"/>
      <c r="PT42" s="31"/>
      <c r="PU42" s="31"/>
      <c r="PV42" s="31"/>
      <c r="PW42" s="31"/>
      <c r="PX42" s="31"/>
      <c r="PY42" s="31"/>
      <c r="PZ42" s="31"/>
      <c r="QA42" s="31"/>
      <c r="QB42" s="31"/>
      <c r="QC42" s="31"/>
      <c r="QD42" s="31"/>
      <c r="QE42" s="31"/>
      <c r="QF42" s="31"/>
      <c r="QG42" s="31"/>
      <c r="QH42" s="31"/>
      <c r="QI42" s="31"/>
      <c r="QJ42" s="31"/>
      <c r="QK42" s="31"/>
      <c r="QL42" s="31"/>
      <c r="QM42" s="31"/>
      <c r="QN42" s="31"/>
      <c r="QO42" s="31"/>
      <c r="QP42" s="31"/>
      <c r="QQ42" s="31"/>
      <c r="QR42" s="31"/>
      <c r="QS42" s="31"/>
      <c r="QT42" s="31"/>
      <c r="QU42" s="31"/>
      <c r="QV42" s="31"/>
      <c r="QW42" s="31"/>
      <c r="QX42" s="31"/>
      <c r="QY42" s="31"/>
      <c r="QZ42" s="31"/>
      <c r="RA42" s="31"/>
      <c r="RB42" s="31"/>
      <c r="RC42" s="31"/>
      <c r="RD42" s="31"/>
      <c r="RE42" s="31"/>
      <c r="RF42" s="31"/>
      <c r="RG42" s="31"/>
      <c r="RH42" s="31"/>
      <c r="RI42" s="31"/>
      <c r="RJ42" s="31"/>
      <c r="RK42" s="31"/>
      <c r="RL42" s="31"/>
      <c r="RM42" s="31"/>
      <c r="RN42" s="31"/>
      <c r="RO42" s="31"/>
      <c r="RP42" s="31"/>
      <c r="RQ42" s="31"/>
      <c r="RR42" s="31"/>
      <c r="RS42" s="31"/>
      <c r="RT42" s="31"/>
      <c r="RU42" s="31"/>
      <c r="RV42" s="31"/>
      <c r="RW42" s="31"/>
      <c r="RX42" s="31"/>
      <c r="RY42" s="31"/>
      <c r="RZ42" s="31"/>
      <c r="SA42" s="31"/>
      <c r="SB42" s="31"/>
      <c r="SC42" s="31"/>
      <c r="SD42" s="31"/>
      <c r="SE42" s="31"/>
      <c r="SF42" s="31"/>
      <c r="SG42" s="31"/>
      <c r="SH42" s="31"/>
      <c r="SI42" s="31"/>
      <c r="SJ42" s="31"/>
      <c r="SK42" s="31"/>
      <c r="SL42" s="31"/>
      <c r="SM42" s="31"/>
      <c r="SN42" s="31"/>
      <c r="SO42" s="31"/>
      <c r="SP42" s="31"/>
      <c r="SQ42" s="31"/>
      <c r="SR42" s="31"/>
      <c r="SS42" s="31"/>
      <c r="ST42" s="31"/>
      <c r="SU42" s="31"/>
      <c r="SV42" s="31"/>
      <c r="SW42" s="31"/>
      <c r="SX42" s="31"/>
      <c r="SY42" s="31"/>
      <c r="SZ42" s="31"/>
      <c r="TA42" s="31"/>
      <c r="TB42" s="31"/>
      <c r="TC42" s="31"/>
      <c r="TD42" s="31"/>
      <c r="TE42" s="31"/>
      <c r="TF42" s="31"/>
      <c r="TG42" s="31"/>
      <c r="TH42" s="31"/>
      <c r="TI42" s="31"/>
      <c r="TJ42" s="31"/>
      <c r="TK42" s="31"/>
      <c r="TL42" s="31"/>
      <c r="TM42" s="31"/>
      <c r="TN42" s="31"/>
      <c r="TO42" s="31"/>
      <c r="TP42" s="31"/>
      <c r="TQ42" s="31"/>
      <c r="TR42" s="31"/>
      <c r="TS42" s="31"/>
      <c r="TT42" s="31"/>
      <c r="TU42" s="31"/>
      <c r="TV42" s="31"/>
      <c r="TW42" s="31"/>
      <c r="TX42" s="31"/>
      <c r="TY42" s="31"/>
      <c r="TZ42" s="31"/>
      <c r="UA42" s="31"/>
      <c r="UB42" s="31"/>
      <c r="UC42" s="31"/>
      <c r="UD42" s="31"/>
      <c r="UE42" s="31"/>
      <c r="UF42" s="31"/>
      <c r="UG42" s="31"/>
      <c r="UH42" s="31"/>
      <c r="UI42" s="31"/>
      <c r="UJ42" s="31"/>
      <c r="UK42" s="31"/>
      <c r="UL42" s="31"/>
      <c r="UM42" s="31"/>
      <c r="UN42" s="31"/>
      <c r="UO42" s="31"/>
      <c r="UP42" s="31"/>
      <c r="UQ42" s="31"/>
      <c r="UR42" s="31"/>
      <c r="US42" s="31"/>
      <c r="UT42" s="31"/>
      <c r="UU42" s="31"/>
      <c r="UV42" s="31"/>
      <c r="UW42" s="31"/>
      <c r="UX42" s="31"/>
      <c r="UY42" s="31"/>
      <c r="UZ42" s="31"/>
      <c r="VA42" s="31"/>
      <c r="VB42" s="31"/>
      <c r="VC42" s="31"/>
      <c r="VD42" s="31"/>
      <c r="VE42" s="31"/>
      <c r="VF42" s="31"/>
      <c r="VG42" s="31"/>
      <c r="VH42" s="31"/>
      <c r="VI42" s="31"/>
      <c r="VJ42" s="31"/>
      <c r="VK42" s="31"/>
      <c r="VL42" s="31"/>
      <c r="VM42" s="31"/>
      <c r="VN42" s="31"/>
      <c r="VO42" s="31"/>
      <c r="VP42" s="31"/>
      <c r="VQ42" s="31"/>
      <c r="VR42" s="31"/>
      <c r="VS42" s="31"/>
      <c r="VT42" s="31"/>
      <c r="VU42" s="31"/>
      <c r="VV42" s="31"/>
      <c r="VW42" s="31"/>
      <c r="VX42" s="31"/>
      <c r="VY42" s="31"/>
      <c r="VZ42" s="31"/>
      <c r="WA42" s="31"/>
      <c r="WB42" s="31"/>
      <c r="WC42" s="31"/>
      <c r="WD42" s="31"/>
      <c r="WE42" s="31"/>
      <c r="WF42" s="31"/>
      <c r="WG42" s="31"/>
      <c r="WH42" s="31"/>
      <c r="WI42" s="31"/>
      <c r="WJ42" s="31"/>
      <c r="WK42" s="31"/>
      <c r="WL42" s="31"/>
      <c r="WM42" s="31"/>
      <c r="WN42" s="31"/>
      <c r="WO42" s="31"/>
      <c r="WP42" s="31"/>
      <c r="WQ42" s="31"/>
      <c r="WR42" s="31"/>
      <c r="WS42" s="31"/>
      <c r="WT42" s="31"/>
      <c r="WU42" s="31"/>
      <c r="WV42" s="31"/>
      <c r="WW42" s="31"/>
      <c r="WX42" s="31"/>
      <c r="WY42" s="31"/>
      <c r="WZ42" s="31"/>
      <c r="XA42" s="31"/>
      <c r="XB42" s="31"/>
      <c r="XC42" s="31"/>
      <c r="XD42" s="31"/>
      <c r="XE42" s="31"/>
      <c r="XF42" s="31"/>
      <c r="XG42" s="31"/>
      <c r="XH42" s="31"/>
      <c r="XI42" s="31"/>
      <c r="XJ42" s="31"/>
      <c r="XK42" s="31"/>
      <c r="XL42" s="31"/>
      <c r="XM42" s="31"/>
      <c r="XN42" s="31"/>
      <c r="XO42" s="31"/>
      <c r="XP42" s="31"/>
      <c r="XQ42" s="31"/>
      <c r="XR42" s="31"/>
      <c r="XS42" s="31"/>
      <c r="XT42" s="31"/>
      <c r="XU42" s="31"/>
      <c r="XV42" s="31"/>
      <c r="XW42" s="31"/>
      <c r="XX42" s="31"/>
      <c r="XY42" s="31"/>
      <c r="XZ42" s="31"/>
      <c r="YA42" s="31"/>
      <c r="YB42" s="31"/>
      <c r="YC42" s="31"/>
      <c r="YD42" s="31"/>
      <c r="YE42" s="31"/>
      <c r="YF42" s="31"/>
      <c r="YG42" s="31"/>
      <c r="YH42" s="31"/>
      <c r="YI42" s="31"/>
      <c r="YJ42" s="31"/>
      <c r="YK42" s="31"/>
      <c r="YL42" s="31"/>
      <c r="YM42" s="31"/>
      <c r="YN42" s="31"/>
      <c r="YO42" s="31"/>
      <c r="YP42" s="31"/>
      <c r="YQ42" s="31"/>
      <c r="YR42" s="31"/>
      <c r="YS42" s="31"/>
      <c r="YT42" s="31"/>
      <c r="YU42" s="31"/>
      <c r="YV42" s="31"/>
      <c r="YW42" s="31"/>
      <c r="YX42" s="31"/>
      <c r="YY42" s="31"/>
      <c r="YZ42" s="31"/>
      <c r="ZA42" s="31"/>
      <c r="ZB42" s="31"/>
      <c r="ZC42" s="31"/>
      <c r="ZD42" s="31"/>
      <c r="ZE42" s="31"/>
      <c r="ZF42" s="31"/>
      <c r="ZG42" s="31"/>
      <c r="ZH42" s="31"/>
      <c r="ZI42" s="31"/>
      <c r="ZJ42" s="31"/>
      <c r="ZK42" s="31"/>
      <c r="ZL42" s="31"/>
      <c r="ZM42" s="31"/>
      <c r="ZN42" s="31"/>
      <c r="ZO42" s="31"/>
      <c r="ZP42" s="31"/>
      <c r="ZQ42" s="31"/>
      <c r="ZR42" s="31"/>
      <c r="ZS42" s="31"/>
      <c r="ZT42" s="31"/>
      <c r="ZU42" s="31"/>
      <c r="ZV42" s="31"/>
      <c r="ZW42" s="31"/>
      <c r="ZX42" s="31"/>
      <c r="ZY42" s="31"/>
      <c r="ZZ42" s="31"/>
      <c r="AAA42" s="31"/>
      <c r="AAB42" s="31"/>
      <c r="AAC42" s="31"/>
      <c r="AAD42" s="31"/>
      <c r="AAE42" s="31"/>
      <c r="AAF42" s="31"/>
      <c r="AAG42" s="31"/>
      <c r="AAH42" s="31"/>
      <c r="AAI42" s="31"/>
      <c r="AAJ42" s="31"/>
      <c r="AAK42" s="31"/>
      <c r="AAL42" s="31"/>
      <c r="AAM42" s="31"/>
      <c r="AAN42" s="31"/>
      <c r="AAO42" s="31"/>
      <c r="AAP42" s="31"/>
      <c r="AAQ42" s="31"/>
      <c r="AAR42" s="31"/>
      <c r="AAS42" s="31"/>
      <c r="AAT42" s="31"/>
      <c r="AAU42" s="31"/>
      <c r="AAV42" s="31"/>
      <c r="AAW42" s="31"/>
      <c r="AAX42" s="31"/>
      <c r="AAY42" s="31"/>
      <c r="AAZ42" s="31"/>
      <c r="ABA42" s="31"/>
      <c r="ABB42" s="31"/>
      <c r="ABC42" s="31"/>
      <c r="ABD42" s="31"/>
      <c r="ABE42" s="31"/>
      <c r="ABF42" s="31"/>
      <c r="ABG42" s="31"/>
      <c r="ABH42" s="31"/>
      <c r="ABI42" s="31"/>
      <c r="ABJ42" s="31"/>
      <c r="ABK42" s="31"/>
      <c r="ABL42" s="31"/>
      <c r="ABM42" s="31"/>
      <c r="ABN42" s="31"/>
      <c r="ABO42" s="31"/>
      <c r="ABP42" s="31"/>
      <c r="ABQ42" s="31"/>
      <c r="ABR42" s="31"/>
      <c r="ABS42" s="31"/>
      <c r="ABT42" s="31"/>
      <c r="ABU42" s="31"/>
      <c r="ABV42" s="31"/>
      <c r="ABW42" s="31"/>
      <c r="ABX42" s="31"/>
      <c r="ABY42" s="31"/>
      <c r="ABZ42" s="31"/>
      <c r="ACA42" s="31"/>
      <c r="ACB42" s="31"/>
      <c r="ACC42" s="31"/>
      <c r="ACD42" s="31"/>
      <c r="ACE42" s="31"/>
      <c r="ACF42" s="31"/>
      <c r="ACG42" s="31"/>
      <c r="ACH42" s="31"/>
      <c r="ACI42" s="31"/>
      <c r="ACJ42" s="31"/>
      <c r="ACK42" s="31"/>
      <c r="ACL42" s="31"/>
      <c r="ACM42" s="31"/>
      <c r="ACN42" s="31"/>
      <c r="ACO42" s="31"/>
      <c r="ACP42" s="31"/>
      <c r="ACQ42" s="31"/>
      <c r="ACR42" s="31"/>
      <c r="ACS42" s="31"/>
      <c r="ACT42" s="31"/>
      <c r="ACU42" s="31"/>
      <c r="ACV42" s="31"/>
      <c r="ACW42" s="31"/>
      <c r="ACX42" s="31"/>
      <c r="ACY42" s="31"/>
      <c r="ACZ42" s="31"/>
      <c r="ADA42" s="31"/>
      <c r="ADB42" s="31"/>
      <c r="ADC42" s="31"/>
      <c r="ADD42" s="31"/>
      <c r="ADE42" s="31"/>
      <c r="ADF42" s="31"/>
      <c r="ADG42" s="31"/>
      <c r="ADH42" s="31"/>
      <c r="ADI42" s="31"/>
      <c r="ADJ42" s="31"/>
      <c r="ADK42" s="31"/>
      <c r="ADL42" s="31"/>
      <c r="ADM42" s="31"/>
      <c r="ADN42" s="31"/>
      <c r="ADO42" s="31"/>
      <c r="ADP42" s="31"/>
      <c r="ADQ42" s="31"/>
      <c r="ADR42" s="31"/>
      <c r="ADS42" s="31"/>
      <c r="ADT42" s="31"/>
      <c r="ADU42" s="31"/>
      <c r="ADV42" s="31"/>
      <c r="ADW42" s="31"/>
      <c r="ADX42" s="31"/>
      <c r="ADY42" s="31"/>
      <c r="ADZ42" s="31"/>
      <c r="AEA42" s="31"/>
      <c r="AEB42" s="31"/>
      <c r="AEC42" s="31"/>
      <c r="AED42" s="31"/>
      <c r="AEE42" s="31"/>
      <c r="AEF42" s="31"/>
      <c r="AEG42" s="31"/>
      <c r="AEH42" s="31"/>
      <c r="AEI42" s="31"/>
      <c r="AEJ42" s="31"/>
      <c r="AEK42" s="31"/>
      <c r="AEL42" s="31"/>
      <c r="AEM42" s="31"/>
      <c r="AEN42" s="31"/>
      <c r="AEO42" s="31"/>
      <c r="AEP42" s="31"/>
      <c r="AEQ42" s="31"/>
      <c r="AER42" s="31"/>
      <c r="AES42" s="31"/>
      <c r="AET42" s="31"/>
      <c r="AEU42" s="31"/>
      <c r="AEV42" s="31"/>
      <c r="AEW42" s="31"/>
      <c r="AEX42" s="31"/>
      <c r="AEY42" s="31"/>
      <c r="AEZ42" s="31"/>
      <c r="AFA42" s="31"/>
      <c r="AFB42" s="31"/>
      <c r="AFC42" s="31"/>
      <c r="AFD42" s="31"/>
      <c r="AFE42" s="31"/>
      <c r="AFF42" s="31"/>
      <c r="AFG42" s="31"/>
      <c r="AFH42" s="31"/>
      <c r="AFI42" s="31"/>
      <c r="AFJ42" s="31"/>
      <c r="AFK42" s="31"/>
      <c r="AFL42" s="31"/>
      <c r="AFM42" s="31"/>
      <c r="AFN42" s="31"/>
      <c r="AFO42" s="31"/>
      <c r="AFP42" s="31"/>
      <c r="AFQ42" s="31"/>
      <c r="AFR42" s="31"/>
      <c r="AFS42" s="31"/>
      <c r="AFT42" s="31"/>
      <c r="AFU42" s="31"/>
      <c r="AFV42" s="31"/>
      <c r="AFW42" s="31"/>
      <c r="AFX42" s="31"/>
      <c r="AFY42" s="31"/>
      <c r="AFZ42" s="31"/>
      <c r="AGA42" s="31"/>
      <c r="AGB42" s="31"/>
      <c r="AGC42" s="31"/>
      <c r="AGD42" s="31"/>
      <c r="AGE42" s="31"/>
      <c r="AGF42" s="31"/>
      <c r="AGG42" s="31"/>
      <c r="AGH42" s="31"/>
      <c r="AGI42" s="31"/>
      <c r="AGJ42" s="31"/>
      <c r="AGK42" s="31"/>
      <c r="AGL42" s="31"/>
      <c r="AGM42" s="31"/>
      <c r="AGN42" s="31"/>
      <c r="AGO42" s="31"/>
      <c r="AGP42" s="31"/>
      <c r="AGQ42" s="31"/>
      <c r="AGR42" s="31"/>
      <c r="AGS42" s="31"/>
      <c r="AGT42" s="31"/>
      <c r="AGU42" s="31"/>
      <c r="AGV42" s="31"/>
      <c r="AGW42" s="31"/>
      <c r="AGX42" s="31"/>
      <c r="AGY42" s="31"/>
      <c r="AGZ42" s="31"/>
      <c r="AHA42" s="31"/>
      <c r="AHB42" s="31"/>
      <c r="AHC42" s="31"/>
      <c r="AHD42" s="31"/>
      <c r="AHE42" s="31"/>
      <c r="AHF42" s="31"/>
      <c r="AHG42" s="31"/>
      <c r="AHH42" s="31"/>
      <c r="AHI42" s="31"/>
      <c r="AHJ42" s="31"/>
      <c r="AHK42" s="31"/>
      <c r="AHL42" s="31"/>
      <c r="AHM42" s="31"/>
      <c r="AHN42" s="31"/>
      <c r="AHO42" s="31"/>
      <c r="AHP42" s="31"/>
      <c r="AHQ42" s="31"/>
      <c r="AHR42" s="31"/>
      <c r="AHS42" s="31"/>
      <c r="AHT42" s="31"/>
      <c r="AHU42" s="31"/>
      <c r="AHV42" s="31"/>
      <c r="AHW42" s="31"/>
      <c r="AHX42" s="31"/>
      <c r="AHY42" s="31"/>
      <c r="AHZ42" s="31"/>
      <c r="AIA42" s="31"/>
      <c r="AIB42" s="31"/>
      <c r="AIC42" s="31"/>
      <c r="AID42" s="31"/>
      <c r="AIE42" s="31"/>
      <c r="AIF42" s="31"/>
      <c r="AIG42" s="31"/>
      <c r="AIH42" s="31"/>
      <c r="AII42" s="31"/>
      <c r="AIJ42" s="31"/>
      <c r="AIK42" s="31"/>
      <c r="AIL42" s="31"/>
      <c r="AIM42" s="31"/>
      <c r="AIN42" s="31"/>
      <c r="AIO42" s="31"/>
      <c r="AIP42" s="31"/>
      <c r="AIQ42" s="31"/>
      <c r="AIR42" s="31"/>
      <c r="AIS42" s="31"/>
      <c r="AIT42" s="31"/>
      <c r="AIU42" s="31"/>
      <c r="AIV42" s="31"/>
      <c r="AIW42" s="31"/>
      <c r="AIX42" s="31"/>
      <c r="AIY42" s="31"/>
      <c r="AIZ42" s="31"/>
      <c r="AJA42" s="31"/>
      <c r="AJB42" s="31"/>
      <c r="AJC42" s="31"/>
      <c r="AJD42" s="31"/>
      <c r="AJE42" s="31"/>
      <c r="AJF42" s="31"/>
      <c r="AJG42" s="31"/>
      <c r="AJH42" s="31"/>
      <c r="AJI42" s="31"/>
      <c r="AJJ42" s="31"/>
      <c r="AJK42" s="31"/>
      <c r="AJL42" s="31"/>
      <c r="AJM42" s="31"/>
      <c r="AJN42" s="31"/>
      <c r="AJO42" s="31"/>
      <c r="AJP42" s="31"/>
      <c r="AJQ42" s="31"/>
      <c r="AJR42" s="31"/>
      <c r="AJS42" s="31"/>
      <c r="AJT42" s="31"/>
      <c r="AJU42" s="31"/>
      <c r="AJV42" s="31"/>
      <c r="AJW42" s="31"/>
      <c r="AJX42" s="31"/>
      <c r="AJY42" s="31"/>
      <c r="AJZ42" s="31"/>
      <c r="AKA42" s="31"/>
      <c r="AKB42" s="31"/>
      <c r="AKC42" s="31"/>
      <c r="AKD42" s="31"/>
      <c r="AKE42" s="31"/>
      <c r="AKF42" s="31"/>
      <c r="AKG42" s="31"/>
      <c r="AKH42" s="31"/>
      <c r="AKI42" s="31"/>
      <c r="AKJ42" s="31"/>
      <c r="AKK42" s="31"/>
      <c r="AKL42" s="31"/>
      <c r="AKM42" s="31"/>
      <c r="AKN42" s="31"/>
      <c r="AKO42" s="31"/>
      <c r="AKP42" s="31"/>
      <c r="AKQ42" s="31"/>
      <c r="AKR42" s="31"/>
      <c r="AKS42" s="31"/>
      <c r="AKT42" s="31"/>
      <c r="AKU42" s="31"/>
      <c r="AKV42" s="31"/>
      <c r="AKW42" s="31"/>
      <c r="AKX42" s="31"/>
      <c r="AKY42" s="31"/>
      <c r="AKZ42" s="31"/>
      <c r="ALA42" s="31"/>
      <c r="ALB42" s="31"/>
      <c r="ALC42" s="31"/>
      <c r="ALD42" s="31"/>
      <c r="ALE42" s="31"/>
      <c r="ALF42" s="31"/>
      <c r="ALG42" s="31"/>
      <c r="ALH42" s="31"/>
      <c r="ALI42" s="31"/>
      <c r="ALJ42" s="31"/>
      <c r="ALK42" s="31"/>
      <c r="ALL42" s="31"/>
      <c r="ALM42" s="31"/>
      <c r="ALN42" s="31"/>
      <c r="ALO42" s="31"/>
      <c r="ALP42" s="31"/>
      <c r="ALQ42" s="31"/>
      <c r="ALR42" s="31"/>
      <c r="ALS42" s="31"/>
      <c r="ALT42" s="31"/>
      <c r="ALU42" s="31"/>
      <c r="ALV42" s="31"/>
      <c r="ALW42" s="31"/>
      <c r="ALX42" s="31"/>
      <c r="ALY42" s="31"/>
      <c r="ALZ42" s="31"/>
      <c r="AMA42" s="31"/>
      <c r="AMB42" s="31"/>
      <c r="AMC42" s="31"/>
      <c r="AMD42" s="31"/>
      <c r="AME42" s="31"/>
      <c r="AMF42" s="31"/>
      <c r="AMG42" s="31"/>
      <c r="AMH42" s="31"/>
      <c r="AMI42" s="31"/>
      <c r="AMJ42" s="31"/>
      <c r="AMK42" s="31"/>
      <c r="AML42" s="31"/>
      <c r="AMM42" s="31"/>
      <c r="AMN42" s="31"/>
      <c r="AMO42" s="31"/>
      <c r="AMP42" s="31"/>
      <c r="AMQ42" s="31"/>
      <c r="AMR42" s="31"/>
      <c r="AMS42" s="31"/>
      <c r="AMT42" s="31"/>
      <c r="AMU42" s="31"/>
      <c r="AMV42" s="31"/>
      <c r="AMW42" s="31"/>
      <c r="AMX42" s="31"/>
      <c r="AMY42" s="31"/>
      <c r="AMZ42" s="31"/>
      <c r="ANA42" s="31"/>
      <c r="ANB42" s="31"/>
      <c r="ANC42" s="31"/>
      <c r="AND42" s="31"/>
      <c r="ANE42" s="31"/>
      <c r="ANF42" s="31"/>
      <c r="ANG42" s="31"/>
      <c r="ANH42" s="31"/>
      <c r="ANI42" s="31"/>
      <c r="ANJ42" s="31"/>
      <c r="ANK42" s="31"/>
      <c r="ANL42" s="31"/>
      <c r="ANM42" s="31"/>
      <c r="ANN42" s="31"/>
      <c r="ANO42" s="31"/>
      <c r="ANP42" s="31"/>
      <c r="ANQ42" s="31"/>
      <c r="ANR42" s="31"/>
      <c r="ANS42" s="31"/>
      <c r="ANT42" s="31"/>
      <c r="ANU42" s="31"/>
      <c r="ANV42" s="31"/>
      <c r="ANW42" s="31"/>
      <c r="ANX42" s="31"/>
      <c r="ANY42" s="31"/>
      <c r="ANZ42" s="31"/>
      <c r="AOA42" s="31"/>
      <c r="AOB42" s="31"/>
      <c r="AOC42" s="31"/>
      <c r="AOD42" s="31"/>
      <c r="AOE42" s="31"/>
      <c r="AOF42" s="31"/>
      <c r="AOG42" s="31"/>
      <c r="AOH42" s="31"/>
      <c r="AOI42" s="31"/>
      <c r="AOJ42" s="31"/>
      <c r="AOK42" s="31"/>
      <c r="AOL42" s="31"/>
      <c r="AOM42" s="31"/>
      <c r="AON42" s="31"/>
      <c r="AOO42" s="31"/>
      <c r="AOP42" s="31"/>
      <c r="AOQ42" s="31"/>
      <c r="AOR42" s="31"/>
      <c r="AOS42" s="31"/>
      <c r="AOT42" s="31"/>
      <c r="AOU42" s="31"/>
      <c r="AOV42" s="31"/>
      <c r="AOW42" s="31"/>
      <c r="AOX42" s="31"/>
      <c r="AOY42" s="31"/>
      <c r="AOZ42" s="31"/>
      <c r="APA42" s="31"/>
      <c r="APB42" s="31"/>
      <c r="APC42" s="31"/>
      <c r="APD42" s="31"/>
      <c r="APE42" s="31"/>
      <c r="APF42" s="31"/>
      <c r="APG42" s="31"/>
      <c r="APH42" s="31"/>
      <c r="API42" s="31"/>
      <c r="APJ42" s="31"/>
      <c r="APK42" s="31"/>
      <c r="APL42" s="31"/>
      <c r="APM42" s="31"/>
      <c r="APN42" s="31"/>
      <c r="APO42" s="31"/>
      <c r="APP42" s="31"/>
      <c r="APQ42" s="31"/>
      <c r="APR42" s="31"/>
      <c r="APS42" s="31"/>
      <c r="APT42" s="31"/>
      <c r="APU42" s="31"/>
      <c r="APV42" s="31"/>
      <c r="APW42" s="31"/>
      <c r="APX42" s="31"/>
      <c r="APY42" s="31"/>
      <c r="APZ42" s="31"/>
      <c r="AQA42" s="31"/>
      <c r="AQB42" s="31"/>
      <c r="AQC42" s="31"/>
      <c r="AQD42" s="31"/>
      <c r="AQE42" s="31"/>
      <c r="AQF42" s="31"/>
      <c r="AQG42" s="31"/>
      <c r="AQH42" s="31"/>
      <c r="AQI42" s="31"/>
      <c r="AQJ42" s="31"/>
      <c r="AQK42" s="31"/>
      <c r="AQL42" s="31"/>
      <c r="AQM42" s="31"/>
      <c r="AQN42" s="31"/>
      <c r="AQO42" s="31"/>
      <c r="AQP42" s="31"/>
      <c r="AQQ42" s="31"/>
      <c r="AQR42" s="31"/>
      <c r="AQS42" s="31"/>
      <c r="AQT42" s="31"/>
      <c r="AQU42" s="31"/>
      <c r="AQV42" s="31"/>
      <c r="AQW42" s="31"/>
      <c r="AQX42" s="31"/>
      <c r="AQY42" s="31"/>
      <c r="AQZ42" s="31"/>
      <c r="ARA42" s="31"/>
      <c r="ARB42" s="31"/>
      <c r="ARC42" s="31"/>
      <c r="ARD42" s="31"/>
      <c r="ARE42" s="31"/>
      <c r="ARF42" s="31"/>
      <c r="ARG42" s="31"/>
      <c r="ARH42" s="31"/>
      <c r="ARI42" s="31"/>
      <c r="ARJ42" s="31"/>
      <c r="ARK42" s="31"/>
      <c r="ARL42" s="31"/>
      <c r="ARM42" s="31"/>
      <c r="ARN42" s="31"/>
      <c r="ARO42" s="31"/>
      <c r="ARP42" s="31"/>
      <c r="ARQ42" s="31"/>
      <c r="ARR42" s="31"/>
      <c r="ARS42" s="31"/>
      <c r="ART42" s="31"/>
      <c r="ARU42" s="31"/>
      <c r="ARV42" s="31"/>
      <c r="ARW42" s="31"/>
      <c r="ARX42" s="31"/>
      <c r="ARY42" s="31"/>
      <c r="ARZ42" s="31"/>
      <c r="ASA42" s="31"/>
      <c r="ASB42" s="31"/>
      <c r="ASC42" s="31"/>
      <c r="ASD42" s="31"/>
      <c r="ASE42" s="31"/>
      <c r="ASF42" s="31"/>
      <c r="ASG42" s="31"/>
      <c r="ASH42" s="31"/>
      <c r="ASI42" s="31"/>
      <c r="ASJ42" s="31"/>
      <c r="ASK42" s="31"/>
      <c r="ASL42" s="31"/>
      <c r="ASM42" s="31"/>
      <c r="ASN42" s="31"/>
      <c r="ASO42" s="31"/>
      <c r="ASP42" s="31"/>
      <c r="ASQ42" s="31"/>
      <c r="ASR42" s="31"/>
      <c r="ASS42" s="31"/>
      <c r="AST42" s="31"/>
      <c r="ASU42" s="31"/>
      <c r="ASV42" s="31"/>
      <c r="ASW42" s="31"/>
      <c r="ASX42" s="31"/>
      <c r="ASY42" s="31"/>
      <c r="ASZ42" s="31"/>
      <c r="ATA42" s="31"/>
      <c r="ATB42" s="31"/>
      <c r="ATC42" s="31"/>
      <c r="ATD42" s="31"/>
      <c r="ATE42" s="31"/>
      <c r="ATF42" s="31"/>
      <c r="ATG42" s="31"/>
      <c r="ATH42" s="31"/>
      <c r="ATI42" s="31"/>
      <c r="ATJ42" s="31"/>
      <c r="ATK42" s="31"/>
      <c r="ATL42" s="31"/>
      <c r="ATM42" s="31"/>
      <c r="ATN42" s="31"/>
      <c r="ATO42" s="31"/>
      <c r="ATP42" s="31"/>
      <c r="ATQ42" s="31"/>
      <c r="ATR42" s="31"/>
      <c r="ATS42" s="31"/>
      <c r="ATT42" s="31"/>
      <c r="ATU42" s="31"/>
      <c r="ATV42" s="31"/>
      <c r="ATW42" s="31"/>
      <c r="ATX42" s="31"/>
      <c r="ATY42" s="31"/>
      <c r="ATZ42" s="31"/>
      <c r="AUA42" s="31"/>
      <c r="AUB42" s="31"/>
      <c r="AUC42" s="31"/>
      <c r="AUD42" s="31"/>
      <c r="AUE42" s="31"/>
      <c r="AUF42" s="31"/>
      <c r="AUG42" s="31"/>
      <c r="AUH42" s="31"/>
      <c r="AUI42" s="31"/>
      <c r="AUJ42" s="31"/>
      <c r="AUK42" s="31"/>
      <c r="AUL42" s="31"/>
      <c r="AUM42" s="31"/>
      <c r="AUN42" s="31"/>
      <c r="AUO42" s="31"/>
      <c r="AUP42" s="31"/>
      <c r="AUQ42" s="31"/>
      <c r="AUR42" s="31"/>
      <c r="AUS42" s="31"/>
      <c r="AUT42" s="31"/>
      <c r="AUU42" s="31"/>
      <c r="AUV42" s="31"/>
      <c r="AUW42" s="31"/>
      <c r="AUX42" s="31"/>
      <c r="AUY42" s="31"/>
      <c r="AUZ42" s="31"/>
      <c r="AVA42" s="31"/>
      <c r="AVB42" s="31"/>
      <c r="AVC42" s="31"/>
      <c r="AVD42" s="31"/>
      <c r="AVE42" s="31"/>
      <c r="AVF42" s="31"/>
      <c r="AVG42" s="31"/>
      <c r="AVH42" s="31"/>
      <c r="AVI42" s="31"/>
      <c r="AVJ42" s="31"/>
      <c r="AVK42" s="31"/>
      <c r="AVL42" s="31"/>
      <c r="AVM42" s="31"/>
      <c r="AVN42" s="31"/>
      <c r="AVO42" s="31"/>
      <c r="AVP42" s="31"/>
      <c r="AVQ42" s="31"/>
      <c r="AVR42" s="31"/>
      <c r="AVS42" s="31"/>
      <c r="AVT42" s="31"/>
      <c r="AVU42" s="31"/>
      <c r="AVV42" s="31"/>
      <c r="AVW42" s="31"/>
      <c r="AVX42" s="31"/>
      <c r="AVY42" s="31"/>
      <c r="AVZ42" s="31"/>
      <c r="AWA42" s="31"/>
      <c r="AWB42" s="31"/>
      <c r="AWC42" s="31"/>
      <c r="AWD42" s="31"/>
      <c r="AWE42" s="31"/>
      <c r="AWF42" s="31"/>
      <c r="AWG42" s="31"/>
      <c r="AWH42" s="31"/>
      <c r="AWI42" s="31"/>
      <c r="AWJ42" s="31"/>
      <c r="AWK42" s="31"/>
      <c r="AWL42" s="31"/>
      <c r="AWM42" s="31"/>
      <c r="AWN42" s="31"/>
      <c r="AWO42" s="31"/>
      <c r="AWP42" s="31"/>
      <c r="AWQ42" s="31"/>
      <c r="AWR42" s="31"/>
      <c r="AWS42" s="31"/>
      <c r="AWT42" s="31"/>
      <c r="AWU42" s="31"/>
      <c r="AWV42" s="31"/>
      <c r="AWW42" s="31"/>
      <c r="AWX42" s="31"/>
      <c r="AWY42" s="31"/>
      <c r="AWZ42" s="31"/>
      <c r="AXA42" s="31"/>
      <c r="AXB42" s="31"/>
      <c r="AXC42" s="31"/>
      <c r="AXD42" s="31"/>
      <c r="AXE42" s="31"/>
      <c r="AXF42" s="31"/>
      <c r="AXG42" s="31"/>
      <c r="AXH42" s="31"/>
      <c r="AXI42" s="31"/>
      <c r="AXJ42" s="31"/>
      <c r="AXK42" s="31"/>
      <c r="AXL42" s="31"/>
      <c r="AXM42" s="31"/>
      <c r="AXN42" s="31"/>
      <c r="AXO42" s="31"/>
      <c r="AXP42" s="31"/>
      <c r="AXQ42" s="31"/>
      <c r="AXR42" s="31"/>
      <c r="AXS42" s="31"/>
      <c r="AXT42" s="31"/>
      <c r="AXU42" s="31"/>
      <c r="AXV42" s="31"/>
      <c r="AXW42" s="31"/>
      <c r="AXX42" s="31"/>
      <c r="AXY42" s="31"/>
      <c r="AXZ42" s="31"/>
      <c r="AYA42" s="31"/>
      <c r="AYB42" s="31"/>
      <c r="AYC42" s="31"/>
      <c r="AYD42" s="31"/>
      <c r="AYE42" s="31"/>
      <c r="AYF42" s="31"/>
      <c r="AYG42" s="31"/>
      <c r="AYH42" s="31"/>
      <c r="AYI42" s="31"/>
      <c r="AYJ42" s="31"/>
      <c r="AYK42" s="31"/>
      <c r="AYL42" s="31"/>
      <c r="AYM42" s="31"/>
      <c r="AYN42" s="31"/>
      <c r="AYO42" s="31"/>
      <c r="AYP42" s="31"/>
      <c r="AYQ42" s="31"/>
      <c r="AYR42" s="31"/>
      <c r="AYS42" s="31"/>
      <c r="AYT42" s="31"/>
      <c r="AYU42" s="31"/>
      <c r="AYV42" s="31"/>
      <c r="AYW42" s="31"/>
      <c r="AYX42" s="31"/>
      <c r="AYY42" s="31"/>
      <c r="AYZ42" s="31"/>
      <c r="AZA42" s="31"/>
      <c r="AZB42" s="31"/>
      <c r="AZC42" s="31"/>
      <c r="AZD42" s="31"/>
      <c r="AZE42" s="31"/>
      <c r="AZF42" s="31"/>
      <c r="AZG42" s="31"/>
      <c r="AZH42" s="31"/>
      <c r="AZI42" s="31"/>
      <c r="AZJ42" s="31"/>
      <c r="AZK42" s="31"/>
      <c r="AZL42" s="31"/>
      <c r="AZM42" s="31"/>
      <c r="AZN42" s="31"/>
      <c r="AZO42" s="31"/>
      <c r="AZP42" s="31"/>
      <c r="AZQ42" s="31"/>
      <c r="AZR42" s="31"/>
      <c r="AZS42" s="31"/>
      <c r="AZT42" s="31"/>
      <c r="AZU42" s="31"/>
      <c r="AZV42" s="31"/>
      <c r="AZW42" s="31"/>
      <c r="AZX42" s="31"/>
      <c r="AZY42" s="31"/>
      <c r="AZZ42" s="31"/>
      <c r="BAA42" s="31"/>
      <c r="BAB42" s="31"/>
      <c r="BAC42" s="31"/>
      <c r="BAD42" s="31"/>
      <c r="BAE42" s="31"/>
      <c r="BAF42" s="31"/>
      <c r="BAG42" s="31"/>
      <c r="BAH42" s="31"/>
      <c r="BAI42" s="31"/>
      <c r="BAJ42" s="31"/>
      <c r="BAK42" s="31"/>
      <c r="BAL42" s="31"/>
      <c r="BAM42" s="31"/>
      <c r="BAN42" s="31"/>
      <c r="BAO42" s="31"/>
      <c r="BAP42" s="31"/>
      <c r="BAQ42" s="31"/>
      <c r="BAR42" s="31"/>
      <c r="BAS42" s="31"/>
      <c r="BAT42" s="31"/>
      <c r="BAU42" s="31"/>
      <c r="BAV42" s="31"/>
      <c r="BAW42" s="31"/>
      <c r="BAX42" s="31"/>
      <c r="BAY42" s="31"/>
      <c r="BAZ42" s="31"/>
      <c r="BBA42" s="31"/>
      <c r="BBB42" s="31"/>
      <c r="BBC42" s="31"/>
      <c r="BBD42" s="31"/>
      <c r="BBE42" s="31"/>
      <c r="BBF42" s="31"/>
      <c r="BBG42" s="31"/>
      <c r="BBH42" s="31"/>
      <c r="BBI42" s="31"/>
      <c r="BBJ42" s="31"/>
      <c r="BBK42" s="31"/>
      <c r="BBL42" s="31"/>
      <c r="BBM42" s="31"/>
      <c r="BBN42" s="31"/>
      <c r="BBO42" s="31"/>
      <c r="BBP42" s="31"/>
      <c r="BBQ42" s="31"/>
      <c r="BBR42" s="31"/>
      <c r="BBS42" s="31"/>
      <c r="BBT42" s="31"/>
      <c r="BBU42" s="31"/>
      <c r="BBV42" s="31"/>
      <c r="BBW42" s="31"/>
      <c r="BBX42" s="31"/>
      <c r="BBY42" s="31"/>
      <c r="BBZ42" s="31"/>
      <c r="BCA42" s="31"/>
      <c r="BCB42" s="31"/>
      <c r="BCC42" s="31"/>
      <c r="BCD42" s="31"/>
      <c r="BCE42" s="31"/>
      <c r="BCF42" s="31"/>
      <c r="BCG42" s="31"/>
      <c r="BCH42" s="31"/>
      <c r="BCI42" s="31"/>
      <c r="BCJ42" s="31"/>
      <c r="BCK42" s="31"/>
      <c r="BCL42" s="31"/>
      <c r="BCM42" s="31"/>
      <c r="BCN42" s="31"/>
      <c r="BCO42" s="31"/>
      <c r="BCP42" s="31"/>
      <c r="BCQ42" s="31"/>
      <c r="BCR42" s="31"/>
      <c r="BCS42" s="31"/>
      <c r="BCT42" s="31"/>
      <c r="BCU42" s="31"/>
      <c r="BCV42" s="31"/>
      <c r="BCW42" s="31"/>
      <c r="BCX42" s="31"/>
      <c r="BCY42" s="31"/>
      <c r="BCZ42" s="31"/>
      <c r="BDA42" s="31"/>
      <c r="BDB42" s="31"/>
      <c r="BDC42" s="31"/>
      <c r="BDD42" s="31"/>
      <c r="BDE42" s="31"/>
      <c r="BDF42" s="31"/>
      <c r="BDG42" s="31"/>
      <c r="BDH42" s="31"/>
      <c r="BDI42" s="31"/>
      <c r="BDJ42" s="31"/>
      <c r="BDK42" s="31"/>
      <c r="BDL42" s="31"/>
      <c r="BDM42" s="31"/>
      <c r="BDN42" s="31"/>
      <c r="BDO42" s="31"/>
      <c r="BDP42" s="31"/>
      <c r="BDQ42" s="31"/>
      <c r="BDR42" s="31"/>
      <c r="BDS42" s="31"/>
      <c r="BDT42" s="31"/>
      <c r="BDU42" s="31"/>
      <c r="BDV42" s="31"/>
      <c r="BDW42" s="31"/>
      <c r="BDX42" s="31"/>
      <c r="BDY42" s="31"/>
      <c r="BDZ42" s="31"/>
      <c r="BEA42" s="31"/>
      <c r="BEB42" s="31"/>
      <c r="BEC42" s="31"/>
      <c r="BED42" s="31"/>
      <c r="BEE42" s="31"/>
      <c r="BEF42" s="31"/>
      <c r="BEG42" s="31"/>
      <c r="BEH42" s="31"/>
      <c r="BEI42" s="31"/>
      <c r="BEJ42" s="31"/>
      <c r="BEK42" s="31"/>
      <c r="BEL42" s="31"/>
      <c r="BEM42" s="31"/>
      <c r="BEN42" s="31"/>
      <c r="BEO42" s="31"/>
      <c r="BEP42" s="31"/>
      <c r="BEQ42" s="31"/>
      <c r="BER42" s="31"/>
      <c r="BES42" s="31"/>
      <c r="BET42" s="31"/>
      <c r="BEU42" s="31"/>
      <c r="BEV42" s="31"/>
      <c r="BEW42" s="31"/>
      <c r="BEX42" s="31"/>
      <c r="BEY42" s="31"/>
      <c r="BEZ42" s="31"/>
      <c r="BFA42" s="31"/>
      <c r="BFB42" s="31"/>
      <c r="BFC42" s="31"/>
      <c r="BFD42" s="31"/>
      <c r="BFE42" s="31"/>
      <c r="BFF42" s="31"/>
      <c r="BFG42" s="31"/>
      <c r="BFH42" s="31"/>
      <c r="BFI42" s="31"/>
      <c r="BFJ42" s="31"/>
      <c r="BFK42" s="31"/>
      <c r="BFL42" s="31"/>
      <c r="BFM42" s="31"/>
      <c r="BFN42" s="31"/>
      <c r="BFO42" s="31"/>
      <c r="BFP42" s="31"/>
      <c r="BFQ42" s="31"/>
      <c r="BFR42" s="31"/>
      <c r="BFS42" s="31"/>
      <c r="BFT42" s="31"/>
      <c r="BFU42" s="31"/>
      <c r="BFV42" s="31"/>
      <c r="BFW42" s="31"/>
      <c r="BFX42" s="31"/>
      <c r="BFY42" s="31"/>
      <c r="BFZ42" s="31"/>
      <c r="BGA42" s="31"/>
      <c r="BGB42" s="31"/>
      <c r="BGC42" s="31"/>
      <c r="BGD42" s="31"/>
      <c r="BGE42" s="31"/>
      <c r="BGF42" s="31"/>
      <c r="BGG42" s="31"/>
      <c r="BGH42" s="31"/>
      <c r="BGI42" s="31"/>
      <c r="BGJ42" s="31"/>
      <c r="BGK42" s="31"/>
      <c r="BGL42" s="31"/>
      <c r="BGM42" s="31"/>
      <c r="BGN42" s="31"/>
      <c r="BGO42" s="31"/>
      <c r="BGP42" s="31"/>
      <c r="BGQ42" s="31"/>
      <c r="BGR42" s="31"/>
      <c r="BGS42" s="31"/>
      <c r="BGT42" s="31"/>
      <c r="BGU42" s="31"/>
      <c r="BGV42" s="31"/>
      <c r="BGW42" s="31"/>
      <c r="BGX42" s="31"/>
      <c r="BGY42" s="31"/>
      <c r="BGZ42" s="31"/>
      <c r="BHA42" s="31"/>
      <c r="BHB42" s="31"/>
      <c r="BHC42" s="31"/>
      <c r="BHD42" s="31"/>
      <c r="BHE42" s="31"/>
      <c r="BHF42" s="31"/>
      <c r="BHG42" s="31"/>
      <c r="BHH42" s="31"/>
      <c r="BHI42" s="31"/>
      <c r="BHJ42" s="31"/>
      <c r="BHK42" s="31"/>
      <c r="BHL42" s="31"/>
      <c r="BHM42" s="31"/>
      <c r="BHN42" s="31"/>
      <c r="BHO42" s="31"/>
      <c r="BHP42" s="31"/>
      <c r="BHQ42" s="31"/>
      <c r="BHR42" s="31"/>
      <c r="BHS42" s="31"/>
      <c r="BHT42" s="31"/>
      <c r="BHU42" s="31"/>
      <c r="BHV42" s="31"/>
      <c r="BHW42" s="31"/>
      <c r="BHX42" s="31"/>
      <c r="BHY42" s="31"/>
      <c r="BHZ42" s="31"/>
      <c r="BIA42" s="31"/>
      <c r="BIB42" s="31"/>
      <c r="BIC42" s="31"/>
      <c r="BID42" s="31"/>
      <c r="BIE42" s="31"/>
      <c r="BIF42" s="31"/>
      <c r="BIG42" s="31"/>
      <c r="BIH42" s="31"/>
      <c r="BII42" s="31"/>
      <c r="BIJ42" s="31"/>
      <c r="BIK42" s="31"/>
      <c r="BIL42" s="31"/>
      <c r="BIM42" s="31"/>
      <c r="BIN42" s="31"/>
      <c r="BIO42" s="31"/>
      <c r="BIP42" s="31"/>
      <c r="BIQ42" s="31"/>
      <c r="BIR42" s="31"/>
      <c r="BIS42" s="31"/>
      <c r="BIT42" s="31"/>
      <c r="BIU42" s="31"/>
      <c r="BIV42" s="31"/>
      <c r="BIW42" s="31"/>
      <c r="BIX42" s="31"/>
      <c r="BIY42" s="31"/>
      <c r="BIZ42" s="31"/>
      <c r="BJA42" s="31"/>
      <c r="BJB42" s="31"/>
      <c r="BJC42" s="31"/>
      <c r="BJD42" s="31"/>
      <c r="BJE42" s="31"/>
      <c r="BJF42" s="31"/>
      <c r="BJG42" s="31"/>
      <c r="BJH42" s="31"/>
      <c r="BJI42" s="31"/>
      <c r="BJJ42" s="31"/>
      <c r="BJK42" s="31"/>
      <c r="BJL42" s="31"/>
      <c r="BJM42" s="31"/>
      <c r="BJN42" s="31"/>
      <c r="BJO42" s="31"/>
      <c r="BJP42" s="31"/>
      <c r="BJQ42" s="31"/>
      <c r="BJR42" s="31"/>
      <c r="BJS42" s="31"/>
      <c r="BJT42" s="31"/>
      <c r="BJU42" s="31"/>
      <c r="BJV42" s="31"/>
      <c r="BJW42" s="31"/>
      <c r="BJX42" s="31"/>
      <c r="BJY42" s="31"/>
      <c r="BJZ42" s="31"/>
      <c r="BKA42" s="31"/>
      <c r="BKB42" s="31"/>
      <c r="BKC42" s="31"/>
      <c r="BKD42" s="31"/>
      <c r="BKE42" s="31"/>
      <c r="BKF42" s="31"/>
      <c r="BKG42" s="31"/>
      <c r="BKH42" s="31"/>
      <c r="BKI42" s="31"/>
      <c r="BKJ42" s="31"/>
      <c r="BKK42" s="31"/>
      <c r="BKL42" s="31"/>
      <c r="BKM42" s="31"/>
      <c r="BKN42" s="31"/>
      <c r="BKO42" s="31"/>
      <c r="BKP42" s="31"/>
      <c r="BKQ42" s="31"/>
      <c r="BKR42" s="31"/>
      <c r="BKS42" s="31"/>
      <c r="BKT42" s="31"/>
      <c r="BKU42" s="31"/>
      <c r="BKV42" s="31"/>
      <c r="BKW42" s="31"/>
      <c r="BKX42" s="31"/>
      <c r="BKY42" s="31"/>
      <c r="BKZ42" s="31"/>
      <c r="BLA42" s="31"/>
      <c r="BLB42" s="31"/>
      <c r="BLC42" s="31"/>
      <c r="BLD42" s="31"/>
      <c r="BLE42" s="31"/>
      <c r="BLF42" s="31"/>
      <c r="BLG42" s="31"/>
      <c r="BLH42" s="31"/>
      <c r="BLI42" s="31"/>
      <c r="BLJ42" s="31"/>
      <c r="BLK42" s="31"/>
      <c r="BLL42" s="31"/>
      <c r="BLM42" s="31"/>
      <c r="BLN42" s="31"/>
      <c r="BLO42" s="31"/>
      <c r="BLP42" s="31"/>
      <c r="BLQ42" s="31"/>
      <c r="BLR42" s="31"/>
      <c r="BLS42" s="31"/>
      <c r="BLT42" s="31"/>
      <c r="BLU42" s="31"/>
      <c r="BLV42" s="31"/>
      <c r="BLW42" s="31"/>
      <c r="BLX42" s="31"/>
      <c r="BLY42" s="31"/>
      <c r="BLZ42" s="31"/>
      <c r="BMA42" s="31"/>
      <c r="BMB42" s="31"/>
      <c r="BMC42" s="31"/>
      <c r="BMD42" s="31"/>
      <c r="BME42" s="31"/>
      <c r="BMF42" s="31"/>
      <c r="BMG42" s="31"/>
      <c r="BMH42" s="31"/>
      <c r="BMI42" s="31"/>
      <c r="BMJ42" s="31"/>
      <c r="BMK42" s="31"/>
      <c r="BML42" s="31"/>
      <c r="BMM42" s="31"/>
      <c r="BMN42" s="31"/>
      <c r="BMO42" s="31"/>
      <c r="BMP42" s="31"/>
      <c r="BMQ42" s="31"/>
      <c r="BMR42" s="31"/>
      <c r="BMS42" s="31"/>
      <c r="BMT42" s="31"/>
      <c r="BMU42" s="31"/>
      <c r="BMV42" s="31"/>
      <c r="BMW42" s="31"/>
      <c r="BMX42" s="31"/>
      <c r="BMY42" s="31"/>
      <c r="BMZ42" s="31"/>
      <c r="BNA42" s="31"/>
      <c r="BNB42" s="31"/>
      <c r="BNC42" s="31"/>
      <c r="BND42" s="31"/>
      <c r="BNE42" s="31"/>
      <c r="BNF42" s="31"/>
      <c r="BNG42" s="31"/>
      <c r="BNH42" s="31"/>
      <c r="BNI42" s="31"/>
      <c r="BNJ42" s="31"/>
      <c r="BNK42" s="31"/>
      <c r="BNL42" s="31"/>
      <c r="BNM42" s="31"/>
      <c r="BNN42" s="31"/>
      <c r="BNO42" s="31"/>
      <c r="BNP42" s="31"/>
      <c r="BNQ42" s="31"/>
      <c r="BNR42" s="31"/>
      <c r="BNS42" s="31"/>
      <c r="BNT42" s="31"/>
      <c r="BNU42" s="31"/>
      <c r="BNV42" s="31"/>
      <c r="BNW42" s="31"/>
      <c r="BNX42" s="31"/>
      <c r="BNY42" s="31"/>
      <c r="BNZ42" s="31"/>
      <c r="BOA42" s="31"/>
      <c r="BOB42" s="31"/>
      <c r="BOC42" s="31"/>
      <c r="BOD42" s="31"/>
      <c r="BOE42" s="31"/>
      <c r="BOF42" s="31"/>
      <c r="BOG42" s="31"/>
      <c r="BOH42" s="31"/>
      <c r="BOI42" s="31"/>
      <c r="BOJ42" s="31"/>
      <c r="BOK42" s="31"/>
      <c r="BOL42" s="31"/>
      <c r="BOM42" s="31"/>
      <c r="BON42" s="31"/>
      <c r="BOO42" s="31"/>
      <c r="BOP42" s="31"/>
      <c r="BOQ42" s="31"/>
      <c r="BOR42" s="31"/>
      <c r="BOS42" s="31"/>
      <c r="BOT42" s="31"/>
      <c r="BOU42" s="31"/>
      <c r="BOV42" s="31"/>
      <c r="BOW42" s="31"/>
      <c r="BOX42" s="31"/>
      <c r="BOY42" s="31"/>
      <c r="BOZ42" s="31"/>
      <c r="BPA42" s="31"/>
      <c r="BPB42" s="31"/>
      <c r="BPC42" s="31"/>
      <c r="BPD42" s="31"/>
      <c r="BPE42" s="31"/>
      <c r="BPF42" s="31"/>
      <c r="BPG42" s="31"/>
      <c r="BPH42" s="31"/>
      <c r="BPI42" s="31"/>
      <c r="BPJ42" s="31"/>
      <c r="BPK42" s="31"/>
      <c r="BPL42" s="31"/>
      <c r="BPM42" s="31"/>
      <c r="BPN42" s="31"/>
      <c r="BPO42" s="31"/>
      <c r="BPP42" s="31"/>
      <c r="BPQ42" s="31"/>
      <c r="BPR42" s="31"/>
      <c r="BPS42" s="31"/>
      <c r="BPT42" s="31"/>
      <c r="BPU42" s="31"/>
      <c r="BPV42" s="31"/>
      <c r="BPW42" s="31"/>
      <c r="BPX42" s="31"/>
      <c r="BPY42" s="31"/>
      <c r="BPZ42" s="31"/>
      <c r="BQA42" s="31"/>
      <c r="BQB42" s="31"/>
      <c r="BQC42" s="31"/>
      <c r="BQD42" s="31"/>
      <c r="BQE42" s="31"/>
      <c r="BQF42" s="31"/>
      <c r="BQG42" s="31"/>
      <c r="BQH42" s="31"/>
      <c r="BQI42" s="31"/>
      <c r="BQJ42" s="31"/>
      <c r="BQK42" s="31"/>
      <c r="BQL42" s="31"/>
      <c r="BQM42" s="31"/>
      <c r="BQN42" s="31"/>
      <c r="BQO42" s="31"/>
      <c r="BQP42" s="31"/>
      <c r="BQQ42" s="31"/>
      <c r="BQR42" s="31"/>
      <c r="BQS42" s="31"/>
      <c r="BQT42" s="31"/>
      <c r="BQU42" s="31"/>
      <c r="BQV42" s="31"/>
      <c r="BQW42" s="31"/>
      <c r="BQX42" s="31"/>
      <c r="BQY42" s="31"/>
      <c r="BQZ42" s="31"/>
      <c r="BRA42" s="31"/>
      <c r="BRB42" s="31"/>
      <c r="BRC42" s="31"/>
      <c r="BRD42" s="31"/>
      <c r="BRE42" s="31"/>
      <c r="BRF42" s="31"/>
      <c r="BRG42" s="31"/>
      <c r="BRH42" s="31"/>
      <c r="BRI42" s="31"/>
      <c r="BRJ42" s="31"/>
      <c r="BRK42" s="31"/>
      <c r="BRL42" s="31"/>
      <c r="BRM42" s="31"/>
      <c r="BRN42" s="31"/>
      <c r="BRO42" s="31"/>
      <c r="BRP42" s="31"/>
      <c r="BRQ42" s="31"/>
      <c r="BRR42" s="31"/>
      <c r="BRS42" s="31"/>
      <c r="BRT42" s="31"/>
      <c r="BRU42" s="31"/>
      <c r="BRV42" s="31"/>
      <c r="BRW42" s="31"/>
      <c r="BRX42" s="31"/>
      <c r="BRY42" s="31"/>
      <c r="BRZ42" s="31"/>
      <c r="BSA42" s="31"/>
      <c r="BSB42" s="31"/>
      <c r="BSC42" s="31"/>
      <c r="BSD42" s="31"/>
      <c r="BSE42" s="31"/>
      <c r="BSF42" s="31"/>
      <c r="BSG42" s="31"/>
      <c r="BSH42" s="31"/>
      <c r="BSI42" s="31"/>
      <c r="BSJ42" s="31"/>
      <c r="BSK42" s="31"/>
      <c r="BSL42" s="31"/>
      <c r="BSM42" s="31"/>
      <c r="BSN42" s="31"/>
      <c r="BSO42" s="31"/>
      <c r="BSP42" s="31"/>
      <c r="BSQ42" s="31"/>
      <c r="BSR42" s="31"/>
      <c r="BSS42" s="31"/>
      <c r="BST42" s="31"/>
      <c r="BSU42" s="31"/>
      <c r="BSV42" s="31"/>
      <c r="BSW42" s="31"/>
      <c r="BSX42" s="31"/>
      <c r="BSY42" s="31"/>
      <c r="BSZ42" s="31"/>
      <c r="BTA42" s="31"/>
      <c r="BTB42" s="31"/>
      <c r="BTC42" s="31"/>
      <c r="BTD42" s="31"/>
      <c r="BTE42" s="31"/>
      <c r="BTF42" s="31"/>
      <c r="BTG42" s="31"/>
      <c r="BTH42" s="31"/>
      <c r="BTI42" s="31"/>
      <c r="BTJ42" s="31"/>
      <c r="BTK42" s="31"/>
      <c r="BTL42" s="31"/>
      <c r="BTM42" s="31"/>
      <c r="BTN42" s="31"/>
      <c r="BTO42" s="31"/>
      <c r="BTP42" s="31"/>
      <c r="BTQ42" s="31"/>
      <c r="BTR42" s="31"/>
      <c r="BTS42" s="31"/>
      <c r="BTT42" s="31"/>
      <c r="BTU42" s="31"/>
      <c r="BTV42" s="31"/>
      <c r="BTW42" s="31"/>
      <c r="BTX42" s="31"/>
      <c r="BTY42" s="31"/>
      <c r="BTZ42" s="31"/>
      <c r="BUA42" s="31"/>
      <c r="BUB42" s="31"/>
      <c r="BUC42" s="31"/>
      <c r="BUD42" s="31"/>
      <c r="BUE42" s="31"/>
      <c r="BUF42" s="31"/>
      <c r="BUG42" s="31"/>
      <c r="BUH42" s="31"/>
      <c r="BUI42" s="31"/>
      <c r="BUJ42" s="31"/>
      <c r="BUK42" s="31"/>
      <c r="BUL42" s="31"/>
      <c r="BUM42" s="31"/>
      <c r="BUN42" s="31"/>
      <c r="BUO42" s="31"/>
      <c r="BUP42" s="31"/>
      <c r="BUQ42" s="31"/>
      <c r="BUR42" s="31"/>
      <c r="BUS42" s="31"/>
      <c r="BUT42" s="31"/>
      <c r="BUU42" s="31"/>
      <c r="BUV42" s="31"/>
      <c r="BUW42" s="31"/>
      <c r="BUX42" s="31"/>
      <c r="BUY42" s="31"/>
      <c r="BUZ42" s="31"/>
      <c r="BVA42" s="31"/>
      <c r="BVB42" s="31"/>
      <c r="BVC42" s="31"/>
      <c r="BVD42" s="31"/>
      <c r="BVE42" s="31"/>
      <c r="BVF42" s="31"/>
      <c r="BVG42" s="31"/>
      <c r="BVH42" s="31"/>
      <c r="BVI42" s="31"/>
      <c r="BVJ42" s="31"/>
      <c r="BVK42" s="31"/>
      <c r="BVL42" s="31"/>
      <c r="BVM42" s="31"/>
      <c r="BVN42" s="31"/>
      <c r="BVO42" s="31"/>
      <c r="BVP42" s="31"/>
      <c r="BVQ42" s="31"/>
      <c r="BVR42" s="31"/>
      <c r="BVS42" s="31"/>
      <c r="BVT42" s="31"/>
      <c r="BVU42" s="31"/>
      <c r="BVV42" s="31"/>
      <c r="BVW42" s="31"/>
      <c r="BVX42" s="31"/>
      <c r="BVY42" s="31"/>
      <c r="BVZ42" s="31"/>
      <c r="BWA42" s="31"/>
      <c r="BWB42" s="31"/>
      <c r="BWC42" s="31"/>
      <c r="BWD42" s="31"/>
      <c r="BWE42" s="31"/>
      <c r="BWF42" s="31"/>
      <c r="BWG42" s="31"/>
      <c r="BWH42" s="31"/>
      <c r="BWI42" s="31"/>
      <c r="BWJ42" s="31"/>
      <c r="BWK42" s="31"/>
      <c r="BWL42" s="31"/>
      <c r="BWM42" s="31"/>
      <c r="BWN42" s="31"/>
      <c r="BWO42" s="31"/>
      <c r="BWP42" s="31"/>
      <c r="BWQ42" s="31"/>
      <c r="BWR42" s="31"/>
      <c r="BWS42" s="31"/>
      <c r="BWT42" s="31"/>
      <c r="BWU42" s="31"/>
      <c r="BWV42" s="31"/>
      <c r="BWW42" s="31"/>
      <c r="BWX42" s="31"/>
      <c r="BWY42" s="31"/>
      <c r="BWZ42" s="31"/>
      <c r="BXA42" s="31"/>
      <c r="BXB42" s="31"/>
      <c r="BXC42" s="31"/>
      <c r="BXD42" s="31"/>
      <c r="BXE42" s="31"/>
      <c r="BXF42" s="31"/>
      <c r="BXG42" s="31"/>
      <c r="BXH42" s="31"/>
      <c r="BXI42" s="31"/>
      <c r="BXJ42" s="31"/>
      <c r="BXK42" s="31"/>
      <c r="BXL42" s="31"/>
      <c r="BXM42" s="31"/>
      <c r="BXN42" s="31"/>
      <c r="BXO42" s="31"/>
      <c r="BXP42" s="31"/>
      <c r="BXQ42" s="31"/>
      <c r="BXR42" s="31"/>
      <c r="BXS42" s="31"/>
      <c r="BXT42" s="31"/>
      <c r="BXU42" s="31"/>
      <c r="BXV42" s="31"/>
      <c r="BXW42" s="31"/>
      <c r="BXX42" s="31"/>
      <c r="BXY42" s="31"/>
      <c r="BXZ42" s="31"/>
      <c r="BYA42" s="31"/>
      <c r="BYB42" s="31"/>
      <c r="BYC42" s="31"/>
      <c r="BYD42" s="31"/>
      <c r="BYE42" s="31"/>
      <c r="BYF42" s="31"/>
      <c r="BYG42" s="31"/>
      <c r="BYH42" s="31"/>
      <c r="BYI42" s="31"/>
      <c r="BYJ42" s="31"/>
      <c r="BYK42" s="31"/>
      <c r="BYL42" s="31"/>
      <c r="BYM42" s="31"/>
      <c r="BYN42" s="31"/>
      <c r="BYO42" s="31"/>
      <c r="BYP42" s="31"/>
      <c r="BYQ42" s="31"/>
      <c r="BYR42" s="31"/>
      <c r="BYS42" s="31"/>
      <c r="BYT42" s="31"/>
      <c r="BYU42" s="31"/>
      <c r="BYV42" s="31"/>
      <c r="BYW42" s="31"/>
      <c r="BYX42" s="31"/>
      <c r="BYY42" s="31"/>
      <c r="BYZ42" s="31"/>
      <c r="BZA42" s="31"/>
      <c r="BZB42" s="31"/>
      <c r="BZC42" s="31"/>
      <c r="BZD42" s="31"/>
      <c r="BZE42" s="31"/>
      <c r="BZF42" s="31"/>
      <c r="BZG42" s="31"/>
      <c r="BZH42" s="31"/>
      <c r="BZI42" s="31"/>
      <c r="BZJ42" s="31"/>
      <c r="BZK42" s="31"/>
      <c r="BZL42" s="31"/>
      <c r="BZM42" s="31"/>
      <c r="BZN42" s="31"/>
      <c r="BZO42" s="31"/>
      <c r="BZP42" s="31"/>
      <c r="BZQ42" s="31"/>
      <c r="BZR42" s="31"/>
      <c r="BZS42" s="31"/>
      <c r="BZT42" s="31"/>
      <c r="BZU42" s="31"/>
      <c r="BZV42" s="31"/>
      <c r="BZW42" s="31"/>
      <c r="BZX42" s="31"/>
      <c r="BZY42" s="31"/>
      <c r="BZZ42" s="31"/>
      <c r="CAA42" s="31"/>
      <c r="CAB42" s="31"/>
      <c r="CAC42" s="31"/>
      <c r="CAD42" s="31"/>
      <c r="CAE42" s="31"/>
      <c r="CAF42" s="31"/>
      <c r="CAG42" s="31"/>
      <c r="CAH42" s="31"/>
      <c r="CAI42" s="31"/>
      <c r="CAJ42" s="31"/>
      <c r="CAK42" s="31"/>
      <c r="CAL42" s="31"/>
      <c r="CAM42" s="31"/>
      <c r="CAN42" s="31"/>
      <c r="CAO42" s="31"/>
      <c r="CAP42" s="31"/>
      <c r="CAQ42" s="31"/>
      <c r="CAR42" s="31"/>
      <c r="CAS42" s="31"/>
      <c r="CAT42" s="31"/>
      <c r="CAU42" s="31"/>
      <c r="CAV42" s="31"/>
      <c r="CAW42" s="31"/>
      <c r="CAX42" s="31"/>
      <c r="CAY42" s="31"/>
      <c r="CAZ42" s="31"/>
      <c r="CBA42" s="31"/>
      <c r="CBB42" s="31"/>
      <c r="CBC42" s="31"/>
      <c r="CBD42" s="31"/>
      <c r="CBE42" s="31"/>
      <c r="CBF42" s="31"/>
      <c r="CBG42" s="31"/>
      <c r="CBH42" s="31"/>
      <c r="CBI42" s="31"/>
      <c r="CBJ42" s="31"/>
      <c r="CBK42" s="31"/>
      <c r="CBL42" s="31"/>
      <c r="CBM42" s="31"/>
      <c r="CBN42" s="31"/>
      <c r="CBO42" s="31"/>
      <c r="CBP42" s="31"/>
      <c r="CBQ42" s="31"/>
      <c r="CBR42" s="31"/>
      <c r="CBS42" s="31"/>
      <c r="CBT42" s="31"/>
      <c r="CBU42" s="31"/>
      <c r="CBV42" s="31"/>
      <c r="CBW42" s="31"/>
      <c r="CBX42" s="31"/>
      <c r="CBY42" s="31"/>
      <c r="CBZ42" s="31"/>
      <c r="CCA42" s="31"/>
      <c r="CCB42" s="31"/>
      <c r="CCC42" s="31"/>
      <c r="CCD42" s="31"/>
      <c r="CCE42" s="31"/>
      <c r="CCF42" s="31"/>
      <c r="CCG42" s="31"/>
      <c r="CCH42" s="31"/>
      <c r="CCI42" s="31"/>
      <c r="CCJ42" s="31"/>
      <c r="CCK42" s="31"/>
      <c r="CCL42" s="31"/>
      <c r="CCM42" s="31"/>
      <c r="CCN42" s="31"/>
      <c r="CCO42" s="31"/>
      <c r="CCP42" s="31"/>
      <c r="CCQ42" s="31"/>
      <c r="CCR42" s="31"/>
      <c r="CCS42" s="31"/>
      <c r="CCT42" s="31"/>
      <c r="CCU42" s="31"/>
      <c r="CCV42" s="31"/>
      <c r="CCW42" s="31"/>
      <c r="CCX42" s="31"/>
      <c r="CCY42" s="31"/>
      <c r="CCZ42" s="31"/>
      <c r="CDA42" s="31"/>
      <c r="CDB42" s="31"/>
      <c r="CDC42" s="31"/>
      <c r="CDD42" s="31"/>
      <c r="CDE42" s="31"/>
      <c r="CDF42" s="31"/>
      <c r="CDG42" s="31"/>
      <c r="CDH42" s="31"/>
      <c r="CDI42" s="31"/>
      <c r="CDJ42" s="31"/>
      <c r="CDK42" s="31"/>
      <c r="CDL42" s="31"/>
      <c r="CDM42" s="31"/>
      <c r="CDN42" s="31"/>
      <c r="CDO42" s="31"/>
      <c r="CDP42" s="31"/>
      <c r="CDQ42" s="31"/>
      <c r="CDR42" s="31"/>
      <c r="CDS42" s="31"/>
      <c r="CDT42" s="31"/>
      <c r="CDU42" s="31"/>
      <c r="CDV42" s="31"/>
      <c r="CDW42" s="31"/>
      <c r="CDX42" s="31"/>
      <c r="CDY42" s="31"/>
      <c r="CDZ42" s="31"/>
      <c r="CEA42" s="31"/>
      <c r="CEB42" s="31"/>
      <c r="CEC42" s="31"/>
      <c r="CED42" s="31"/>
      <c r="CEE42" s="31"/>
      <c r="CEF42" s="31"/>
      <c r="CEG42" s="31"/>
      <c r="CEH42" s="31"/>
      <c r="CEI42" s="31"/>
      <c r="CEJ42" s="31"/>
      <c r="CEK42" s="31"/>
      <c r="CEL42" s="31"/>
      <c r="CEM42" s="31"/>
      <c r="CEN42" s="31"/>
      <c r="CEO42" s="31"/>
      <c r="CEP42" s="31"/>
      <c r="CEQ42" s="31"/>
      <c r="CER42" s="31"/>
      <c r="CES42" s="31"/>
      <c r="CET42" s="31"/>
      <c r="CEU42" s="31"/>
      <c r="CEV42" s="31"/>
      <c r="CEW42" s="31"/>
      <c r="CEX42" s="31"/>
      <c r="CEY42" s="31"/>
      <c r="CEZ42" s="31"/>
      <c r="CFA42" s="31"/>
      <c r="CFB42" s="31"/>
      <c r="CFC42" s="31"/>
      <c r="CFD42" s="31"/>
      <c r="CFE42" s="31"/>
      <c r="CFF42" s="31"/>
      <c r="CFG42" s="31"/>
      <c r="CFH42" s="31"/>
      <c r="CFI42" s="31"/>
      <c r="CFJ42" s="31"/>
      <c r="CFK42" s="31"/>
      <c r="CFL42" s="31"/>
      <c r="CFM42" s="31"/>
      <c r="CFN42" s="31"/>
      <c r="CFO42" s="31"/>
      <c r="CFP42" s="31"/>
      <c r="CFQ42" s="31"/>
      <c r="CFR42" s="31"/>
      <c r="CFS42" s="31"/>
      <c r="CFT42" s="31"/>
      <c r="CFU42" s="31"/>
      <c r="CFV42" s="31"/>
      <c r="CFW42" s="31"/>
      <c r="CFX42" s="31"/>
      <c r="CFY42" s="31"/>
      <c r="CFZ42" s="31"/>
      <c r="CGA42" s="31"/>
      <c r="CGB42" s="31"/>
      <c r="CGC42" s="31"/>
      <c r="CGD42" s="31"/>
      <c r="CGE42" s="31"/>
      <c r="CGF42" s="31"/>
      <c r="CGG42" s="31"/>
      <c r="CGH42" s="31"/>
      <c r="CGI42" s="31"/>
      <c r="CGJ42" s="31"/>
      <c r="CGK42" s="31"/>
      <c r="CGL42" s="31"/>
      <c r="CGM42" s="31"/>
      <c r="CGN42" s="31"/>
      <c r="CGO42" s="31"/>
      <c r="CGP42" s="31"/>
      <c r="CGQ42" s="31"/>
      <c r="CGR42" s="31"/>
      <c r="CGS42" s="31"/>
      <c r="CGT42" s="31"/>
      <c r="CGU42" s="31"/>
      <c r="CGV42" s="31"/>
      <c r="CGW42" s="31"/>
      <c r="CGX42" s="31"/>
      <c r="CGY42" s="31"/>
      <c r="CGZ42" s="31"/>
      <c r="CHA42" s="31"/>
      <c r="CHB42" s="31"/>
      <c r="CHC42" s="31"/>
      <c r="CHD42" s="31"/>
      <c r="CHE42" s="31"/>
      <c r="CHF42" s="31"/>
      <c r="CHG42" s="31"/>
      <c r="CHH42" s="31"/>
      <c r="CHI42" s="31"/>
      <c r="CHJ42" s="31"/>
      <c r="CHK42" s="31"/>
      <c r="CHL42" s="31"/>
      <c r="CHM42" s="31"/>
      <c r="CHN42" s="31"/>
      <c r="CHO42" s="31"/>
      <c r="CHP42" s="31"/>
      <c r="CHQ42" s="31"/>
      <c r="CHR42" s="31"/>
      <c r="CHS42" s="31"/>
      <c r="CHT42" s="31"/>
      <c r="CHU42" s="31"/>
      <c r="CHV42" s="31"/>
      <c r="CHW42" s="31"/>
      <c r="CHX42" s="31"/>
      <c r="CHY42" s="31"/>
      <c r="CHZ42" s="31"/>
      <c r="CIA42" s="31"/>
      <c r="CIB42" s="31"/>
      <c r="CIC42" s="31"/>
      <c r="CID42" s="31"/>
      <c r="CIE42" s="31"/>
      <c r="CIF42" s="31"/>
      <c r="CIG42" s="31"/>
      <c r="CIH42" s="31"/>
      <c r="CII42" s="31"/>
      <c r="CIJ42" s="31"/>
      <c r="CIK42" s="31"/>
      <c r="CIL42" s="31"/>
      <c r="CIM42" s="31"/>
      <c r="CIN42" s="31"/>
      <c r="CIO42" s="31"/>
      <c r="CIP42" s="31"/>
      <c r="CIQ42" s="31"/>
      <c r="CIR42" s="31"/>
      <c r="CIS42" s="31"/>
      <c r="CIT42" s="31"/>
      <c r="CIU42" s="31"/>
      <c r="CIV42" s="31"/>
      <c r="CIW42" s="31"/>
      <c r="CIX42" s="31"/>
      <c r="CIY42" s="31"/>
      <c r="CIZ42" s="31"/>
      <c r="CJA42" s="31"/>
      <c r="CJB42" s="31"/>
      <c r="CJC42" s="31"/>
      <c r="CJD42" s="31"/>
      <c r="CJE42" s="31"/>
      <c r="CJF42" s="31"/>
      <c r="CJG42" s="31"/>
      <c r="CJH42" s="31"/>
      <c r="CJI42" s="31"/>
      <c r="CJJ42" s="31"/>
      <c r="CJK42" s="31"/>
      <c r="CJL42" s="31"/>
      <c r="CJM42" s="31"/>
      <c r="CJN42" s="31"/>
      <c r="CJO42" s="31"/>
      <c r="CJP42" s="31"/>
      <c r="CJQ42" s="31"/>
      <c r="CJR42" s="31"/>
      <c r="CJS42" s="31"/>
      <c r="CJT42" s="31"/>
      <c r="CJU42" s="31"/>
      <c r="CJV42" s="31"/>
      <c r="CJW42" s="31"/>
      <c r="CJX42" s="31"/>
      <c r="CJY42" s="31"/>
      <c r="CJZ42" s="31"/>
      <c r="CKA42" s="31"/>
      <c r="CKB42" s="31"/>
      <c r="CKC42" s="31"/>
      <c r="CKD42" s="31"/>
      <c r="CKE42" s="31"/>
      <c r="CKF42" s="31"/>
      <c r="CKG42" s="31"/>
      <c r="CKH42" s="31"/>
      <c r="CKI42" s="31"/>
      <c r="CKJ42" s="31"/>
      <c r="CKK42" s="31"/>
      <c r="CKL42" s="31"/>
      <c r="CKM42" s="31"/>
      <c r="CKN42" s="31"/>
      <c r="CKO42" s="31"/>
      <c r="CKP42" s="31"/>
      <c r="CKQ42" s="31"/>
      <c r="CKR42" s="31"/>
      <c r="CKS42" s="31"/>
      <c r="CKT42" s="31"/>
      <c r="CKU42" s="31"/>
      <c r="CKV42" s="31"/>
      <c r="CKW42" s="31"/>
      <c r="CKX42" s="31"/>
      <c r="CKY42" s="31"/>
      <c r="CKZ42" s="31"/>
      <c r="CLA42" s="31"/>
      <c r="CLB42" s="31"/>
      <c r="CLC42" s="31"/>
      <c r="CLD42" s="31"/>
      <c r="CLE42" s="31"/>
      <c r="CLF42" s="31"/>
      <c r="CLG42" s="31"/>
      <c r="CLH42" s="31"/>
      <c r="CLI42" s="31"/>
      <c r="CLJ42" s="31"/>
      <c r="CLK42" s="31"/>
      <c r="CLL42" s="31"/>
      <c r="CLM42" s="31"/>
      <c r="CLN42" s="31"/>
      <c r="CLO42" s="31"/>
      <c r="CLP42" s="31"/>
      <c r="CLQ42" s="31"/>
      <c r="CLR42" s="31"/>
      <c r="CLS42" s="31"/>
      <c r="CLT42" s="31"/>
      <c r="CLU42" s="31"/>
      <c r="CLV42" s="31"/>
      <c r="CLW42" s="31"/>
      <c r="CLX42" s="31"/>
      <c r="CLY42" s="31"/>
      <c r="CLZ42" s="31"/>
      <c r="CMA42" s="31"/>
      <c r="CMB42" s="31"/>
      <c r="CMC42" s="31"/>
      <c r="CMD42" s="31"/>
      <c r="CME42" s="31"/>
      <c r="CMF42" s="31"/>
      <c r="CMG42" s="31"/>
      <c r="CMH42" s="31"/>
      <c r="CMI42" s="31"/>
      <c r="CMJ42" s="31"/>
      <c r="CMK42" s="31"/>
      <c r="CML42" s="31"/>
      <c r="CMM42" s="31"/>
      <c r="CMN42" s="31"/>
      <c r="CMO42" s="31"/>
      <c r="CMP42" s="31"/>
      <c r="CMQ42" s="31"/>
      <c r="CMR42" s="31"/>
      <c r="CMS42" s="31"/>
      <c r="CMT42" s="31"/>
      <c r="CMU42" s="31"/>
      <c r="CMV42" s="31"/>
      <c r="CMW42" s="31"/>
      <c r="CMX42" s="31"/>
      <c r="CMY42" s="31"/>
      <c r="CMZ42" s="31"/>
      <c r="CNA42" s="31"/>
      <c r="CNB42" s="31"/>
      <c r="CNC42" s="31"/>
      <c r="CND42" s="31"/>
      <c r="CNE42" s="31"/>
      <c r="CNF42" s="31"/>
      <c r="CNG42" s="31"/>
      <c r="CNH42" s="31"/>
      <c r="CNI42" s="31"/>
      <c r="CNJ42" s="31"/>
      <c r="CNK42" s="31"/>
      <c r="CNL42" s="31"/>
      <c r="CNM42" s="31"/>
      <c r="CNN42" s="31"/>
      <c r="CNO42" s="31"/>
      <c r="CNP42" s="31"/>
      <c r="CNQ42" s="31"/>
      <c r="CNR42" s="31"/>
      <c r="CNS42" s="31"/>
      <c r="CNT42" s="31"/>
      <c r="CNU42" s="31"/>
      <c r="CNV42" s="31"/>
      <c r="CNW42" s="31"/>
      <c r="CNX42" s="31"/>
      <c r="CNY42" s="31"/>
      <c r="CNZ42" s="31"/>
      <c r="COA42" s="31"/>
      <c r="COB42" s="31"/>
      <c r="COC42" s="31"/>
      <c r="COD42" s="31"/>
      <c r="COE42" s="31"/>
      <c r="COF42" s="31"/>
      <c r="COG42" s="31"/>
      <c r="COH42" s="31"/>
      <c r="COI42" s="31"/>
      <c r="COJ42" s="31"/>
      <c r="COK42" s="31"/>
      <c r="COL42" s="31"/>
      <c r="COM42" s="31"/>
      <c r="CON42" s="31"/>
      <c r="COO42" s="31"/>
      <c r="COP42" s="31"/>
      <c r="COQ42" s="31"/>
      <c r="COR42" s="31"/>
      <c r="COS42" s="31"/>
      <c r="COT42" s="31"/>
      <c r="COU42" s="31"/>
      <c r="COV42" s="31"/>
      <c r="COW42" s="31"/>
      <c r="COX42" s="31"/>
      <c r="COY42" s="31"/>
      <c r="COZ42" s="31"/>
      <c r="CPA42" s="31"/>
      <c r="CPB42" s="31"/>
      <c r="CPC42" s="31"/>
      <c r="CPD42" s="31"/>
      <c r="CPE42" s="31"/>
      <c r="CPF42" s="31"/>
      <c r="CPG42" s="31"/>
      <c r="CPH42" s="31"/>
      <c r="CPI42" s="31"/>
      <c r="CPJ42" s="31"/>
      <c r="CPK42" s="31"/>
      <c r="CPL42" s="31"/>
      <c r="CPM42" s="31"/>
      <c r="CPN42" s="31"/>
      <c r="CPO42" s="31"/>
      <c r="CPP42" s="31"/>
      <c r="CPQ42" s="31"/>
      <c r="CPR42" s="31"/>
      <c r="CPS42" s="31"/>
      <c r="CPT42" s="31"/>
      <c r="CPU42" s="31"/>
      <c r="CPV42" s="31"/>
      <c r="CPW42" s="31"/>
      <c r="CPX42" s="31"/>
      <c r="CPY42" s="31"/>
      <c r="CPZ42" s="31"/>
      <c r="CQA42" s="31"/>
      <c r="CQB42" s="31"/>
      <c r="CQC42" s="31"/>
      <c r="CQD42" s="31"/>
      <c r="CQE42" s="31"/>
      <c r="CQF42" s="31"/>
      <c r="CQG42" s="31"/>
      <c r="CQH42" s="31"/>
      <c r="CQI42" s="31"/>
      <c r="CQJ42" s="31"/>
      <c r="CQK42" s="31"/>
      <c r="CQL42" s="31"/>
      <c r="CQM42" s="31"/>
      <c r="CQN42" s="31"/>
      <c r="CQO42" s="31"/>
      <c r="CQP42" s="31"/>
      <c r="CQQ42" s="31"/>
      <c r="CQR42" s="31"/>
      <c r="CQS42" s="31"/>
      <c r="CQT42" s="31"/>
      <c r="CQU42" s="31"/>
      <c r="CQV42" s="31"/>
      <c r="CQW42" s="31"/>
      <c r="CQX42" s="31"/>
      <c r="CQY42" s="31"/>
      <c r="CQZ42" s="31"/>
      <c r="CRA42" s="31"/>
      <c r="CRB42" s="31"/>
      <c r="CRC42" s="31"/>
      <c r="CRD42" s="31"/>
      <c r="CRE42" s="31"/>
      <c r="CRF42" s="31"/>
      <c r="CRG42" s="31"/>
      <c r="CRH42" s="31"/>
      <c r="CRI42" s="31"/>
      <c r="CRJ42" s="31"/>
      <c r="CRK42" s="31"/>
      <c r="CRL42" s="31"/>
      <c r="CRM42" s="31"/>
      <c r="CRN42" s="31"/>
      <c r="CRO42" s="31"/>
      <c r="CRP42" s="31"/>
      <c r="CRQ42" s="31"/>
      <c r="CRR42" s="31"/>
      <c r="CRS42" s="31"/>
      <c r="CRT42" s="31"/>
      <c r="CRU42" s="31"/>
      <c r="CRV42" s="31"/>
      <c r="CRW42" s="31"/>
      <c r="CRX42" s="31"/>
      <c r="CRY42" s="31"/>
      <c r="CRZ42" s="31"/>
      <c r="CSA42" s="31"/>
      <c r="CSB42" s="31"/>
      <c r="CSC42" s="31"/>
      <c r="CSD42" s="31"/>
      <c r="CSE42" s="31"/>
      <c r="CSF42" s="31"/>
      <c r="CSG42" s="31"/>
      <c r="CSH42" s="31"/>
      <c r="CSI42" s="31"/>
      <c r="CSJ42" s="31"/>
      <c r="CSK42" s="31"/>
      <c r="CSL42" s="31"/>
      <c r="CSM42" s="31"/>
      <c r="CSN42" s="31"/>
      <c r="CSO42" s="31"/>
      <c r="CSP42" s="31"/>
      <c r="CSQ42" s="31"/>
      <c r="CSR42" s="31"/>
      <c r="CSS42" s="31"/>
      <c r="CST42" s="31"/>
      <c r="CSU42" s="31"/>
      <c r="CSV42" s="31"/>
      <c r="CSW42" s="31"/>
      <c r="CSX42" s="31"/>
      <c r="CSY42" s="31"/>
      <c r="CSZ42" s="31"/>
      <c r="CTA42" s="31"/>
      <c r="CTB42" s="31"/>
      <c r="CTC42" s="31"/>
      <c r="CTD42" s="31"/>
      <c r="CTE42" s="31"/>
      <c r="CTF42" s="31"/>
      <c r="CTG42" s="31"/>
      <c r="CTH42" s="31"/>
      <c r="CTI42" s="31"/>
      <c r="CTJ42" s="31"/>
      <c r="CTK42" s="31"/>
      <c r="CTL42" s="31"/>
      <c r="CTM42" s="31"/>
      <c r="CTN42" s="31"/>
      <c r="CTO42" s="31"/>
      <c r="CTP42" s="31"/>
      <c r="CTQ42" s="31"/>
      <c r="CTR42" s="31"/>
      <c r="CTS42" s="31"/>
      <c r="CTT42" s="31"/>
      <c r="CTU42" s="31"/>
      <c r="CTV42" s="31"/>
      <c r="CTW42" s="31"/>
      <c r="CTX42" s="31"/>
      <c r="CTY42" s="31"/>
      <c r="CTZ42" s="31"/>
      <c r="CUA42" s="31"/>
      <c r="CUB42" s="31"/>
      <c r="CUC42" s="31"/>
      <c r="CUD42" s="31"/>
      <c r="CUE42" s="31"/>
      <c r="CUF42" s="31"/>
      <c r="CUG42" s="31"/>
      <c r="CUH42" s="31"/>
      <c r="CUI42" s="31"/>
      <c r="CUJ42" s="31"/>
      <c r="CUK42" s="31"/>
      <c r="CUL42" s="31"/>
      <c r="CUM42" s="31"/>
      <c r="CUN42" s="31"/>
      <c r="CUO42" s="31"/>
      <c r="CUP42" s="31"/>
      <c r="CUQ42" s="31"/>
      <c r="CUR42" s="31"/>
      <c r="CUS42" s="31"/>
      <c r="CUT42" s="31"/>
      <c r="CUU42" s="31"/>
      <c r="CUV42" s="31"/>
      <c r="CUW42" s="31"/>
      <c r="CUX42" s="31"/>
      <c r="CUY42" s="31"/>
      <c r="CUZ42" s="31"/>
      <c r="CVA42" s="31"/>
      <c r="CVB42" s="31"/>
      <c r="CVC42" s="31"/>
      <c r="CVD42" s="31"/>
      <c r="CVE42" s="31"/>
      <c r="CVF42" s="31"/>
      <c r="CVG42" s="31"/>
      <c r="CVH42" s="31"/>
      <c r="CVI42" s="31"/>
      <c r="CVJ42" s="31"/>
      <c r="CVK42" s="31"/>
      <c r="CVL42" s="31"/>
      <c r="CVM42" s="31"/>
      <c r="CVN42" s="31"/>
      <c r="CVO42" s="31"/>
      <c r="CVP42" s="31"/>
      <c r="CVQ42" s="31"/>
      <c r="CVR42" s="31"/>
      <c r="CVS42" s="31"/>
      <c r="CVT42" s="31"/>
      <c r="CVU42" s="31"/>
      <c r="CVV42" s="31"/>
      <c r="CVW42" s="31"/>
      <c r="CVX42" s="31"/>
      <c r="CVY42" s="31"/>
      <c r="CVZ42" s="31"/>
      <c r="CWA42" s="31"/>
      <c r="CWB42" s="31"/>
      <c r="CWC42" s="31"/>
      <c r="CWD42" s="31"/>
      <c r="CWE42" s="31"/>
      <c r="CWF42" s="31"/>
      <c r="CWG42" s="31"/>
      <c r="CWH42" s="31"/>
      <c r="CWI42" s="31"/>
      <c r="CWJ42" s="31"/>
      <c r="CWK42" s="31"/>
      <c r="CWL42" s="31"/>
      <c r="CWM42" s="31"/>
      <c r="CWN42" s="31"/>
      <c r="CWO42" s="31"/>
      <c r="CWP42" s="31"/>
      <c r="CWQ42" s="31"/>
      <c r="CWR42" s="31"/>
      <c r="CWS42" s="31"/>
      <c r="CWT42" s="31"/>
      <c r="CWU42" s="31"/>
      <c r="CWV42" s="31"/>
      <c r="CWW42" s="31"/>
      <c r="CWX42" s="31"/>
      <c r="CWY42" s="31"/>
      <c r="CWZ42" s="31"/>
      <c r="CXA42" s="31"/>
      <c r="CXB42" s="31"/>
      <c r="CXC42" s="31"/>
      <c r="CXD42" s="31"/>
      <c r="CXE42" s="31"/>
      <c r="CXF42" s="31"/>
      <c r="CXG42" s="31"/>
      <c r="CXH42" s="31"/>
      <c r="CXI42" s="31"/>
      <c r="CXJ42" s="31"/>
      <c r="CXK42" s="31"/>
      <c r="CXL42" s="31"/>
      <c r="CXM42" s="31"/>
      <c r="CXN42" s="31"/>
      <c r="CXO42" s="31"/>
      <c r="CXP42" s="31"/>
      <c r="CXQ42" s="31"/>
      <c r="CXR42" s="31"/>
      <c r="CXS42" s="31"/>
      <c r="CXT42" s="31"/>
      <c r="CXU42" s="31"/>
      <c r="CXV42" s="31"/>
      <c r="CXW42" s="31"/>
      <c r="CXX42" s="31"/>
      <c r="CXY42" s="31"/>
      <c r="CXZ42" s="31"/>
      <c r="CYA42" s="31"/>
      <c r="CYB42" s="31"/>
      <c r="CYC42" s="31"/>
      <c r="CYD42" s="31"/>
      <c r="CYE42" s="31"/>
      <c r="CYF42" s="31"/>
      <c r="CYG42" s="31"/>
      <c r="CYH42" s="31"/>
      <c r="CYI42" s="31"/>
      <c r="CYJ42" s="31"/>
      <c r="CYK42" s="31"/>
      <c r="CYL42" s="31"/>
      <c r="CYM42" s="31"/>
      <c r="CYN42" s="31"/>
      <c r="CYO42" s="31"/>
      <c r="CYP42" s="31"/>
      <c r="CYQ42" s="31"/>
      <c r="CYR42" s="31"/>
      <c r="CYS42" s="31"/>
      <c r="CYT42" s="31"/>
      <c r="CYU42" s="31"/>
      <c r="CYV42" s="31"/>
      <c r="CYW42" s="31"/>
      <c r="CYX42" s="31"/>
      <c r="CYY42" s="31"/>
      <c r="CYZ42" s="31"/>
      <c r="CZA42" s="31"/>
      <c r="CZB42" s="31"/>
      <c r="CZC42" s="31"/>
      <c r="CZD42" s="31"/>
      <c r="CZE42" s="31"/>
      <c r="CZF42" s="31"/>
      <c r="CZG42" s="31"/>
      <c r="CZH42" s="31"/>
      <c r="CZI42" s="31"/>
      <c r="CZJ42" s="31"/>
      <c r="CZK42" s="31"/>
      <c r="CZL42" s="31"/>
      <c r="CZM42" s="31"/>
      <c r="CZN42" s="31"/>
      <c r="CZO42" s="31"/>
      <c r="CZP42" s="31"/>
      <c r="CZQ42" s="31"/>
      <c r="CZR42" s="31"/>
      <c r="CZS42" s="31"/>
      <c r="CZT42" s="31"/>
      <c r="CZU42" s="31"/>
      <c r="CZV42" s="31"/>
      <c r="CZW42" s="31"/>
      <c r="CZX42" s="31"/>
      <c r="CZY42" s="31"/>
      <c r="CZZ42" s="31"/>
      <c r="DAA42" s="31"/>
      <c r="DAB42" s="31"/>
      <c r="DAC42" s="31"/>
      <c r="DAD42" s="31"/>
      <c r="DAE42" s="31"/>
      <c r="DAF42" s="31"/>
      <c r="DAG42" s="31"/>
      <c r="DAH42" s="31"/>
      <c r="DAI42" s="31"/>
      <c r="DAJ42" s="31"/>
      <c r="DAK42" s="31"/>
      <c r="DAL42" s="31"/>
      <c r="DAM42" s="31"/>
      <c r="DAN42" s="31"/>
      <c r="DAO42" s="31"/>
      <c r="DAP42" s="31"/>
      <c r="DAQ42" s="31"/>
      <c r="DAR42" s="31"/>
      <c r="DAS42" s="31"/>
      <c r="DAT42" s="31"/>
      <c r="DAU42" s="31"/>
      <c r="DAV42" s="31"/>
      <c r="DAW42" s="31"/>
      <c r="DAX42" s="31"/>
      <c r="DAY42" s="31"/>
      <c r="DAZ42" s="31"/>
      <c r="DBA42" s="31"/>
      <c r="DBB42" s="31"/>
      <c r="DBC42" s="31"/>
      <c r="DBD42" s="31"/>
      <c r="DBE42" s="31"/>
      <c r="DBF42" s="31"/>
      <c r="DBG42" s="31"/>
      <c r="DBH42" s="31"/>
      <c r="DBI42" s="31"/>
      <c r="DBJ42" s="31"/>
      <c r="DBK42" s="31"/>
      <c r="DBL42" s="31"/>
      <c r="DBM42" s="31"/>
      <c r="DBN42" s="31"/>
      <c r="DBO42" s="31"/>
      <c r="DBP42" s="31"/>
      <c r="DBQ42" s="31"/>
      <c r="DBR42" s="31"/>
      <c r="DBS42" s="31"/>
      <c r="DBT42" s="31"/>
      <c r="DBU42" s="31"/>
      <c r="DBV42" s="31"/>
      <c r="DBW42" s="31"/>
      <c r="DBX42" s="31"/>
      <c r="DBY42" s="31"/>
      <c r="DBZ42" s="31"/>
      <c r="DCA42" s="31"/>
      <c r="DCB42" s="31"/>
      <c r="DCC42" s="31"/>
      <c r="DCD42" s="31"/>
      <c r="DCE42" s="31"/>
      <c r="DCF42" s="31"/>
      <c r="DCG42" s="31"/>
      <c r="DCH42" s="31"/>
      <c r="DCI42" s="31"/>
      <c r="DCJ42" s="31"/>
      <c r="DCK42" s="31"/>
      <c r="DCL42" s="31"/>
      <c r="DCM42" s="31"/>
      <c r="DCN42" s="31"/>
      <c r="DCO42" s="31"/>
      <c r="DCP42" s="31"/>
      <c r="DCQ42" s="31"/>
      <c r="DCR42" s="31"/>
      <c r="DCS42" s="31"/>
      <c r="DCT42" s="31"/>
      <c r="DCU42" s="31"/>
      <c r="DCV42" s="31"/>
      <c r="DCW42" s="31"/>
      <c r="DCX42" s="31"/>
      <c r="DCY42" s="31"/>
      <c r="DCZ42" s="31"/>
      <c r="DDA42" s="31"/>
      <c r="DDB42" s="31"/>
      <c r="DDC42" s="31"/>
      <c r="DDD42" s="31"/>
      <c r="DDE42" s="31"/>
      <c r="DDF42" s="31"/>
      <c r="DDG42" s="31"/>
      <c r="DDH42" s="31"/>
      <c r="DDI42" s="31"/>
      <c r="DDJ42" s="31"/>
      <c r="DDK42" s="31"/>
      <c r="DDL42" s="31"/>
      <c r="DDM42" s="31"/>
      <c r="DDN42" s="31"/>
      <c r="DDO42" s="31"/>
      <c r="DDP42" s="31"/>
      <c r="DDQ42" s="31"/>
      <c r="DDR42" s="31"/>
      <c r="DDS42" s="31"/>
      <c r="DDT42" s="31"/>
      <c r="DDU42" s="31"/>
      <c r="DDV42" s="31"/>
      <c r="DDW42" s="31"/>
      <c r="DDX42" s="31"/>
      <c r="DDY42" s="31"/>
      <c r="DDZ42" s="31"/>
      <c r="DEA42" s="31"/>
      <c r="DEB42" s="31"/>
      <c r="DEC42" s="31"/>
      <c r="DED42" s="31"/>
      <c r="DEE42" s="31"/>
      <c r="DEF42" s="31"/>
      <c r="DEG42" s="31"/>
      <c r="DEH42" s="31"/>
      <c r="DEI42" s="31"/>
      <c r="DEJ42" s="31"/>
      <c r="DEK42" s="31"/>
      <c r="DEL42" s="31"/>
      <c r="DEM42" s="31"/>
      <c r="DEN42" s="31"/>
      <c r="DEO42" s="31"/>
      <c r="DEP42" s="31"/>
      <c r="DEQ42" s="31"/>
      <c r="DER42" s="31"/>
      <c r="DES42" s="31"/>
      <c r="DET42" s="31"/>
      <c r="DEU42" s="31"/>
      <c r="DEV42" s="31"/>
      <c r="DEW42" s="31"/>
      <c r="DEX42" s="31"/>
      <c r="DEY42" s="31"/>
      <c r="DEZ42" s="31"/>
      <c r="DFA42" s="31"/>
      <c r="DFB42" s="31"/>
      <c r="DFC42" s="31"/>
      <c r="DFD42" s="31"/>
      <c r="DFE42" s="31"/>
      <c r="DFF42" s="31"/>
      <c r="DFG42" s="31"/>
      <c r="DFH42" s="31"/>
      <c r="DFI42" s="31"/>
      <c r="DFJ42" s="31"/>
      <c r="DFK42" s="31"/>
      <c r="DFL42" s="31"/>
      <c r="DFM42" s="31"/>
      <c r="DFN42" s="31"/>
      <c r="DFO42" s="31"/>
      <c r="DFP42" s="31"/>
      <c r="DFQ42" s="31"/>
      <c r="DFR42" s="31"/>
      <c r="DFS42" s="31"/>
      <c r="DFT42" s="31"/>
      <c r="DFU42" s="31"/>
      <c r="DFV42" s="31"/>
      <c r="DFW42" s="31"/>
      <c r="DFX42" s="31"/>
      <c r="DFY42" s="31"/>
      <c r="DFZ42" s="31"/>
      <c r="DGA42" s="31"/>
      <c r="DGB42" s="31"/>
      <c r="DGC42" s="31"/>
      <c r="DGD42" s="31"/>
      <c r="DGE42" s="31"/>
      <c r="DGF42" s="31"/>
      <c r="DGG42" s="31"/>
      <c r="DGH42" s="31"/>
      <c r="DGI42" s="31"/>
      <c r="DGJ42" s="31"/>
      <c r="DGK42" s="31"/>
      <c r="DGL42" s="31"/>
      <c r="DGM42" s="31"/>
      <c r="DGN42" s="31"/>
      <c r="DGO42" s="31"/>
      <c r="DGP42" s="31"/>
      <c r="DGQ42" s="31"/>
      <c r="DGR42" s="31"/>
      <c r="DGS42" s="31"/>
      <c r="DGT42" s="31"/>
      <c r="DGU42" s="31"/>
      <c r="DGV42" s="31"/>
      <c r="DGW42" s="31"/>
      <c r="DGX42" s="31"/>
      <c r="DGY42" s="31"/>
      <c r="DGZ42" s="31"/>
      <c r="DHA42" s="31"/>
      <c r="DHB42" s="31"/>
      <c r="DHC42" s="31"/>
      <c r="DHD42" s="31"/>
      <c r="DHE42" s="31"/>
      <c r="DHF42" s="31"/>
      <c r="DHG42" s="31"/>
      <c r="DHH42" s="31"/>
      <c r="DHI42" s="31"/>
      <c r="DHJ42" s="31"/>
      <c r="DHK42" s="31"/>
      <c r="DHL42" s="31"/>
      <c r="DHM42" s="31"/>
      <c r="DHN42" s="31"/>
      <c r="DHO42" s="31"/>
      <c r="DHP42" s="31"/>
      <c r="DHQ42" s="31"/>
      <c r="DHR42" s="31"/>
      <c r="DHS42" s="31"/>
      <c r="DHT42" s="31"/>
      <c r="DHU42" s="31"/>
      <c r="DHV42" s="31"/>
      <c r="DHW42" s="31"/>
      <c r="DHX42" s="31"/>
      <c r="DHY42" s="31"/>
      <c r="DHZ42" s="31"/>
      <c r="DIA42" s="31"/>
      <c r="DIB42" s="31"/>
      <c r="DIC42" s="31"/>
      <c r="DID42" s="31"/>
      <c r="DIE42" s="31"/>
      <c r="DIF42" s="31"/>
      <c r="DIG42" s="31"/>
      <c r="DIH42" s="31"/>
      <c r="DII42" s="31"/>
      <c r="DIJ42" s="31"/>
      <c r="DIK42" s="31"/>
      <c r="DIL42" s="31"/>
      <c r="DIM42" s="31"/>
      <c r="DIN42" s="31"/>
      <c r="DIO42" s="31"/>
      <c r="DIP42" s="31"/>
      <c r="DIQ42" s="31"/>
      <c r="DIR42" s="31"/>
      <c r="DIS42" s="31"/>
      <c r="DIT42" s="31"/>
      <c r="DIU42" s="31"/>
      <c r="DIV42" s="31"/>
      <c r="DIW42" s="31"/>
      <c r="DIX42" s="31"/>
      <c r="DIY42" s="31"/>
      <c r="DIZ42" s="31"/>
      <c r="DJA42" s="31"/>
      <c r="DJB42" s="31"/>
      <c r="DJC42" s="31"/>
      <c r="DJD42" s="31"/>
      <c r="DJE42" s="31"/>
      <c r="DJF42" s="31"/>
      <c r="DJG42" s="31"/>
      <c r="DJH42" s="31"/>
      <c r="DJI42" s="31"/>
      <c r="DJJ42" s="31"/>
      <c r="DJK42" s="31"/>
      <c r="DJL42" s="31"/>
      <c r="DJM42" s="31"/>
      <c r="DJN42" s="31"/>
      <c r="DJO42" s="31"/>
      <c r="DJP42" s="31"/>
      <c r="DJQ42" s="31"/>
      <c r="DJR42" s="31"/>
      <c r="DJS42" s="31"/>
      <c r="DJT42" s="31"/>
      <c r="DJU42" s="31"/>
      <c r="DJV42" s="31"/>
      <c r="DJW42" s="31"/>
      <c r="DJX42" s="31"/>
      <c r="DJY42" s="31"/>
      <c r="DJZ42" s="31"/>
      <c r="DKA42" s="31"/>
      <c r="DKB42" s="31"/>
      <c r="DKC42" s="31"/>
      <c r="DKD42" s="31"/>
      <c r="DKE42" s="31"/>
      <c r="DKF42" s="31"/>
      <c r="DKG42" s="31"/>
      <c r="DKH42" s="31"/>
      <c r="DKI42" s="31"/>
      <c r="DKJ42" s="31"/>
      <c r="DKK42" s="31"/>
      <c r="DKL42" s="31"/>
      <c r="DKM42" s="31"/>
      <c r="DKN42" s="31"/>
      <c r="DKO42" s="31"/>
      <c r="DKP42" s="31"/>
      <c r="DKQ42" s="31"/>
      <c r="DKR42" s="31"/>
      <c r="DKS42" s="31"/>
      <c r="DKT42" s="31"/>
      <c r="DKU42" s="31"/>
      <c r="DKV42" s="31"/>
      <c r="DKW42" s="31"/>
      <c r="DKX42" s="31"/>
      <c r="DKY42" s="31"/>
      <c r="DKZ42" s="31"/>
      <c r="DLA42" s="31"/>
      <c r="DLB42" s="31"/>
      <c r="DLC42" s="31"/>
      <c r="DLD42" s="31"/>
      <c r="DLE42" s="31"/>
      <c r="DLF42" s="31"/>
      <c r="DLG42" s="31"/>
      <c r="DLH42" s="31"/>
      <c r="DLI42" s="31"/>
      <c r="DLJ42" s="31"/>
      <c r="DLK42" s="31"/>
      <c r="DLL42" s="31"/>
      <c r="DLM42" s="31"/>
      <c r="DLN42" s="31"/>
      <c r="DLO42" s="31"/>
      <c r="DLP42" s="31"/>
      <c r="DLQ42" s="31"/>
      <c r="DLR42" s="31"/>
      <c r="DLS42" s="31"/>
      <c r="DLT42" s="31"/>
      <c r="DLU42" s="31"/>
      <c r="DLV42" s="31"/>
      <c r="DLW42" s="31"/>
      <c r="DLX42" s="31"/>
      <c r="DLY42" s="31"/>
      <c r="DLZ42" s="31"/>
      <c r="DMA42" s="31"/>
      <c r="DMB42" s="31"/>
      <c r="DMC42" s="31"/>
      <c r="DMD42" s="31"/>
      <c r="DME42" s="31"/>
      <c r="DMF42" s="31"/>
      <c r="DMG42" s="31"/>
      <c r="DMH42" s="31"/>
      <c r="DMI42" s="31"/>
      <c r="DMJ42" s="31"/>
      <c r="DMK42" s="31"/>
      <c r="DML42" s="31"/>
      <c r="DMM42" s="31"/>
      <c r="DMN42" s="31"/>
      <c r="DMO42" s="31"/>
      <c r="DMP42" s="31"/>
      <c r="DMQ42" s="31"/>
      <c r="DMR42" s="31"/>
      <c r="DMS42" s="31"/>
      <c r="DMT42" s="31"/>
      <c r="DMU42" s="31"/>
      <c r="DMV42" s="31"/>
      <c r="DMW42" s="31"/>
      <c r="DMX42" s="31"/>
      <c r="DMY42" s="31"/>
      <c r="DMZ42" s="31"/>
      <c r="DNA42" s="31"/>
      <c r="DNB42" s="31"/>
      <c r="DNC42" s="31"/>
      <c r="DND42" s="31"/>
      <c r="DNE42" s="31"/>
      <c r="DNF42" s="31"/>
      <c r="DNG42" s="31"/>
      <c r="DNH42" s="31"/>
      <c r="DNI42" s="31"/>
      <c r="DNJ42" s="31"/>
      <c r="DNK42" s="31"/>
      <c r="DNL42" s="31"/>
      <c r="DNM42" s="31"/>
      <c r="DNN42" s="31"/>
      <c r="DNO42" s="31"/>
      <c r="DNP42" s="31"/>
      <c r="DNQ42" s="31"/>
      <c r="DNR42" s="31"/>
      <c r="DNS42" s="31"/>
      <c r="DNT42" s="31"/>
      <c r="DNU42" s="31"/>
      <c r="DNV42" s="31"/>
      <c r="DNW42" s="31"/>
      <c r="DNX42" s="31"/>
      <c r="DNY42" s="31"/>
      <c r="DNZ42" s="31"/>
      <c r="DOA42" s="31"/>
      <c r="DOB42" s="31"/>
      <c r="DOC42" s="31"/>
      <c r="DOD42" s="31"/>
      <c r="DOE42" s="31"/>
      <c r="DOF42" s="31"/>
      <c r="DOG42" s="31"/>
      <c r="DOH42" s="31"/>
      <c r="DOI42" s="31"/>
      <c r="DOJ42" s="31"/>
      <c r="DOK42" s="31"/>
      <c r="DOL42" s="31"/>
      <c r="DOM42" s="31"/>
      <c r="DON42" s="31"/>
      <c r="DOO42" s="31"/>
      <c r="DOP42" s="31"/>
      <c r="DOQ42" s="31"/>
      <c r="DOR42" s="31"/>
      <c r="DOS42" s="31"/>
      <c r="DOT42" s="31"/>
      <c r="DOU42" s="31"/>
      <c r="DOV42" s="31"/>
      <c r="DOW42" s="31"/>
      <c r="DOX42" s="31"/>
      <c r="DOY42" s="31"/>
      <c r="DOZ42" s="31"/>
      <c r="DPA42" s="31"/>
      <c r="DPB42" s="31"/>
      <c r="DPC42" s="31"/>
      <c r="DPD42" s="31"/>
      <c r="DPE42" s="31"/>
      <c r="DPF42" s="31"/>
      <c r="DPG42" s="31"/>
      <c r="DPH42" s="31"/>
      <c r="DPI42" s="31"/>
      <c r="DPJ42" s="31"/>
      <c r="DPK42" s="31"/>
      <c r="DPL42" s="31"/>
      <c r="DPM42" s="31"/>
      <c r="DPN42" s="31"/>
      <c r="DPO42" s="31"/>
      <c r="DPP42" s="31"/>
      <c r="DPQ42" s="31"/>
      <c r="DPR42" s="31"/>
      <c r="DPS42" s="31"/>
      <c r="DPT42" s="31"/>
      <c r="DPU42" s="31"/>
      <c r="DPV42" s="31"/>
      <c r="DPW42" s="31"/>
      <c r="DPX42" s="31"/>
      <c r="DPY42" s="31"/>
      <c r="DPZ42" s="31"/>
      <c r="DQA42" s="31"/>
      <c r="DQB42" s="31"/>
      <c r="DQC42" s="31"/>
      <c r="DQD42" s="31"/>
      <c r="DQE42" s="31"/>
      <c r="DQF42" s="31"/>
      <c r="DQG42" s="31"/>
      <c r="DQH42" s="31"/>
      <c r="DQI42" s="31"/>
      <c r="DQJ42" s="31"/>
      <c r="DQK42" s="31"/>
      <c r="DQL42" s="31"/>
      <c r="DQM42" s="31"/>
      <c r="DQN42" s="31"/>
      <c r="DQO42" s="31"/>
      <c r="DQP42" s="31"/>
      <c r="DQQ42" s="31"/>
      <c r="DQR42" s="31"/>
      <c r="DQS42" s="31"/>
      <c r="DQT42" s="31"/>
      <c r="DQU42" s="31"/>
      <c r="DQV42" s="31"/>
      <c r="DQW42" s="31"/>
      <c r="DQX42" s="31"/>
      <c r="DQY42" s="31"/>
      <c r="DQZ42" s="31"/>
      <c r="DRA42" s="31"/>
      <c r="DRB42" s="31"/>
      <c r="DRC42" s="31"/>
      <c r="DRD42" s="31"/>
      <c r="DRE42" s="31"/>
      <c r="DRF42" s="31"/>
      <c r="DRG42" s="31"/>
      <c r="DRH42" s="31"/>
      <c r="DRI42" s="31"/>
      <c r="DRJ42" s="31"/>
      <c r="DRK42" s="31"/>
      <c r="DRL42" s="31"/>
      <c r="DRM42" s="31"/>
      <c r="DRN42" s="31"/>
      <c r="DRO42" s="31"/>
      <c r="DRP42" s="31"/>
      <c r="DRQ42" s="31"/>
      <c r="DRR42" s="31"/>
      <c r="DRS42" s="31"/>
      <c r="DRT42" s="31"/>
      <c r="DRU42" s="31"/>
      <c r="DRV42" s="31"/>
      <c r="DRW42" s="31"/>
      <c r="DRX42" s="31"/>
      <c r="DRY42" s="31"/>
      <c r="DRZ42" s="31"/>
      <c r="DSA42" s="31"/>
      <c r="DSB42" s="31"/>
      <c r="DSC42" s="31"/>
      <c r="DSD42" s="31"/>
      <c r="DSE42" s="31"/>
      <c r="DSF42" s="31"/>
      <c r="DSG42" s="31"/>
      <c r="DSH42" s="31"/>
      <c r="DSI42" s="31"/>
      <c r="DSJ42" s="31"/>
      <c r="DSK42" s="31"/>
      <c r="DSL42" s="31"/>
      <c r="DSM42" s="31"/>
      <c r="DSN42" s="31"/>
      <c r="DSO42" s="31"/>
      <c r="DSP42" s="31"/>
      <c r="DSQ42" s="31"/>
      <c r="DSR42" s="31"/>
      <c r="DSS42" s="31"/>
      <c r="DST42" s="31"/>
      <c r="DSU42" s="31"/>
      <c r="DSV42" s="31"/>
      <c r="DSW42" s="31"/>
      <c r="DSX42" s="31"/>
      <c r="DSY42" s="31"/>
      <c r="DSZ42" s="31"/>
      <c r="DTA42" s="31"/>
      <c r="DTB42" s="31"/>
      <c r="DTC42" s="31"/>
      <c r="DTD42" s="31"/>
      <c r="DTE42" s="31"/>
      <c r="DTF42" s="31"/>
      <c r="DTG42" s="31"/>
      <c r="DTH42" s="31"/>
      <c r="DTI42" s="31"/>
      <c r="DTJ42" s="31"/>
      <c r="DTK42" s="31"/>
      <c r="DTL42" s="31"/>
      <c r="DTM42" s="31"/>
      <c r="DTN42" s="31"/>
      <c r="DTO42" s="31"/>
      <c r="DTP42" s="31"/>
      <c r="DTQ42" s="31"/>
      <c r="DTR42" s="31"/>
      <c r="DTS42" s="31"/>
      <c r="DTT42" s="31"/>
      <c r="DTU42" s="31"/>
      <c r="DTV42" s="31"/>
      <c r="DTW42" s="31"/>
      <c r="DTX42" s="31"/>
      <c r="DTY42" s="31"/>
      <c r="DTZ42" s="31"/>
      <c r="DUA42" s="31"/>
      <c r="DUB42" s="31"/>
      <c r="DUC42" s="31"/>
      <c r="DUD42" s="31"/>
      <c r="DUE42" s="31"/>
      <c r="DUF42" s="31"/>
      <c r="DUG42" s="31"/>
      <c r="DUH42" s="31"/>
      <c r="DUI42" s="31"/>
      <c r="DUJ42" s="31"/>
      <c r="DUK42" s="31"/>
      <c r="DUL42" s="31"/>
      <c r="DUM42" s="31"/>
      <c r="DUN42" s="31"/>
      <c r="DUO42" s="31"/>
      <c r="DUP42" s="31"/>
      <c r="DUQ42" s="31"/>
      <c r="DUR42" s="31"/>
      <c r="DUS42" s="31"/>
      <c r="DUT42" s="31"/>
      <c r="DUU42" s="31"/>
      <c r="DUV42" s="31"/>
      <c r="DUW42" s="31"/>
      <c r="DUX42" s="31"/>
      <c r="DUY42" s="31"/>
      <c r="DUZ42" s="31"/>
      <c r="DVA42" s="31"/>
      <c r="DVB42" s="31"/>
      <c r="DVC42" s="31"/>
      <c r="DVD42" s="31"/>
      <c r="DVE42" s="31"/>
      <c r="DVF42" s="31"/>
      <c r="DVG42" s="31"/>
      <c r="DVH42" s="31"/>
      <c r="DVI42" s="31"/>
      <c r="DVJ42" s="31"/>
      <c r="DVK42" s="31"/>
      <c r="DVL42" s="31"/>
      <c r="DVM42" s="31"/>
      <c r="DVN42" s="31"/>
      <c r="DVO42" s="31"/>
      <c r="DVP42" s="31"/>
      <c r="DVQ42" s="31"/>
      <c r="DVR42" s="31"/>
      <c r="DVS42" s="31"/>
      <c r="DVT42" s="31"/>
      <c r="DVU42" s="31"/>
      <c r="DVV42" s="31"/>
      <c r="DVW42" s="31"/>
      <c r="DVX42" s="31"/>
      <c r="DVY42" s="31"/>
      <c r="DVZ42" s="31"/>
      <c r="DWA42" s="31"/>
      <c r="DWB42" s="31"/>
      <c r="DWC42" s="31"/>
      <c r="DWD42" s="31"/>
      <c r="DWE42" s="31"/>
      <c r="DWF42" s="31"/>
      <c r="DWG42" s="31"/>
      <c r="DWH42" s="31"/>
      <c r="DWI42" s="31"/>
      <c r="DWJ42" s="31"/>
      <c r="DWK42" s="31"/>
      <c r="DWL42" s="31"/>
      <c r="DWM42" s="31"/>
      <c r="DWN42" s="31"/>
      <c r="DWO42" s="31"/>
      <c r="DWP42" s="31"/>
      <c r="DWQ42" s="31"/>
      <c r="DWR42" s="31"/>
      <c r="DWS42" s="31"/>
      <c r="DWT42" s="31"/>
      <c r="DWU42" s="31"/>
      <c r="DWV42" s="31"/>
      <c r="DWW42" s="31"/>
      <c r="DWX42" s="31"/>
      <c r="DWY42" s="31"/>
      <c r="DWZ42" s="31"/>
      <c r="DXA42" s="31"/>
      <c r="DXB42" s="31"/>
      <c r="DXC42" s="31"/>
      <c r="DXD42" s="31"/>
      <c r="DXE42" s="31"/>
      <c r="DXF42" s="31"/>
      <c r="DXG42" s="31"/>
      <c r="DXH42" s="31"/>
      <c r="DXI42" s="31"/>
      <c r="DXJ42" s="31"/>
      <c r="DXK42" s="31"/>
      <c r="DXL42" s="31"/>
      <c r="DXM42" s="31"/>
      <c r="DXN42" s="31"/>
      <c r="DXO42" s="31"/>
      <c r="DXP42" s="31"/>
      <c r="DXQ42" s="31"/>
      <c r="DXR42" s="31"/>
      <c r="DXS42" s="31"/>
      <c r="DXT42" s="31"/>
      <c r="DXU42" s="31"/>
      <c r="DXV42" s="31"/>
      <c r="DXW42" s="31"/>
      <c r="DXX42" s="31"/>
      <c r="DXY42" s="31"/>
      <c r="DXZ42" s="31"/>
      <c r="DYA42" s="31"/>
      <c r="DYB42" s="31"/>
      <c r="DYC42" s="31"/>
      <c r="DYD42" s="31"/>
      <c r="DYE42" s="31"/>
      <c r="DYF42" s="31"/>
      <c r="DYG42" s="31"/>
      <c r="DYH42" s="31"/>
      <c r="DYI42" s="31"/>
      <c r="DYJ42" s="31"/>
      <c r="DYK42" s="31"/>
      <c r="DYL42" s="31"/>
      <c r="DYM42" s="31"/>
      <c r="DYN42" s="31"/>
      <c r="DYO42" s="31"/>
      <c r="DYP42" s="31"/>
      <c r="DYQ42" s="31"/>
      <c r="DYR42" s="31"/>
      <c r="DYS42" s="31"/>
      <c r="DYT42" s="31"/>
      <c r="DYU42" s="31"/>
      <c r="DYV42" s="31"/>
      <c r="DYW42" s="31"/>
      <c r="DYX42" s="31"/>
      <c r="DYY42" s="31"/>
      <c r="DYZ42" s="31"/>
      <c r="DZA42" s="31"/>
      <c r="DZB42" s="31"/>
      <c r="DZC42" s="31"/>
      <c r="DZD42" s="31"/>
      <c r="DZE42" s="31"/>
      <c r="DZF42" s="31"/>
      <c r="DZG42" s="31"/>
      <c r="DZH42" s="31"/>
      <c r="DZI42" s="31"/>
      <c r="DZJ42" s="31"/>
      <c r="DZK42" s="31"/>
      <c r="DZL42" s="31"/>
      <c r="DZM42" s="31"/>
      <c r="DZN42" s="31"/>
      <c r="DZO42" s="31"/>
      <c r="DZP42" s="31"/>
      <c r="DZQ42" s="31"/>
      <c r="DZR42" s="31"/>
      <c r="DZS42" s="31"/>
      <c r="DZT42" s="31"/>
      <c r="DZU42" s="31"/>
      <c r="DZV42" s="31"/>
      <c r="DZW42" s="31"/>
      <c r="DZX42" s="31"/>
      <c r="DZY42" s="31"/>
      <c r="DZZ42" s="31"/>
      <c r="EAA42" s="31"/>
      <c r="EAB42" s="31"/>
      <c r="EAC42" s="31"/>
      <c r="EAD42" s="31"/>
      <c r="EAE42" s="31"/>
      <c r="EAF42" s="31"/>
      <c r="EAG42" s="31"/>
      <c r="EAH42" s="31"/>
      <c r="EAI42" s="31"/>
      <c r="EAJ42" s="31"/>
      <c r="EAK42" s="31"/>
      <c r="EAL42" s="31"/>
      <c r="EAM42" s="31"/>
      <c r="EAN42" s="31"/>
      <c r="EAO42" s="31"/>
      <c r="EAP42" s="31"/>
      <c r="EAQ42" s="31"/>
      <c r="EAR42" s="31"/>
      <c r="EAS42" s="31"/>
      <c r="EAT42" s="31"/>
      <c r="EAU42" s="31"/>
      <c r="EAV42" s="31"/>
      <c r="EAW42" s="31"/>
      <c r="EAX42" s="31"/>
      <c r="EAY42" s="31"/>
      <c r="EAZ42" s="31"/>
      <c r="EBA42" s="31"/>
      <c r="EBB42" s="31"/>
      <c r="EBC42" s="31"/>
      <c r="EBD42" s="31"/>
      <c r="EBE42" s="31"/>
      <c r="EBF42" s="31"/>
      <c r="EBG42" s="31"/>
      <c r="EBH42" s="31"/>
      <c r="EBI42" s="31"/>
      <c r="EBJ42" s="31"/>
      <c r="EBK42" s="31"/>
      <c r="EBL42" s="31"/>
      <c r="EBM42" s="31"/>
      <c r="EBN42" s="31"/>
      <c r="EBO42" s="31"/>
      <c r="EBP42" s="31"/>
      <c r="EBQ42" s="31"/>
      <c r="EBR42" s="31"/>
      <c r="EBS42" s="31"/>
      <c r="EBT42" s="31"/>
      <c r="EBU42" s="31"/>
      <c r="EBV42" s="31"/>
      <c r="EBW42" s="31"/>
      <c r="EBX42" s="31"/>
      <c r="EBY42" s="31"/>
      <c r="EBZ42" s="31"/>
      <c r="ECA42" s="31"/>
      <c r="ECB42" s="31"/>
      <c r="ECC42" s="31"/>
      <c r="ECD42" s="31"/>
      <c r="ECE42" s="31"/>
      <c r="ECF42" s="31"/>
      <c r="ECG42" s="31"/>
      <c r="ECH42" s="31"/>
      <c r="ECI42" s="31"/>
      <c r="ECJ42" s="31"/>
      <c r="ECK42" s="31"/>
      <c r="ECL42" s="31"/>
      <c r="ECM42" s="31"/>
      <c r="ECN42" s="31"/>
      <c r="ECO42" s="31"/>
      <c r="ECP42" s="31"/>
      <c r="ECQ42" s="31"/>
      <c r="ECR42" s="31"/>
      <c r="ECS42" s="31"/>
      <c r="ECT42" s="31"/>
      <c r="ECU42" s="31"/>
      <c r="ECV42" s="31"/>
      <c r="ECW42" s="31"/>
      <c r="ECX42" s="31"/>
      <c r="ECY42" s="31"/>
      <c r="ECZ42" s="31"/>
      <c r="EDA42" s="31"/>
      <c r="EDB42" s="31"/>
      <c r="EDC42" s="31"/>
      <c r="EDD42" s="31"/>
      <c r="EDE42" s="31"/>
      <c r="EDF42" s="31"/>
      <c r="EDG42" s="31"/>
      <c r="EDH42" s="31"/>
      <c r="EDI42" s="31"/>
      <c r="EDJ42" s="31"/>
      <c r="EDK42" s="31"/>
      <c r="EDL42" s="31"/>
      <c r="EDM42" s="31"/>
      <c r="EDN42" s="31"/>
      <c r="EDO42" s="31"/>
      <c r="EDP42" s="31"/>
      <c r="EDQ42" s="31"/>
      <c r="EDR42" s="31"/>
      <c r="EDS42" s="31"/>
      <c r="EDT42" s="31"/>
      <c r="EDU42" s="31"/>
      <c r="EDV42" s="31"/>
      <c r="EDW42" s="31"/>
      <c r="EDX42" s="31"/>
      <c r="EDY42" s="31"/>
      <c r="EDZ42" s="31"/>
      <c r="EEA42" s="31"/>
      <c r="EEB42" s="31"/>
      <c r="EEC42" s="31"/>
      <c r="EED42" s="31"/>
      <c r="EEE42" s="31"/>
      <c r="EEF42" s="31"/>
      <c r="EEG42" s="31"/>
      <c r="EEH42" s="31"/>
      <c r="EEI42" s="31"/>
      <c r="EEJ42" s="31"/>
      <c r="EEK42" s="31"/>
      <c r="EEL42" s="31"/>
      <c r="EEM42" s="31"/>
      <c r="EEN42" s="31"/>
      <c r="EEO42" s="31"/>
      <c r="EEP42" s="31"/>
      <c r="EEQ42" s="31"/>
      <c r="EER42" s="31"/>
      <c r="EES42" s="31"/>
      <c r="EET42" s="31"/>
      <c r="EEU42" s="31"/>
      <c r="EEV42" s="31"/>
      <c r="EEW42" s="31"/>
      <c r="EEX42" s="31"/>
      <c r="EEY42" s="31"/>
      <c r="EEZ42" s="31"/>
      <c r="EFA42" s="31"/>
      <c r="EFB42" s="31"/>
      <c r="EFC42" s="31"/>
      <c r="EFD42" s="31"/>
      <c r="EFE42" s="31"/>
      <c r="EFF42" s="31"/>
      <c r="EFG42" s="31"/>
      <c r="EFH42" s="31"/>
      <c r="EFI42" s="31"/>
      <c r="EFJ42" s="31"/>
      <c r="EFK42" s="31"/>
      <c r="EFL42" s="31"/>
      <c r="EFM42" s="31"/>
      <c r="EFN42" s="31"/>
      <c r="EFO42" s="31"/>
      <c r="EFP42" s="31"/>
      <c r="EFQ42" s="31"/>
      <c r="EFR42" s="31"/>
      <c r="EFS42" s="31"/>
      <c r="EFT42" s="31"/>
      <c r="EFU42" s="31"/>
      <c r="EFV42" s="31"/>
      <c r="EFW42" s="31"/>
      <c r="EFX42" s="31"/>
      <c r="EFY42" s="31"/>
      <c r="EFZ42" s="31"/>
      <c r="EGA42" s="31"/>
      <c r="EGB42" s="31"/>
      <c r="EGC42" s="31"/>
      <c r="EGD42" s="31"/>
      <c r="EGE42" s="31"/>
      <c r="EGF42" s="31"/>
      <c r="EGG42" s="31"/>
      <c r="EGH42" s="31"/>
      <c r="EGI42" s="31"/>
      <c r="EGJ42" s="31"/>
      <c r="EGK42" s="31"/>
      <c r="EGL42" s="31"/>
      <c r="EGM42" s="31"/>
      <c r="EGN42" s="31"/>
      <c r="EGO42" s="31"/>
      <c r="EGP42" s="31"/>
      <c r="EGQ42" s="31"/>
      <c r="EGR42" s="31"/>
      <c r="EGS42" s="31"/>
      <c r="EGT42" s="31"/>
      <c r="EGU42" s="31"/>
      <c r="EGV42" s="31"/>
      <c r="EGW42" s="31"/>
      <c r="EGX42" s="31"/>
      <c r="EGY42" s="31"/>
      <c r="EGZ42" s="31"/>
      <c r="EHA42" s="31"/>
      <c r="EHB42" s="31"/>
      <c r="EHC42" s="31"/>
      <c r="EHD42" s="31"/>
      <c r="EHE42" s="31"/>
      <c r="EHF42" s="31"/>
      <c r="EHG42" s="31"/>
      <c r="EHH42" s="31"/>
      <c r="EHI42" s="31"/>
      <c r="EHJ42" s="31"/>
      <c r="EHK42" s="31"/>
      <c r="EHL42" s="31"/>
      <c r="EHM42" s="31"/>
      <c r="EHN42" s="31"/>
      <c r="EHO42" s="31"/>
      <c r="EHP42" s="31"/>
      <c r="EHQ42" s="31"/>
      <c r="EHR42" s="31"/>
      <c r="EHS42" s="31"/>
      <c r="EHT42" s="31"/>
      <c r="EHU42" s="31"/>
      <c r="EHV42" s="31"/>
      <c r="EHW42" s="31"/>
      <c r="EHX42" s="31"/>
      <c r="EHY42" s="31"/>
      <c r="EHZ42" s="31"/>
      <c r="EIA42" s="31"/>
      <c r="EIB42" s="31"/>
      <c r="EIC42" s="31"/>
      <c r="EID42" s="31"/>
      <c r="EIE42" s="31"/>
      <c r="EIF42" s="31"/>
      <c r="EIG42" s="31"/>
      <c r="EIH42" s="31"/>
      <c r="EII42" s="31"/>
      <c r="EIJ42" s="31"/>
      <c r="EIK42" s="31"/>
      <c r="EIL42" s="31"/>
      <c r="EIM42" s="31"/>
      <c r="EIN42" s="31"/>
      <c r="EIO42" s="31"/>
      <c r="EIP42" s="31"/>
      <c r="EIQ42" s="31"/>
      <c r="EIR42" s="31"/>
      <c r="EIS42" s="31"/>
      <c r="EIT42" s="31"/>
      <c r="EIU42" s="31"/>
      <c r="EIV42" s="31"/>
      <c r="EIW42" s="31"/>
      <c r="EIX42" s="31"/>
      <c r="EIY42" s="31"/>
      <c r="EIZ42" s="31"/>
      <c r="EJA42" s="31"/>
      <c r="EJB42" s="31"/>
      <c r="EJC42" s="31"/>
      <c r="EJD42" s="31"/>
      <c r="EJE42" s="31"/>
      <c r="EJF42" s="31"/>
      <c r="EJG42" s="31"/>
      <c r="EJH42" s="31"/>
      <c r="EJI42" s="31"/>
      <c r="EJJ42" s="31"/>
      <c r="EJK42" s="31"/>
      <c r="EJL42" s="31"/>
      <c r="EJM42" s="31"/>
      <c r="EJN42" s="31"/>
      <c r="EJO42" s="31"/>
      <c r="EJP42" s="31"/>
      <c r="EJQ42" s="31"/>
      <c r="EJR42" s="31"/>
      <c r="EJS42" s="31"/>
      <c r="EJT42" s="31"/>
      <c r="EJU42" s="31"/>
      <c r="EJV42" s="31"/>
      <c r="EJW42" s="31"/>
      <c r="EJX42" s="31"/>
      <c r="EJY42" s="31"/>
      <c r="EJZ42" s="31"/>
      <c r="EKA42" s="31"/>
      <c r="EKB42" s="31"/>
      <c r="EKC42" s="31"/>
      <c r="EKD42" s="31"/>
      <c r="EKE42" s="31"/>
      <c r="EKF42" s="31"/>
      <c r="EKG42" s="31"/>
      <c r="EKH42" s="31"/>
      <c r="EKI42" s="31"/>
      <c r="EKJ42" s="31"/>
      <c r="EKK42" s="31"/>
      <c r="EKL42" s="31"/>
      <c r="EKM42" s="31"/>
      <c r="EKN42" s="31"/>
      <c r="EKO42" s="31"/>
      <c r="EKP42" s="31"/>
      <c r="EKQ42" s="31"/>
      <c r="EKR42" s="31"/>
      <c r="EKS42" s="31"/>
      <c r="EKT42" s="31"/>
      <c r="EKU42" s="31"/>
      <c r="EKV42" s="31"/>
      <c r="EKW42" s="31"/>
      <c r="EKX42" s="31"/>
      <c r="EKY42" s="31"/>
      <c r="EKZ42" s="31"/>
      <c r="ELA42" s="31"/>
      <c r="ELB42" s="31"/>
      <c r="ELC42" s="31"/>
      <c r="ELD42" s="31"/>
      <c r="ELE42" s="31"/>
      <c r="ELF42" s="31"/>
      <c r="ELG42" s="31"/>
      <c r="ELH42" s="31"/>
      <c r="ELI42" s="31"/>
      <c r="ELJ42" s="31"/>
      <c r="ELK42" s="31"/>
      <c r="ELL42" s="31"/>
      <c r="ELM42" s="31"/>
      <c r="ELN42" s="31"/>
      <c r="ELO42" s="31"/>
      <c r="ELP42" s="31"/>
      <c r="ELQ42" s="31"/>
      <c r="ELR42" s="31"/>
      <c r="ELS42" s="31"/>
      <c r="ELT42" s="31"/>
      <c r="ELU42" s="31"/>
      <c r="ELV42" s="31"/>
      <c r="ELW42" s="31"/>
      <c r="ELX42" s="31"/>
      <c r="ELY42" s="31"/>
      <c r="ELZ42" s="31"/>
      <c r="EMA42" s="31"/>
      <c r="EMB42" s="31"/>
      <c r="EMC42" s="31"/>
      <c r="EMD42" s="31"/>
      <c r="EME42" s="31"/>
      <c r="EMF42" s="31"/>
      <c r="EMG42" s="31"/>
      <c r="EMH42" s="31"/>
      <c r="EMI42" s="31"/>
      <c r="EMJ42" s="31"/>
      <c r="EMK42" s="31"/>
      <c r="EML42" s="31"/>
      <c r="EMM42" s="31"/>
      <c r="EMN42" s="31"/>
      <c r="EMO42" s="31"/>
      <c r="EMP42" s="31"/>
      <c r="EMQ42" s="31"/>
      <c r="EMR42" s="31"/>
      <c r="EMS42" s="31"/>
      <c r="EMT42" s="31"/>
      <c r="EMU42" s="31"/>
      <c r="EMV42" s="31"/>
      <c r="EMW42" s="31"/>
      <c r="EMX42" s="31"/>
      <c r="EMY42" s="31"/>
      <c r="EMZ42" s="31"/>
      <c r="ENA42" s="31"/>
      <c r="ENB42" s="31"/>
      <c r="ENC42" s="31"/>
      <c r="END42" s="31"/>
      <c r="ENE42" s="31"/>
      <c r="ENF42" s="31"/>
      <c r="ENG42" s="31"/>
      <c r="ENH42" s="31"/>
      <c r="ENI42" s="31"/>
      <c r="ENJ42" s="31"/>
      <c r="ENK42" s="31"/>
      <c r="ENL42" s="31"/>
      <c r="ENM42" s="31"/>
      <c r="ENN42" s="31"/>
      <c r="ENO42" s="31"/>
      <c r="ENP42" s="31"/>
      <c r="ENQ42" s="31"/>
      <c r="ENR42" s="31"/>
      <c r="ENS42" s="31"/>
      <c r="ENT42" s="31"/>
      <c r="ENU42" s="31"/>
      <c r="ENV42" s="31"/>
      <c r="ENW42" s="31"/>
      <c r="ENX42" s="31"/>
      <c r="ENY42" s="31"/>
      <c r="ENZ42" s="31"/>
      <c r="EOA42" s="31"/>
      <c r="EOB42" s="31"/>
      <c r="EOC42" s="31"/>
      <c r="EOD42" s="31"/>
      <c r="EOE42" s="31"/>
      <c r="EOF42" s="31"/>
      <c r="EOG42" s="31"/>
      <c r="EOH42" s="31"/>
      <c r="EOI42" s="31"/>
      <c r="EOJ42" s="31"/>
      <c r="EOK42" s="31"/>
      <c r="EOL42" s="31"/>
      <c r="EOM42" s="31"/>
      <c r="EON42" s="31"/>
      <c r="EOO42" s="31"/>
      <c r="EOP42" s="31"/>
      <c r="EOQ42" s="31"/>
      <c r="EOR42" s="31"/>
      <c r="EOS42" s="31"/>
      <c r="EOT42" s="31"/>
      <c r="EOU42" s="31"/>
      <c r="EOV42" s="31"/>
      <c r="EOW42" s="31"/>
      <c r="EOX42" s="31"/>
      <c r="EOY42" s="31"/>
      <c r="EOZ42" s="31"/>
      <c r="EPA42" s="31"/>
      <c r="EPB42" s="31"/>
      <c r="EPC42" s="31"/>
      <c r="EPD42" s="31"/>
      <c r="EPE42" s="31"/>
      <c r="EPF42" s="31"/>
      <c r="EPG42" s="31"/>
      <c r="EPH42" s="31"/>
      <c r="EPI42" s="31"/>
      <c r="EPJ42" s="31"/>
      <c r="EPK42" s="31"/>
      <c r="EPL42" s="31"/>
      <c r="EPM42" s="31"/>
      <c r="EPN42" s="31"/>
      <c r="EPO42" s="31"/>
      <c r="EPP42" s="31"/>
      <c r="EPQ42" s="31"/>
      <c r="EPR42" s="31"/>
      <c r="EPS42" s="31"/>
      <c r="EPT42" s="31"/>
      <c r="EPU42" s="31"/>
      <c r="EPV42" s="31"/>
      <c r="EPW42" s="31"/>
      <c r="EPX42" s="31"/>
      <c r="EPY42" s="31"/>
      <c r="EPZ42" s="31"/>
      <c r="EQA42" s="31"/>
      <c r="EQB42" s="31"/>
      <c r="EQC42" s="31"/>
      <c r="EQD42" s="31"/>
      <c r="EQE42" s="31"/>
      <c r="EQF42" s="31"/>
      <c r="EQG42" s="31"/>
      <c r="EQH42" s="31"/>
      <c r="EQI42" s="31"/>
      <c r="EQJ42" s="31"/>
      <c r="EQK42" s="31"/>
      <c r="EQL42" s="31"/>
      <c r="EQM42" s="31"/>
      <c r="EQN42" s="31"/>
      <c r="EQO42" s="31"/>
      <c r="EQP42" s="31"/>
      <c r="EQQ42" s="31"/>
      <c r="EQR42" s="31"/>
      <c r="EQS42" s="31"/>
      <c r="EQT42" s="31"/>
      <c r="EQU42" s="31"/>
      <c r="EQV42" s="31"/>
      <c r="EQW42" s="31"/>
      <c r="EQX42" s="31"/>
      <c r="EQY42" s="31"/>
      <c r="EQZ42" s="31"/>
      <c r="ERA42" s="31"/>
      <c r="ERB42" s="31"/>
      <c r="ERC42" s="31"/>
      <c r="ERD42" s="31"/>
      <c r="ERE42" s="31"/>
      <c r="ERF42" s="31"/>
      <c r="ERG42" s="31"/>
      <c r="ERH42" s="31"/>
      <c r="ERI42" s="31"/>
      <c r="ERJ42" s="31"/>
      <c r="ERK42" s="31"/>
      <c r="ERL42" s="31"/>
      <c r="ERM42" s="31"/>
      <c r="ERN42" s="31"/>
      <c r="ERO42" s="31"/>
      <c r="ERP42" s="31"/>
      <c r="ERQ42" s="31"/>
      <c r="ERR42" s="31"/>
      <c r="ERS42" s="31"/>
      <c r="ERT42" s="31"/>
      <c r="ERU42" s="31"/>
      <c r="ERV42" s="31"/>
      <c r="ERW42" s="31"/>
      <c r="ERX42" s="31"/>
      <c r="ERY42" s="31"/>
      <c r="ERZ42" s="31"/>
      <c r="ESA42" s="31"/>
      <c r="ESB42" s="31"/>
      <c r="ESC42" s="31"/>
      <c r="ESD42" s="31"/>
      <c r="ESE42" s="31"/>
      <c r="ESF42" s="31"/>
      <c r="ESG42" s="31"/>
      <c r="ESH42" s="31"/>
      <c r="ESI42" s="31"/>
      <c r="ESJ42" s="31"/>
      <c r="ESK42" s="31"/>
      <c r="ESL42" s="31"/>
      <c r="ESM42" s="31"/>
      <c r="ESN42" s="31"/>
      <c r="ESO42" s="31"/>
      <c r="ESP42" s="31"/>
      <c r="ESQ42" s="31"/>
      <c r="ESR42" s="31"/>
      <c r="ESS42" s="31"/>
      <c r="EST42" s="31"/>
      <c r="ESU42" s="31"/>
      <c r="ESV42" s="31"/>
      <c r="ESW42" s="31"/>
      <c r="ESX42" s="31"/>
      <c r="ESY42" s="31"/>
      <c r="ESZ42" s="31"/>
      <c r="ETA42" s="31"/>
      <c r="ETB42" s="31"/>
      <c r="ETC42" s="31"/>
      <c r="ETD42" s="31"/>
      <c r="ETE42" s="31"/>
      <c r="ETF42" s="31"/>
      <c r="ETG42" s="31"/>
      <c r="ETH42" s="31"/>
      <c r="ETI42" s="31"/>
      <c r="ETJ42" s="31"/>
      <c r="ETK42" s="31"/>
      <c r="ETL42" s="31"/>
      <c r="ETM42" s="31"/>
      <c r="ETN42" s="31"/>
      <c r="ETO42" s="31"/>
      <c r="ETP42" s="31"/>
      <c r="ETQ42" s="31"/>
      <c r="ETR42" s="31"/>
      <c r="ETS42" s="31"/>
      <c r="ETT42" s="31"/>
      <c r="ETU42" s="31"/>
      <c r="ETV42" s="31"/>
      <c r="ETW42" s="31"/>
      <c r="ETX42" s="31"/>
      <c r="ETY42" s="31"/>
      <c r="ETZ42" s="31"/>
      <c r="EUA42" s="31"/>
      <c r="EUB42" s="31"/>
      <c r="EUC42" s="31"/>
      <c r="EUD42" s="31"/>
      <c r="EUE42" s="31"/>
      <c r="EUF42" s="31"/>
      <c r="EUG42" s="31"/>
      <c r="EUH42" s="31"/>
      <c r="EUI42" s="31"/>
      <c r="EUJ42" s="31"/>
      <c r="EUK42" s="31"/>
      <c r="EUL42" s="31"/>
      <c r="EUM42" s="31"/>
      <c r="EUN42" s="31"/>
      <c r="EUO42" s="31"/>
      <c r="EUP42" s="31"/>
      <c r="EUQ42" s="31"/>
      <c r="EUR42" s="31"/>
      <c r="EUS42" s="31"/>
      <c r="EUT42" s="31"/>
      <c r="EUU42" s="31"/>
      <c r="EUV42" s="31"/>
      <c r="EUW42" s="31"/>
      <c r="EUX42" s="31"/>
      <c r="EUY42" s="31"/>
      <c r="EUZ42" s="31"/>
      <c r="EVA42" s="31"/>
      <c r="EVB42" s="31"/>
      <c r="EVC42" s="31"/>
      <c r="EVD42" s="31"/>
      <c r="EVE42" s="31"/>
      <c r="EVF42" s="31"/>
      <c r="EVG42" s="31"/>
      <c r="EVH42" s="31"/>
      <c r="EVI42" s="31"/>
      <c r="EVJ42" s="31"/>
      <c r="EVK42" s="31"/>
      <c r="EVL42" s="31"/>
      <c r="EVM42" s="31"/>
      <c r="EVN42" s="31"/>
      <c r="EVO42" s="31"/>
      <c r="EVP42" s="31"/>
      <c r="EVQ42" s="31"/>
      <c r="EVR42" s="31"/>
      <c r="EVS42" s="31"/>
      <c r="EVT42" s="31"/>
      <c r="EVU42" s="31"/>
      <c r="EVV42" s="31"/>
      <c r="EVW42" s="31"/>
      <c r="EVX42" s="31"/>
      <c r="EVY42" s="31"/>
      <c r="EVZ42" s="31"/>
      <c r="EWA42" s="31"/>
      <c r="EWB42" s="31"/>
      <c r="EWC42" s="31"/>
      <c r="EWD42" s="31"/>
      <c r="EWE42" s="31"/>
      <c r="EWF42" s="31"/>
      <c r="EWG42" s="31"/>
      <c r="EWH42" s="31"/>
      <c r="EWI42" s="31"/>
      <c r="EWJ42" s="31"/>
      <c r="EWK42" s="31"/>
      <c r="EWL42" s="31"/>
      <c r="EWM42" s="31"/>
      <c r="EWN42" s="31"/>
      <c r="EWO42" s="31"/>
      <c r="EWP42" s="31"/>
      <c r="EWQ42" s="31"/>
      <c r="EWR42" s="31"/>
      <c r="EWS42" s="31"/>
      <c r="EWT42" s="31"/>
      <c r="EWU42" s="31"/>
      <c r="EWV42" s="31"/>
      <c r="EWW42" s="31"/>
      <c r="EWX42" s="31"/>
      <c r="EWY42" s="31"/>
      <c r="EWZ42" s="31"/>
      <c r="EXA42" s="31"/>
      <c r="EXB42" s="31"/>
      <c r="EXC42" s="31"/>
      <c r="EXD42" s="31"/>
      <c r="EXE42" s="31"/>
      <c r="EXF42" s="31"/>
      <c r="EXG42" s="31"/>
      <c r="EXH42" s="31"/>
      <c r="EXI42" s="31"/>
      <c r="EXJ42" s="31"/>
      <c r="EXK42" s="31"/>
      <c r="EXL42" s="31"/>
      <c r="EXM42" s="31"/>
      <c r="EXN42" s="31"/>
      <c r="EXO42" s="31"/>
      <c r="EXP42" s="31"/>
      <c r="EXQ42" s="31"/>
      <c r="EXR42" s="31"/>
      <c r="EXS42" s="31"/>
      <c r="EXT42" s="31"/>
      <c r="EXU42" s="31"/>
      <c r="EXV42" s="31"/>
      <c r="EXW42" s="31"/>
      <c r="EXX42" s="31"/>
      <c r="EXY42" s="31"/>
      <c r="EXZ42" s="31"/>
      <c r="EYA42" s="31"/>
      <c r="EYB42" s="31"/>
      <c r="EYC42" s="31"/>
      <c r="EYD42" s="31"/>
      <c r="EYE42" s="31"/>
      <c r="EYF42" s="31"/>
      <c r="EYG42" s="31"/>
      <c r="EYH42" s="31"/>
      <c r="EYI42" s="31"/>
      <c r="EYJ42" s="31"/>
      <c r="EYK42" s="31"/>
      <c r="EYL42" s="31"/>
      <c r="EYM42" s="31"/>
      <c r="EYN42" s="31"/>
      <c r="EYO42" s="31"/>
      <c r="EYP42" s="31"/>
      <c r="EYQ42" s="31"/>
      <c r="EYR42" s="31"/>
      <c r="EYS42" s="31"/>
      <c r="EYT42" s="31"/>
      <c r="EYU42" s="31"/>
      <c r="EYV42" s="31"/>
      <c r="EYW42" s="31"/>
      <c r="EYX42" s="31"/>
      <c r="EYY42" s="31"/>
      <c r="EYZ42" s="31"/>
      <c r="EZA42" s="31"/>
      <c r="EZB42" s="31"/>
      <c r="EZC42" s="31"/>
      <c r="EZD42" s="31"/>
      <c r="EZE42" s="31"/>
      <c r="EZF42" s="31"/>
      <c r="EZG42" s="31"/>
      <c r="EZH42" s="31"/>
      <c r="EZI42" s="31"/>
      <c r="EZJ42" s="31"/>
      <c r="EZK42" s="31"/>
      <c r="EZL42" s="31"/>
      <c r="EZM42" s="31"/>
      <c r="EZN42" s="31"/>
      <c r="EZO42" s="31"/>
      <c r="EZP42" s="31"/>
      <c r="EZQ42" s="31"/>
      <c r="EZR42" s="31"/>
      <c r="EZS42" s="31"/>
      <c r="EZT42" s="31"/>
      <c r="EZU42" s="31"/>
      <c r="EZV42" s="31"/>
      <c r="EZW42" s="31"/>
      <c r="EZX42" s="31"/>
      <c r="EZY42" s="31"/>
      <c r="EZZ42" s="31"/>
      <c r="FAA42" s="31"/>
      <c r="FAB42" s="31"/>
      <c r="FAC42" s="31"/>
      <c r="FAD42" s="31"/>
      <c r="FAE42" s="31"/>
      <c r="FAF42" s="31"/>
      <c r="FAG42" s="31"/>
      <c r="FAH42" s="31"/>
      <c r="FAI42" s="31"/>
      <c r="FAJ42" s="31"/>
      <c r="FAK42" s="31"/>
      <c r="FAL42" s="31"/>
      <c r="FAM42" s="31"/>
      <c r="FAN42" s="31"/>
      <c r="FAO42" s="31"/>
      <c r="FAP42" s="31"/>
      <c r="FAQ42" s="31"/>
      <c r="FAR42" s="31"/>
      <c r="FAS42" s="31"/>
      <c r="FAT42" s="31"/>
      <c r="FAU42" s="31"/>
      <c r="FAV42" s="31"/>
      <c r="FAW42" s="31"/>
      <c r="FAX42" s="31"/>
      <c r="FAY42" s="31"/>
      <c r="FAZ42" s="31"/>
      <c r="FBA42" s="31"/>
      <c r="FBB42" s="31"/>
      <c r="FBC42" s="31"/>
      <c r="FBD42" s="31"/>
      <c r="FBE42" s="31"/>
      <c r="FBF42" s="31"/>
      <c r="FBG42" s="31"/>
      <c r="FBH42" s="31"/>
      <c r="FBI42" s="31"/>
      <c r="FBJ42" s="31"/>
      <c r="FBK42" s="31"/>
      <c r="FBL42" s="31"/>
      <c r="FBM42" s="31"/>
      <c r="FBN42" s="31"/>
      <c r="FBO42" s="31"/>
      <c r="FBP42" s="31"/>
      <c r="FBQ42" s="31"/>
      <c r="FBR42" s="31"/>
      <c r="FBS42" s="31"/>
      <c r="FBT42" s="31"/>
      <c r="FBU42" s="31"/>
      <c r="FBV42" s="31"/>
      <c r="FBW42" s="31"/>
      <c r="FBX42" s="31"/>
      <c r="FBY42" s="31"/>
      <c r="FBZ42" s="31"/>
      <c r="FCA42" s="31"/>
      <c r="FCB42" s="31"/>
      <c r="FCC42" s="31"/>
      <c r="FCD42" s="31"/>
      <c r="FCE42" s="31"/>
      <c r="FCF42" s="31"/>
      <c r="FCG42" s="31"/>
      <c r="FCH42" s="31"/>
      <c r="FCI42" s="31"/>
      <c r="FCJ42" s="31"/>
      <c r="FCK42" s="31"/>
      <c r="FCL42" s="31"/>
      <c r="FCM42" s="31"/>
      <c r="FCN42" s="31"/>
      <c r="FCO42" s="31"/>
      <c r="FCP42" s="31"/>
      <c r="FCQ42" s="31"/>
      <c r="FCR42" s="31"/>
      <c r="FCS42" s="31"/>
      <c r="FCT42" s="31"/>
      <c r="FCU42" s="31"/>
      <c r="FCV42" s="31"/>
      <c r="FCW42" s="31"/>
      <c r="FCX42" s="31"/>
      <c r="FCY42" s="31"/>
      <c r="FCZ42" s="31"/>
      <c r="FDA42" s="31"/>
      <c r="FDB42" s="31"/>
      <c r="FDC42" s="31"/>
      <c r="FDD42" s="31"/>
      <c r="FDE42" s="31"/>
      <c r="FDF42" s="31"/>
      <c r="FDG42" s="31"/>
      <c r="FDH42" s="31"/>
      <c r="FDI42" s="31"/>
      <c r="FDJ42" s="31"/>
      <c r="FDK42" s="31"/>
      <c r="FDL42" s="31"/>
      <c r="FDM42" s="31"/>
      <c r="FDN42" s="31"/>
      <c r="FDO42" s="31"/>
      <c r="FDP42" s="31"/>
      <c r="FDQ42" s="31"/>
      <c r="FDR42" s="31"/>
      <c r="FDS42" s="31"/>
      <c r="FDT42" s="31"/>
      <c r="FDU42" s="31"/>
      <c r="FDV42" s="31"/>
      <c r="FDW42" s="31"/>
      <c r="FDX42" s="31"/>
      <c r="FDY42" s="31"/>
      <c r="FDZ42" s="31"/>
      <c r="FEA42" s="31"/>
      <c r="FEB42" s="31"/>
      <c r="FEC42" s="31"/>
      <c r="FED42" s="31"/>
      <c r="FEE42" s="31"/>
      <c r="FEF42" s="31"/>
      <c r="FEG42" s="31"/>
      <c r="FEH42" s="31"/>
      <c r="FEI42" s="31"/>
      <c r="FEJ42" s="31"/>
      <c r="FEK42" s="31"/>
      <c r="FEL42" s="31"/>
      <c r="FEM42" s="31"/>
      <c r="FEN42" s="31"/>
      <c r="FEO42" s="31"/>
      <c r="FEP42" s="31"/>
      <c r="FEQ42" s="31"/>
      <c r="FER42" s="31"/>
      <c r="FES42" s="31"/>
      <c r="FET42" s="31"/>
      <c r="FEU42" s="31"/>
      <c r="FEV42" s="31"/>
      <c r="FEW42" s="31"/>
      <c r="FEX42" s="31"/>
      <c r="FEY42" s="31"/>
      <c r="FEZ42" s="31"/>
      <c r="FFA42" s="31"/>
      <c r="FFB42" s="31"/>
      <c r="FFC42" s="31"/>
      <c r="FFD42" s="31"/>
      <c r="FFE42" s="31"/>
      <c r="FFF42" s="31"/>
      <c r="FFG42" s="31"/>
      <c r="FFH42" s="31"/>
      <c r="FFI42" s="31"/>
      <c r="FFJ42" s="31"/>
      <c r="FFK42" s="31"/>
      <c r="FFL42" s="31"/>
      <c r="FFM42" s="31"/>
      <c r="FFN42" s="31"/>
      <c r="FFO42" s="31"/>
      <c r="FFP42" s="31"/>
      <c r="FFQ42" s="31"/>
      <c r="FFR42" s="31"/>
      <c r="FFS42" s="31"/>
      <c r="FFT42" s="31"/>
      <c r="FFU42" s="31"/>
      <c r="FFV42" s="31"/>
      <c r="FFW42" s="31"/>
      <c r="FFX42" s="31"/>
      <c r="FFY42" s="31"/>
      <c r="FFZ42" s="31"/>
      <c r="FGA42" s="31"/>
      <c r="FGB42" s="31"/>
      <c r="FGC42" s="31"/>
      <c r="FGD42" s="31"/>
      <c r="FGE42" s="31"/>
      <c r="FGF42" s="31"/>
      <c r="FGG42" s="31"/>
      <c r="FGH42" s="31"/>
      <c r="FGI42" s="31"/>
      <c r="FGJ42" s="31"/>
      <c r="FGK42" s="31"/>
      <c r="FGL42" s="31"/>
      <c r="FGM42" s="31"/>
      <c r="FGN42" s="31"/>
      <c r="FGO42" s="31"/>
      <c r="FGP42" s="31"/>
      <c r="FGQ42" s="31"/>
      <c r="FGR42" s="31"/>
      <c r="FGS42" s="31"/>
      <c r="FGT42" s="31"/>
      <c r="FGU42" s="31"/>
      <c r="FGV42" s="31"/>
      <c r="FGW42" s="31"/>
      <c r="FGX42" s="31"/>
      <c r="FGY42" s="31"/>
      <c r="FGZ42" s="31"/>
      <c r="FHA42" s="31"/>
      <c r="FHB42" s="31"/>
      <c r="FHC42" s="31"/>
      <c r="FHD42" s="31"/>
      <c r="FHE42" s="31"/>
      <c r="FHF42" s="31"/>
      <c r="FHG42" s="31"/>
      <c r="FHH42" s="31"/>
      <c r="FHI42" s="31"/>
      <c r="FHJ42" s="31"/>
      <c r="FHK42" s="31"/>
      <c r="FHL42" s="31"/>
      <c r="FHM42" s="31"/>
      <c r="FHN42" s="31"/>
      <c r="FHO42" s="31"/>
      <c r="FHP42" s="31"/>
      <c r="FHQ42" s="31"/>
      <c r="FHR42" s="31"/>
      <c r="FHS42" s="31"/>
      <c r="FHT42" s="31"/>
      <c r="FHU42" s="31"/>
      <c r="FHV42" s="31"/>
      <c r="FHW42" s="31"/>
      <c r="FHX42" s="31"/>
      <c r="FHY42" s="31"/>
      <c r="FHZ42" s="31"/>
      <c r="FIA42" s="31"/>
      <c r="FIB42" s="31"/>
      <c r="FIC42" s="31"/>
      <c r="FID42" s="31"/>
      <c r="FIE42" s="31"/>
      <c r="FIF42" s="31"/>
      <c r="FIG42" s="31"/>
      <c r="FIH42" s="31"/>
      <c r="FII42" s="31"/>
      <c r="FIJ42" s="31"/>
      <c r="FIK42" s="31"/>
      <c r="FIL42" s="31"/>
      <c r="FIM42" s="31"/>
      <c r="FIN42" s="31"/>
      <c r="FIO42" s="31"/>
      <c r="FIP42" s="31"/>
      <c r="FIQ42" s="31"/>
      <c r="FIR42" s="31"/>
      <c r="FIS42" s="31"/>
      <c r="FIT42" s="31"/>
      <c r="FIU42" s="31"/>
      <c r="FIV42" s="31"/>
      <c r="FIW42" s="31"/>
      <c r="FIX42" s="31"/>
      <c r="FIY42" s="31"/>
      <c r="FIZ42" s="31"/>
      <c r="FJA42" s="31"/>
      <c r="FJB42" s="31"/>
      <c r="FJC42" s="31"/>
      <c r="FJD42" s="31"/>
      <c r="FJE42" s="31"/>
      <c r="FJF42" s="31"/>
      <c r="FJG42" s="31"/>
      <c r="FJH42" s="31"/>
      <c r="FJI42" s="31"/>
      <c r="FJJ42" s="31"/>
      <c r="FJK42" s="31"/>
      <c r="FJL42" s="31"/>
      <c r="FJM42" s="31"/>
      <c r="FJN42" s="31"/>
      <c r="FJO42" s="31"/>
      <c r="FJP42" s="31"/>
      <c r="FJQ42" s="31"/>
      <c r="FJR42" s="31"/>
      <c r="FJS42" s="31"/>
      <c r="FJT42" s="31"/>
      <c r="FJU42" s="31"/>
      <c r="FJV42" s="31"/>
      <c r="FJW42" s="31"/>
      <c r="FJX42" s="31"/>
      <c r="FJY42" s="31"/>
      <c r="FJZ42" s="31"/>
      <c r="FKA42" s="31"/>
      <c r="FKB42" s="31"/>
      <c r="FKC42" s="31"/>
      <c r="FKD42" s="31"/>
      <c r="FKE42" s="31"/>
      <c r="FKF42" s="31"/>
      <c r="FKG42" s="31"/>
      <c r="FKH42" s="31"/>
      <c r="FKI42" s="31"/>
      <c r="FKJ42" s="31"/>
      <c r="FKK42" s="31"/>
      <c r="FKL42" s="31"/>
      <c r="FKM42" s="31"/>
      <c r="FKN42" s="31"/>
      <c r="FKO42" s="31"/>
      <c r="FKP42" s="31"/>
      <c r="FKQ42" s="31"/>
      <c r="FKR42" s="31"/>
      <c r="FKS42" s="31"/>
      <c r="FKT42" s="31"/>
      <c r="FKU42" s="31"/>
      <c r="FKV42" s="31"/>
      <c r="FKW42" s="31"/>
      <c r="FKX42" s="31"/>
      <c r="FKY42" s="31"/>
      <c r="FKZ42" s="31"/>
      <c r="FLA42" s="31"/>
      <c r="FLB42" s="31"/>
      <c r="FLC42" s="31"/>
      <c r="FLD42" s="31"/>
      <c r="FLE42" s="31"/>
      <c r="FLF42" s="31"/>
      <c r="FLG42" s="31"/>
      <c r="FLH42" s="31"/>
      <c r="FLI42" s="31"/>
      <c r="FLJ42" s="31"/>
      <c r="FLK42" s="31"/>
      <c r="FLL42" s="31"/>
      <c r="FLM42" s="31"/>
      <c r="FLN42" s="31"/>
      <c r="FLO42" s="31"/>
      <c r="FLP42" s="31"/>
      <c r="FLQ42" s="31"/>
      <c r="FLR42" s="31"/>
      <c r="FLS42" s="31"/>
      <c r="FLT42" s="31"/>
      <c r="FLU42" s="31"/>
      <c r="FLV42" s="31"/>
      <c r="FLW42" s="31"/>
      <c r="FLX42" s="31"/>
      <c r="FLY42" s="31"/>
      <c r="FLZ42" s="31"/>
      <c r="FMA42" s="31"/>
      <c r="FMB42" s="31"/>
      <c r="FMC42" s="31"/>
      <c r="FMD42" s="31"/>
      <c r="FME42" s="31"/>
      <c r="FMF42" s="31"/>
      <c r="FMG42" s="31"/>
      <c r="FMH42" s="31"/>
      <c r="FMI42" s="31"/>
      <c r="FMJ42" s="31"/>
      <c r="FMK42" s="31"/>
      <c r="FML42" s="31"/>
      <c r="FMM42" s="31"/>
      <c r="FMN42" s="31"/>
      <c r="FMO42" s="31"/>
      <c r="FMP42" s="31"/>
      <c r="FMQ42" s="31"/>
      <c r="FMR42" s="31"/>
      <c r="FMS42" s="31"/>
      <c r="FMT42" s="31"/>
      <c r="FMU42" s="31"/>
      <c r="FMV42" s="31"/>
      <c r="FMW42" s="31"/>
      <c r="FMX42" s="31"/>
      <c r="FMY42" s="31"/>
      <c r="FMZ42" s="31"/>
      <c r="FNA42" s="31"/>
      <c r="FNB42" s="31"/>
      <c r="FNC42" s="31"/>
      <c r="FND42" s="31"/>
      <c r="FNE42" s="31"/>
      <c r="FNF42" s="31"/>
      <c r="FNG42" s="31"/>
      <c r="FNH42" s="31"/>
      <c r="FNI42" s="31"/>
      <c r="FNJ42" s="31"/>
      <c r="FNK42" s="31"/>
      <c r="FNL42" s="31"/>
      <c r="FNM42" s="31"/>
      <c r="FNN42" s="31"/>
      <c r="FNO42" s="31"/>
      <c r="FNP42" s="31"/>
      <c r="FNQ42" s="31"/>
      <c r="FNR42" s="31"/>
      <c r="FNS42" s="31"/>
      <c r="FNT42" s="31"/>
      <c r="FNU42" s="31"/>
      <c r="FNV42" s="31"/>
      <c r="FNW42" s="31"/>
      <c r="FNX42" s="31"/>
      <c r="FNY42" s="31"/>
      <c r="FNZ42" s="31"/>
      <c r="FOA42" s="31"/>
      <c r="FOB42" s="31"/>
      <c r="FOC42" s="31"/>
      <c r="FOD42" s="31"/>
      <c r="FOE42" s="31"/>
      <c r="FOF42" s="31"/>
      <c r="FOG42" s="31"/>
      <c r="FOH42" s="31"/>
      <c r="FOI42" s="31"/>
      <c r="FOJ42" s="31"/>
      <c r="FOK42" s="31"/>
      <c r="FOL42" s="31"/>
      <c r="FOM42" s="31"/>
      <c r="FON42" s="31"/>
      <c r="FOO42" s="31"/>
      <c r="FOP42" s="31"/>
      <c r="FOQ42" s="31"/>
      <c r="FOR42" s="31"/>
      <c r="FOS42" s="31"/>
      <c r="FOT42" s="31"/>
      <c r="FOU42" s="31"/>
      <c r="FOV42" s="31"/>
      <c r="FOW42" s="31"/>
      <c r="FOX42" s="31"/>
      <c r="FOY42" s="31"/>
      <c r="FOZ42" s="31"/>
      <c r="FPA42" s="31"/>
      <c r="FPB42" s="31"/>
      <c r="FPC42" s="31"/>
      <c r="FPD42" s="31"/>
      <c r="FPE42" s="31"/>
      <c r="FPF42" s="31"/>
      <c r="FPG42" s="31"/>
      <c r="FPH42" s="31"/>
      <c r="FPI42" s="31"/>
      <c r="FPJ42" s="31"/>
      <c r="FPK42" s="31"/>
      <c r="FPL42" s="31"/>
      <c r="FPM42" s="31"/>
      <c r="FPN42" s="31"/>
      <c r="FPO42" s="31"/>
      <c r="FPP42" s="31"/>
      <c r="FPQ42" s="31"/>
      <c r="FPR42" s="31"/>
      <c r="FPS42" s="31"/>
      <c r="FPT42" s="31"/>
      <c r="FPU42" s="31"/>
      <c r="FPV42" s="31"/>
      <c r="FPW42" s="31"/>
      <c r="FPX42" s="31"/>
      <c r="FPY42" s="31"/>
      <c r="FPZ42" s="31"/>
      <c r="FQA42" s="31"/>
      <c r="FQB42" s="31"/>
      <c r="FQC42" s="31"/>
      <c r="FQD42" s="31"/>
      <c r="FQE42" s="31"/>
      <c r="FQF42" s="31"/>
      <c r="FQG42" s="31"/>
      <c r="FQH42" s="31"/>
      <c r="FQI42" s="31"/>
      <c r="FQJ42" s="31"/>
      <c r="FQK42" s="31"/>
      <c r="FQL42" s="31"/>
      <c r="FQM42" s="31"/>
      <c r="FQN42" s="31"/>
      <c r="FQO42" s="31"/>
      <c r="FQP42" s="31"/>
      <c r="FQQ42" s="31"/>
      <c r="FQR42" s="31"/>
      <c r="FQS42" s="31"/>
      <c r="FQT42" s="31"/>
      <c r="FQU42" s="31"/>
      <c r="FQV42" s="31"/>
      <c r="FQW42" s="31"/>
      <c r="FQX42" s="31"/>
      <c r="FQY42" s="31"/>
      <c r="FQZ42" s="31"/>
      <c r="FRA42" s="31"/>
      <c r="FRB42" s="31"/>
      <c r="FRC42" s="31"/>
      <c r="FRD42" s="31"/>
      <c r="FRE42" s="31"/>
      <c r="FRF42" s="31"/>
      <c r="FRG42" s="31"/>
      <c r="FRH42" s="31"/>
      <c r="FRI42" s="31"/>
      <c r="FRJ42" s="31"/>
      <c r="FRK42" s="31"/>
      <c r="FRL42" s="31"/>
      <c r="FRM42" s="31"/>
      <c r="FRN42" s="31"/>
      <c r="FRO42" s="31"/>
      <c r="FRP42" s="31"/>
      <c r="FRQ42" s="31"/>
      <c r="FRR42" s="31"/>
      <c r="FRS42" s="31"/>
      <c r="FRT42" s="31"/>
      <c r="FRU42" s="31"/>
      <c r="FRV42" s="31"/>
      <c r="FRW42" s="31"/>
      <c r="FRX42" s="31"/>
      <c r="FRY42" s="31"/>
      <c r="FRZ42" s="31"/>
      <c r="FSA42" s="31"/>
      <c r="FSB42" s="31"/>
      <c r="FSC42" s="31"/>
      <c r="FSD42" s="31"/>
      <c r="FSE42" s="31"/>
      <c r="FSF42" s="31"/>
      <c r="FSG42" s="31"/>
      <c r="FSH42" s="31"/>
      <c r="FSI42" s="31"/>
      <c r="FSJ42" s="31"/>
      <c r="FSK42" s="31"/>
      <c r="FSL42" s="31"/>
      <c r="FSM42" s="31"/>
      <c r="FSN42" s="31"/>
      <c r="FSO42" s="31"/>
      <c r="FSP42" s="31"/>
      <c r="FSQ42" s="31"/>
      <c r="FSR42" s="31"/>
      <c r="FSS42" s="31"/>
      <c r="FST42" s="31"/>
      <c r="FSU42" s="31"/>
      <c r="FSV42" s="31"/>
      <c r="FSW42" s="31"/>
      <c r="FSX42" s="31"/>
      <c r="FSY42" s="31"/>
      <c r="FSZ42" s="31"/>
      <c r="FTA42" s="31"/>
      <c r="FTB42" s="31"/>
      <c r="FTC42" s="31"/>
      <c r="FTD42" s="31"/>
      <c r="FTE42" s="31"/>
      <c r="FTF42" s="31"/>
      <c r="FTG42" s="31"/>
      <c r="FTH42" s="31"/>
      <c r="FTI42" s="31"/>
      <c r="FTJ42" s="31"/>
      <c r="FTK42" s="31"/>
      <c r="FTL42" s="31"/>
      <c r="FTM42" s="31"/>
      <c r="FTN42" s="31"/>
      <c r="FTO42" s="31"/>
      <c r="FTP42" s="31"/>
      <c r="FTQ42" s="31"/>
      <c r="FTR42" s="31"/>
      <c r="FTS42" s="31"/>
      <c r="FTT42" s="31"/>
      <c r="FTU42" s="31"/>
      <c r="FTV42" s="31"/>
      <c r="FTW42" s="31"/>
      <c r="FTX42" s="31"/>
      <c r="FTY42" s="31"/>
      <c r="FTZ42" s="31"/>
      <c r="FUA42" s="31"/>
      <c r="FUB42" s="31"/>
      <c r="FUC42" s="31"/>
      <c r="FUD42" s="31"/>
      <c r="FUE42" s="31"/>
      <c r="FUF42" s="31"/>
      <c r="FUG42" s="31"/>
      <c r="FUH42" s="31"/>
      <c r="FUI42" s="31"/>
      <c r="FUJ42" s="31"/>
      <c r="FUK42" s="31"/>
      <c r="FUL42" s="31"/>
      <c r="FUM42" s="31"/>
      <c r="FUN42" s="31"/>
      <c r="FUO42" s="31"/>
      <c r="FUP42" s="31"/>
      <c r="FUQ42" s="31"/>
      <c r="FUR42" s="31"/>
      <c r="FUS42" s="31"/>
      <c r="FUT42" s="31"/>
      <c r="FUU42" s="31"/>
      <c r="FUV42" s="31"/>
      <c r="FUW42" s="31"/>
      <c r="FUX42" s="31"/>
      <c r="FUY42" s="31"/>
      <c r="FUZ42" s="31"/>
      <c r="FVA42" s="31"/>
      <c r="FVB42" s="31"/>
      <c r="FVC42" s="31"/>
      <c r="FVD42" s="31"/>
      <c r="FVE42" s="31"/>
      <c r="FVF42" s="31"/>
      <c r="FVG42" s="31"/>
      <c r="FVH42" s="31"/>
      <c r="FVI42" s="31"/>
      <c r="FVJ42" s="31"/>
      <c r="FVK42" s="31"/>
      <c r="FVL42" s="31"/>
      <c r="FVM42" s="31"/>
      <c r="FVN42" s="31"/>
      <c r="FVO42" s="31"/>
      <c r="FVP42" s="31"/>
      <c r="FVQ42" s="31"/>
      <c r="FVR42" s="31"/>
      <c r="FVS42" s="31"/>
      <c r="FVT42" s="31"/>
      <c r="FVU42" s="31"/>
      <c r="FVV42" s="31"/>
      <c r="FVW42" s="31"/>
      <c r="FVX42" s="31"/>
      <c r="FVY42" s="31"/>
      <c r="FVZ42" s="31"/>
      <c r="FWA42" s="31"/>
      <c r="FWB42" s="31"/>
      <c r="FWC42" s="31"/>
      <c r="FWD42" s="31"/>
      <c r="FWE42" s="31"/>
      <c r="FWF42" s="31"/>
      <c r="FWG42" s="31"/>
      <c r="FWH42" s="31"/>
      <c r="FWI42" s="31"/>
      <c r="FWJ42" s="31"/>
      <c r="FWK42" s="31"/>
      <c r="FWL42" s="31"/>
      <c r="FWM42" s="31"/>
      <c r="FWN42" s="31"/>
      <c r="FWO42" s="31"/>
      <c r="FWP42" s="31"/>
      <c r="FWQ42" s="31"/>
      <c r="FWR42" s="31"/>
      <c r="FWS42" s="31"/>
      <c r="FWT42" s="31"/>
      <c r="FWU42" s="31"/>
      <c r="FWV42" s="31"/>
      <c r="FWW42" s="31"/>
      <c r="FWX42" s="31"/>
      <c r="FWY42" s="31"/>
      <c r="FWZ42" s="31"/>
      <c r="FXA42" s="31"/>
      <c r="FXB42" s="31"/>
      <c r="FXC42" s="31"/>
      <c r="FXD42" s="31"/>
      <c r="FXE42" s="31"/>
      <c r="FXF42" s="31"/>
      <c r="FXG42" s="31"/>
      <c r="FXH42" s="31"/>
      <c r="FXI42" s="31"/>
      <c r="FXJ42" s="31"/>
      <c r="FXK42" s="31"/>
      <c r="FXL42" s="31"/>
      <c r="FXM42" s="31"/>
      <c r="FXN42" s="31"/>
      <c r="FXO42" s="31"/>
      <c r="FXP42" s="31"/>
      <c r="FXQ42" s="31"/>
      <c r="FXR42" s="31"/>
      <c r="FXS42" s="31"/>
      <c r="FXT42" s="31"/>
      <c r="FXU42" s="31"/>
      <c r="FXV42" s="31"/>
      <c r="FXW42" s="31"/>
      <c r="FXX42" s="31"/>
      <c r="FXY42" s="31"/>
      <c r="FXZ42" s="31"/>
      <c r="FYA42" s="31"/>
      <c r="FYB42" s="31"/>
      <c r="FYC42" s="31"/>
      <c r="FYD42" s="31"/>
      <c r="FYE42" s="31"/>
      <c r="FYF42" s="31"/>
      <c r="FYG42" s="31"/>
      <c r="FYH42" s="31"/>
      <c r="FYI42" s="31"/>
      <c r="FYJ42" s="31"/>
      <c r="FYK42" s="31"/>
      <c r="FYL42" s="31"/>
      <c r="FYM42" s="31"/>
      <c r="FYN42" s="31"/>
      <c r="FYO42" s="31"/>
      <c r="FYP42" s="31"/>
      <c r="FYQ42" s="31"/>
      <c r="FYR42" s="31"/>
      <c r="FYS42" s="31"/>
      <c r="FYT42" s="31"/>
      <c r="FYU42" s="31"/>
      <c r="FYV42" s="31"/>
      <c r="FYW42" s="31"/>
      <c r="FYX42" s="31"/>
      <c r="FYY42" s="31"/>
      <c r="FYZ42" s="31"/>
      <c r="FZA42" s="31"/>
      <c r="FZB42" s="31"/>
      <c r="FZC42" s="31"/>
      <c r="FZD42" s="31"/>
      <c r="FZE42" s="31"/>
      <c r="FZF42" s="31"/>
      <c r="FZG42" s="31"/>
      <c r="FZH42" s="31"/>
      <c r="FZI42" s="31"/>
      <c r="FZJ42" s="31"/>
      <c r="FZK42" s="31"/>
      <c r="FZL42" s="31"/>
      <c r="FZM42" s="31"/>
      <c r="FZN42" s="31"/>
      <c r="FZO42" s="31"/>
      <c r="FZP42" s="31"/>
      <c r="FZQ42" s="31"/>
      <c r="FZR42" s="31"/>
      <c r="FZS42" s="31"/>
      <c r="FZT42" s="31"/>
      <c r="FZU42" s="31"/>
      <c r="FZV42" s="31"/>
      <c r="FZW42" s="31"/>
      <c r="FZX42" s="31"/>
      <c r="FZY42" s="31"/>
      <c r="FZZ42" s="31"/>
      <c r="GAA42" s="31"/>
      <c r="GAB42" s="31"/>
      <c r="GAC42" s="31"/>
      <c r="GAD42" s="31"/>
      <c r="GAE42" s="31"/>
      <c r="GAF42" s="31"/>
      <c r="GAG42" s="31"/>
      <c r="GAH42" s="31"/>
      <c r="GAI42" s="31"/>
      <c r="GAJ42" s="31"/>
      <c r="GAK42" s="31"/>
      <c r="GAL42" s="31"/>
      <c r="GAM42" s="31"/>
      <c r="GAN42" s="31"/>
      <c r="GAO42" s="31"/>
      <c r="GAP42" s="31"/>
      <c r="GAQ42" s="31"/>
      <c r="GAR42" s="31"/>
      <c r="GAS42" s="31"/>
      <c r="GAT42" s="31"/>
      <c r="GAU42" s="31"/>
      <c r="GAV42" s="31"/>
      <c r="GAW42" s="31"/>
      <c r="GAX42" s="31"/>
      <c r="GAY42" s="31"/>
      <c r="GAZ42" s="31"/>
      <c r="GBA42" s="31"/>
      <c r="GBB42" s="31"/>
      <c r="GBC42" s="31"/>
      <c r="GBD42" s="31"/>
      <c r="GBE42" s="31"/>
      <c r="GBF42" s="31"/>
      <c r="GBG42" s="31"/>
      <c r="GBH42" s="31"/>
      <c r="GBI42" s="31"/>
      <c r="GBJ42" s="31"/>
      <c r="GBK42" s="31"/>
      <c r="GBL42" s="31"/>
      <c r="GBM42" s="31"/>
      <c r="GBN42" s="31"/>
      <c r="GBO42" s="31"/>
      <c r="GBP42" s="31"/>
      <c r="GBQ42" s="31"/>
      <c r="GBR42" s="31"/>
      <c r="GBS42" s="31"/>
      <c r="GBT42" s="31"/>
      <c r="GBU42" s="31"/>
      <c r="GBV42" s="31"/>
      <c r="GBW42" s="31"/>
      <c r="GBX42" s="31"/>
      <c r="GBY42" s="31"/>
      <c r="GBZ42" s="31"/>
      <c r="GCA42" s="31"/>
      <c r="GCB42" s="31"/>
      <c r="GCC42" s="31"/>
      <c r="GCD42" s="31"/>
      <c r="GCE42" s="31"/>
      <c r="GCF42" s="31"/>
      <c r="GCG42" s="31"/>
      <c r="GCH42" s="31"/>
      <c r="GCI42" s="31"/>
      <c r="GCJ42" s="31"/>
      <c r="GCK42" s="31"/>
      <c r="GCL42" s="31"/>
      <c r="GCM42" s="31"/>
      <c r="GCN42" s="31"/>
      <c r="GCO42" s="31"/>
      <c r="GCP42" s="31"/>
      <c r="GCQ42" s="31"/>
      <c r="GCR42" s="31"/>
      <c r="GCS42" s="31"/>
      <c r="GCT42" s="31"/>
      <c r="GCU42" s="31"/>
      <c r="GCV42" s="31"/>
      <c r="GCW42" s="31"/>
      <c r="GCX42" s="31"/>
      <c r="GCY42" s="31"/>
      <c r="GCZ42" s="31"/>
      <c r="GDA42" s="31"/>
      <c r="GDB42" s="31"/>
      <c r="GDC42" s="31"/>
      <c r="GDD42" s="31"/>
      <c r="GDE42" s="31"/>
      <c r="GDF42" s="31"/>
      <c r="GDG42" s="31"/>
      <c r="GDH42" s="31"/>
      <c r="GDI42" s="31"/>
      <c r="GDJ42" s="31"/>
      <c r="GDK42" s="31"/>
      <c r="GDL42" s="31"/>
      <c r="GDM42" s="31"/>
      <c r="GDN42" s="31"/>
      <c r="GDO42" s="31"/>
      <c r="GDP42" s="31"/>
      <c r="GDQ42" s="31"/>
      <c r="GDR42" s="31"/>
      <c r="GDS42" s="31"/>
      <c r="GDT42" s="31"/>
      <c r="GDU42" s="31"/>
      <c r="GDV42" s="31"/>
      <c r="GDW42" s="31"/>
      <c r="GDX42" s="31"/>
      <c r="GDY42" s="31"/>
      <c r="GDZ42" s="31"/>
      <c r="GEA42" s="31"/>
      <c r="GEB42" s="31"/>
      <c r="GEC42" s="31"/>
      <c r="GED42" s="31"/>
      <c r="GEE42" s="31"/>
      <c r="GEF42" s="31"/>
      <c r="GEG42" s="31"/>
      <c r="GEH42" s="31"/>
      <c r="GEI42" s="31"/>
      <c r="GEJ42" s="31"/>
      <c r="GEK42" s="31"/>
      <c r="GEL42" s="31"/>
      <c r="GEM42" s="31"/>
      <c r="GEN42" s="31"/>
      <c r="GEO42" s="31"/>
      <c r="GEP42" s="31"/>
      <c r="GEQ42" s="31"/>
      <c r="GER42" s="31"/>
      <c r="GES42" s="31"/>
      <c r="GET42" s="31"/>
      <c r="GEU42" s="31"/>
      <c r="GEV42" s="31"/>
      <c r="GEW42" s="31"/>
      <c r="GEX42" s="31"/>
      <c r="GEY42" s="31"/>
      <c r="GEZ42" s="31"/>
      <c r="GFA42" s="31"/>
      <c r="GFB42" s="31"/>
      <c r="GFC42" s="31"/>
      <c r="GFD42" s="31"/>
      <c r="GFE42" s="31"/>
      <c r="GFF42" s="31"/>
      <c r="GFG42" s="31"/>
      <c r="GFH42" s="31"/>
      <c r="GFI42" s="31"/>
      <c r="GFJ42" s="31"/>
      <c r="GFK42" s="31"/>
      <c r="GFL42" s="31"/>
      <c r="GFM42" s="31"/>
      <c r="GFN42" s="31"/>
      <c r="GFO42" s="31"/>
      <c r="GFP42" s="31"/>
      <c r="GFQ42" s="31"/>
      <c r="GFR42" s="31"/>
      <c r="GFS42" s="31"/>
      <c r="GFT42" s="31"/>
      <c r="GFU42" s="31"/>
      <c r="GFV42" s="31"/>
      <c r="GFW42" s="31"/>
      <c r="GFX42" s="31"/>
      <c r="GFY42" s="31"/>
      <c r="GFZ42" s="31"/>
      <c r="GGA42" s="31"/>
      <c r="GGB42" s="31"/>
      <c r="GGC42" s="31"/>
      <c r="GGD42" s="31"/>
      <c r="GGE42" s="31"/>
      <c r="GGF42" s="31"/>
      <c r="GGG42" s="31"/>
      <c r="GGH42" s="31"/>
      <c r="GGI42" s="31"/>
      <c r="GGJ42" s="31"/>
      <c r="GGK42" s="31"/>
      <c r="GGL42" s="31"/>
      <c r="GGM42" s="31"/>
      <c r="GGN42" s="31"/>
      <c r="GGO42" s="31"/>
      <c r="GGP42" s="31"/>
      <c r="GGQ42" s="31"/>
      <c r="GGR42" s="31"/>
      <c r="GGS42" s="31"/>
      <c r="GGT42" s="31"/>
      <c r="GGU42" s="31"/>
      <c r="GGV42" s="31"/>
      <c r="GGW42" s="31"/>
      <c r="GGX42" s="31"/>
      <c r="GGY42" s="31"/>
      <c r="GGZ42" s="31"/>
      <c r="GHA42" s="31"/>
      <c r="GHB42" s="31"/>
      <c r="GHC42" s="31"/>
      <c r="GHD42" s="31"/>
      <c r="GHE42" s="31"/>
      <c r="GHF42" s="31"/>
      <c r="GHG42" s="31"/>
      <c r="GHH42" s="31"/>
      <c r="GHI42" s="31"/>
      <c r="GHJ42" s="31"/>
      <c r="GHK42" s="31"/>
      <c r="GHL42" s="31"/>
      <c r="GHM42" s="31"/>
      <c r="GHN42" s="31"/>
      <c r="GHO42" s="31"/>
      <c r="GHP42" s="31"/>
      <c r="GHQ42" s="31"/>
      <c r="GHR42" s="31"/>
      <c r="GHS42" s="31"/>
      <c r="GHT42" s="31"/>
      <c r="GHU42" s="31"/>
      <c r="GHV42" s="31"/>
      <c r="GHW42" s="31"/>
      <c r="GHX42" s="31"/>
      <c r="GHY42" s="31"/>
      <c r="GHZ42" s="31"/>
      <c r="GIA42" s="31"/>
      <c r="GIB42" s="31"/>
      <c r="GIC42" s="31"/>
      <c r="GID42" s="31"/>
      <c r="GIE42" s="31"/>
      <c r="GIF42" s="31"/>
      <c r="GIG42" s="31"/>
      <c r="GIH42" s="31"/>
      <c r="GII42" s="31"/>
      <c r="GIJ42" s="31"/>
      <c r="GIK42" s="31"/>
      <c r="GIL42" s="31"/>
      <c r="GIM42" s="31"/>
      <c r="GIN42" s="31"/>
      <c r="GIO42" s="31"/>
      <c r="GIP42" s="31"/>
      <c r="GIQ42" s="31"/>
      <c r="GIR42" s="31"/>
      <c r="GIS42" s="31"/>
      <c r="GIT42" s="31"/>
      <c r="GIU42" s="31"/>
      <c r="GIV42" s="31"/>
      <c r="GIW42" s="31"/>
      <c r="GIX42" s="31"/>
      <c r="GIY42" s="31"/>
      <c r="GIZ42" s="31"/>
      <c r="GJA42" s="31"/>
      <c r="GJB42" s="31"/>
      <c r="GJC42" s="31"/>
      <c r="GJD42" s="31"/>
      <c r="GJE42" s="31"/>
      <c r="GJF42" s="31"/>
      <c r="GJG42" s="31"/>
      <c r="GJH42" s="31"/>
      <c r="GJI42" s="31"/>
      <c r="GJJ42" s="31"/>
      <c r="GJK42" s="31"/>
      <c r="GJL42" s="31"/>
      <c r="GJM42" s="31"/>
      <c r="GJN42" s="31"/>
      <c r="GJO42" s="31"/>
      <c r="GJP42" s="31"/>
      <c r="GJQ42" s="31"/>
      <c r="GJR42" s="31"/>
      <c r="GJS42" s="31"/>
      <c r="GJT42" s="31"/>
      <c r="GJU42" s="31"/>
      <c r="GJV42" s="31"/>
      <c r="GJW42" s="31"/>
      <c r="GJX42" s="31"/>
      <c r="GJY42" s="31"/>
      <c r="GJZ42" s="31"/>
      <c r="GKA42" s="31"/>
      <c r="GKB42" s="31"/>
      <c r="GKC42" s="31"/>
      <c r="GKD42" s="31"/>
      <c r="GKE42" s="31"/>
      <c r="GKF42" s="31"/>
      <c r="GKG42" s="31"/>
      <c r="GKH42" s="31"/>
      <c r="GKI42" s="31"/>
      <c r="GKJ42" s="31"/>
      <c r="GKK42" s="31"/>
      <c r="GKL42" s="31"/>
      <c r="GKM42" s="31"/>
      <c r="GKN42" s="31"/>
      <c r="GKO42" s="31"/>
      <c r="GKP42" s="31"/>
      <c r="GKQ42" s="31"/>
      <c r="GKR42" s="31"/>
      <c r="GKS42" s="31"/>
      <c r="GKT42" s="31"/>
      <c r="GKU42" s="31"/>
      <c r="GKV42" s="31"/>
      <c r="GKW42" s="31"/>
      <c r="GKX42" s="31"/>
      <c r="GKY42" s="31"/>
      <c r="GKZ42" s="31"/>
      <c r="GLA42" s="31"/>
      <c r="GLB42" s="31"/>
      <c r="GLC42" s="31"/>
      <c r="GLD42" s="31"/>
      <c r="GLE42" s="31"/>
      <c r="GLF42" s="31"/>
      <c r="GLG42" s="31"/>
      <c r="GLH42" s="31"/>
      <c r="GLI42" s="31"/>
      <c r="GLJ42" s="31"/>
      <c r="GLK42" s="31"/>
      <c r="GLL42" s="31"/>
      <c r="GLM42" s="31"/>
      <c r="GLN42" s="31"/>
      <c r="GLO42" s="31"/>
      <c r="GLP42" s="31"/>
      <c r="GLQ42" s="31"/>
      <c r="GLR42" s="31"/>
      <c r="GLS42" s="31"/>
      <c r="GLT42" s="31"/>
      <c r="GLU42" s="31"/>
      <c r="GLV42" s="31"/>
      <c r="GLW42" s="31"/>
      <c r="GLX42" s="31"/>
      <c r="GLY42" s="31"/>
      <c r="GLZ42" s="31"/>
      <c r="GMA42" s="31"/>
      <c r="GMB42" s="31"/>
      <c r="GMC42" s="31"/>
      <c r="GMD42" s="31"/>
      <c r="GME42" s="31"/>
      <c r="GMF42" s="31"/>
      <c r="GMG42" s="31"/>
      <c r="GMH42" s="31"/>
      <c r="GMI42" s="31"/>
      <c r="GMJ42" s="31"/>
      <c r="GMK42" s="31"/>
      <c r="GML42" s="31"/>
      <c r="GMM42" s="31"/>
      <c r="GMN42" s="31"/>
      <c r="GMO42" s="31"/>
      <c r="GMP42" s="31"/>
      <c r="GMQ42" s="31"/>
      <c r="GMR42" s="31"/>
      <c r="GMS42" s="31"/>
      <c r="GMT42" s="31"/>
      <c r="GMU42" s="31"/>
      <c r="GMV42" s="31"/>
      <c r="GMW42" s="31"/>
      <c r="GMX42" s="31"/>
      <c r="GMY42" s="31"/>
      <c r="GMZ42" s="31"/>
      <c r="GNA42" s="31"/>
      <c r="GNB42" s="31"/>
      <c r="GNC42" s="31"/>
      <c r="GND42" s="31"/>
      <c r="GNE42" s="31"/>
      <c r="GNF42" s="31"/>
      <c r="GNG42" s="31"/>
      <c r="GNH42" s="31"/>
      <c r="GNI42" s="31"/>
      <c r="GNJ42" s="31"/>
      <c r="GNK42" s="31"/>
      <c r="GNL42" s="31"/>
      <c r="GNM42" s="31"/>
      <c r="GNN42" s="31"/>
      <c r="GNO42" s="31"/>
      <c r="GNP42" s="31"/>
      <c r="GNQ42" s="31"/>
      <c r="GNR42" s="31"/>
      <c r="GNS42" s="31"/>
      <c r="GNT42" s="31"/>
      <c r="GNU42" s="31"/>
      <c r="GNV42" s="31"/>
      <c r="GNW42" s="31"/>
      <c r="GNX42" s="31"/>
      <c r="GNY42" s="31"/>
      <c r="GNZ42" s="31"/>
      <c r="GOA42" s="31"/>
      <c r="GOB42" s="31"/>
      <c r="GOC42" s="31"/>
      <c r="GOD42" s="31"/>
      <c r="GOE42" s="31"/>
      <c r="GOF42" s="31"/>
      <c r="GOG42" s="31"/>
      <c r="GOH42" s="31"/>
      <c r="GOI42" s="31"/>
      <c r="GOJ42" s="31"/>
      <c r="GOK42" s="31"/>
      <c r="GOL42" s="31"/>
      <c r="GOM42" s="31"/>
      <c r="GON42" s="31"/>
      <c r="GOO42" s="31"/>
      <c r="GOP42" s="31"/>
      <c r="GOQ42" s="31"/>
      <c r="GOR42" s="31"/>
      <c r="GOS42" s="31"/>
      <c r="GOT42" s="31"/>
      <c r="GOU42" s="31"/>
      <c r="GOV42" s="31"/>
      <c r="GOW42" s="31"/>
      <c r="GOX42" s="31"/>
      <c r="GOY42" s="31"/>
      <c r="GOZ42" s="31"/>
      <c r="GPA42" s="31"/>
      <c r="GPB42" s="31"/>
      <c r="GPC42" s="31"/>
      <c r="GPD42" s="31"/>
      <c r="GPE42" s="31"/>
      <c r="GPF42" s="31"/>
      <c r="GPG42" s="31"/>
      <c r="GPH42" s="31"/>
      <c r="GPI42" s="31"/>
      <c r="GPJ42" s="31"/>
      <c r="GPK42" s="31"/>
      <c r="GPL42" s="31"/>
      <c r="GPM42" s="31"/>
      <c r="GPN42" s="31"/>
      <c r="GPO42" s="31"/>
      <c r="GPP42" s="31"/>
      <c r="GPQ42" s="31"/>
      <c r="GPR42" s="31"/>
      <c r="GPS42" s="31"/>
      <c r="GPT42" s="31"/>
      <c r="GPU42" s="31"/>
      <c r="GPV42" s="31"/>
      <c r="GPW42" s="31"/>
      <c r="GPX42" s="31"/>
      <c r="GPY42" s="31"/>
      <c r="GPZ42" s="31"/>
      <c r="GQA42" s="31"/>
      <c r="GQB42" s="31"/>
      <c r="GQC42" s="31"/>
      <c r="GQD42" s="31"/>
      <c r="GQE42" s="31"/>
      <c r="GQF42" s="31"/>
      <c r="GQG42" s="31"/>
      <c r="GQH42" s="31"/>
      <c r="GQI42" s="31"/>
      <c r="GQJ42" s="31"/>
      <c r="GQK42" s="31"/>
      <c r="GQL42" s="31"/>
      <c r="GQM42" s="31"/>
      <c r="GQN42" s="31"/>
      <c r="GQO42" s="31"/>
      <c r="GQP42" s="31"/>
      <c r="GQQ42" s="31"/>
      <c r="GQR42" s="31"/>
      <c r="GQS42" s="31"/>
      <c r="GQT42" s="31"/>
      <c r="GQU42" s="31"/>
      <c r="GQV42" s="31"/>
      <c r="GQW42" s="31"/>
      <c r="GQX42" s="31"/>
      <c r="GQY42" s="31"/>
      <c r="GQZ42" s="31"/>
      <c r="GRA42" s="31"/>
      <c r="GRB42" s="31"/>
      <c r="GRC42" s="31"/>
      <c r="GRD42" s="31"/>
      <c r="GRE42" s="31"/>
      <c r="GRF42" s="31"/>
      <c r="GRG42" s="31"/>
      <c r="GRH42" s="31"/>
      <c r="GRI42" s="31"/>
      <c r="GRJ42" s="31"/>
      <c r="GRK42" s="31"/>
      <c r="GRL42" s="31"/>
      <c r="GRM42" s="31"/>
      <c r="GRN42" s="31"/>
      <c r="GRO42" s="31"/>
      <c r="GRP42" s="31"/>
      <c r="GRQ42" s="31"/>
      <c r="GRR42" s="31"/>
      <c r="GRS42" s="31"/>
      <c r="GRT42" s="31"/>
      <c r="GRU42" s="31"/>
      <c r="GRV42" s="31"/>
      <c r="GRW42" s="31"/>
      <c r="GRX42" s="31"/>
      <c r="GRY42" s="31"/>
      <c r="GRZ42" s="31"/>
      <c r="GSA42" s="31"/>
      <c r="GSB42" s="31"/>
      <c r="GSC42" s="31"/>
      <c r="GSD42" s="31"/>
      <c r="GSE42" s="31"/>
      <c r="GSF42" s="31"/>
      <c r="GSG42" s="31"/>
      <c r="GSH42" s="31"/>
      <c r="GSI42" s="31"/>
      <c r="GSJ42" s="31"/>
      <c r="GSK42" s="31"/>
      <c r="GSL42" s="31"/>
      <c r="GSM42" s="31"/>
      <c r="GSN42" s="31"/>
      <c r="GSO42" s="31"/>
      <c r="GSP42" s="31"/>
      <c r="GSQ42" s="31"/>
      <c r="GSR42" s="31"/>
      <c r="GSS42" s="31"/>
      <c r="GST42" s="31"/>
      <c r="GSU42" s="31"/>
      <c r="GSV42" s="31"/>
      <c r="GSW42" s="31"/>
      <c r="GSX42" s="31"/>
      <c r="GSY42" s="31"/>
      <c r="GSZ42" s="31"/>
      <c r="GTA42" s="31"/>
      <c r="GTB42" s="31"/>
      <c r="GTC42" s="31"/>
      <c r="GTD42" s="31"/>
      <c r="GTE42" s="31"/>
      <c r="GTF42" s="31"/>
      <c r="GTG42" s="31"/>
      <c r="GTH42" s="31"/>
      <c r="GTI42" s="31"/>
      <c r="GTJ42" s="31"/>
      <c r="GTK42" s="31"/>
      <c r="GTL42" s="31"/>
      <c r="GTM42" s="31"/>
      <c r="GTN42" s="31"/>
      <c r="GTO42" s="31"/>
      <c r="GTP42" s="31"/>
      <c r="GTQ42" s="31"/>
      <c r="GTR42" s="31"/>
      <c r="GTS42" s="31"/>
      <c r="GTT42" s="31"/>
      <c r="GTU42" s="31"/>
      <c r="GTV42" s="31"/>
      <c r="GTW42" s="31"/>
      <c r="GTX42" s="31"/>
      <c r="GTY42" s="31"/>
      <c r="GTZ42" s="31"/>
      <c r="GUA42" s="31"/>
      <c r="GUB42" s="31"/>
      <c r="GUC42" s="31"/>
      <c r="GUD42" s="31"/>
      <c r="GUE42" s="31"/>
      <c r="GUF42" s="31"/>
      <c r="GUG42" s="31"/>
      <c r="GUH42" s="31"/>
      <c r="GUI42" s="31"/>
      <c r="GUJ42" s="31"/>
      <c r="GUK42" s="31"/>
      <c r="GUL42" s="31"/>
      <c r="GUM42" s="31"/>
      <c r="GUN42" s="31"/>
      <c r="GUO42" s="31"/>
      <c r="GUP42" s="31"/>
      <c r="GUQ42" s="31"/>
      <c r="GUR42" s="31"/>
      <c r="GUS42" s="31"/>
      <c r="GUT42" s="31"/>
      <c r="GUU42" s="31"/>
      <c r="GUV42" s="31"/>
      <c r="GUW42" s="31"/>
      <c r="GUX42" s="31"/>
      <c r="GUY42" s="31"/>
      <c r="GUZ42" s="31"/>
      <c r="GVA42" s="31"/>
      <c r="GVB42" s="31"/>
      <c r="GVC42" s="31"/>
      <c r="GVD42" s="31"/>
      <c r="GVE42" s="31"/>
      <c r="GVF42" s="31"/>
      <c r="GVG42" s="31"/>
      <c r="GVH42" s="31"/>
      <c r="GVI42" s="31"/>
      <c r="GVJ42" s="31"/>
      <c r="GVK42" s="31"/>
      <c r="GVL42" s="31"/>
      <c r="GVM42" s="31"/>
      <c r="GVN42" s="31"/>
      <c r="GVO42" s="31"/>
      <c r="GVP42" s="31"/>
      <c r="GVQ42" s="31"/>
      <c r="GVR42" s="31"/>
      <c r="GVS42" s="31"/>
      <c r="GVT42" s="31"/>
      <c r="GVU42" s="31"/>
      <c r="GVV42" s="31"/>
      <c r="GVW42" s="31"/>
      <c r="GVX42" s="31"/>
      <c r="GVY42" s="31"/>
      <c r="GVZ42" s="31"/>
      <c r="GWA42" s="31"/>
      <c r="GWB42" s="31"/>
      <c r="GWC42" s="31"/>
      <c r="GWD42" s="31"/>
      <c r="GWE42" s="31"/>
      <c r="GWF42" s="31"/>
      <c r="GWG42" s="31"/>
      <c r="GWH42" s="31"/>
      <c r="GWI42" s="31"/>
      <c r="GWJ42" s="31"/>
      <c r="GWK42" s="31"/>
      <c r="GWL42" s="31"/>
      <c r="GWM42" s="31"/>
      <c r="GWN42" s="31"/>
      <c r="GWO42" s="31"/>
      <c r="GWP42" s="31"/>
      <c r="GWQ42" s="31"/>
      <c r="GWR42" s="31"/>
      <c r="GWS42" s="31"/>
      <c r="GWT42" s="31"/>
      <c r="GWU42" s="31"/>
      <c r="GWV42" s="31"/>
      <c r="GWW42" s="31"/>
      <c r="GWX42" s="31"/>
      <c r="GWY42" s="31"/>
      <c r="GWZ42" s="31"/>
      <c r="GXA42" s="31"/>
      <c r="GXB42" s="31"/>
      <c r="GXC42" s="31"/>
      <c r="GXD42" s="31"/>
      <c r="GXE42" s="31"/>
      <c r="GXF42" s="31"/>
      <c r="GXG42" s="31"/>
      <c r="GXH42" s="31"/>
      <c r="GXI42" s="31"/>
      <c r="GXJ42" s="31"/>
      <c r="GXK42" s="31"/>
      <c r="GXL42" s="31"/>
      <c r="GXM42" s="31"/>
      <c r="GXN42" s="31"/>
      <c r="GXO42" s="31"/>
      <c r="GXP42" s="31"/>
      <c r="GXQ42" s="31"/>
      <c r="GXR42" s="31"/>
      <c r="GXS42" s="31"/>
      <c r="GXT42" s="31"/>
      <c r="GXU42" s="31"/>
      <c r="GXV42" s="31"/>
      <c r="GXW42" s="31"/>
      <c r="GXX42" s="31"/>
      <c r="GXY42" s="31"/>
      <c r="GXZ42" s="31"/>
      <c r="GYA42" s="31"/>
      <c r="GYB42" s="31"/>
      <c r="GYC42" s="31"/>
      <c r="GYD42" s="31"/>
      <c r="GYE42" s="31"/>
      <c r="GYF42" s="31"/>
      <c r="GYG42" s="31"/>
      <c r="GYH42" s="31"/>
      <c r="GYI42" s="31"/>
      <c r="GYJ42" s="31"/>
      <c r="GYK42" s="31"/>
      <c r="GYL42" s="31"/>
      <c r="GYM42" s="31"/>
      <c r="GYN42" s="31"/>
      <c r="GYO42" s="31"/>
      <c r="GYP42" s="31"/>
      <c r="GYQ42" s="31"/>
      <c r="GYR42" s="31"/>
      <c r="GYS42" s="31"/>
      <c r="GYT42" s="31"/>
      <c r="GYU42" s="31"/>
      <c r="GYV42" s="31"/>
      <c r="GYW42" s="31"/>
      <c r="GYX42" s="31"/>
      <c r="GYY42" s="31"/>
      <c r="GYZ42" s="31"/>
      <c r="GZA42" s="31"/>
      <c r="GZB42" s="31"/>
      <c r="GZC42" s="31"/>
      <c r="GZD42" s="31"/>
      <c r="GZE42" s="31"/>
      <c r="GZF42" s="31"/>
      <c r="GZG42" s="31"/>
      <c r="GZH42" s="31"/>
      <c r="GZI42" s="31"/>
      <c r="GZJ42" s="31"/>
      <c r="GZK42" s="31"/>
      <c r="GZL42" s="31"/>
      <c r="GZM42" s="31"/>
      <c r="GZN42" s="31"/>
      <c r="GZO42" s="31"/>
      <c r="GZP42" s="31"/>
      <c r="GZQ42" s="31"/>
      <c r="GZR42" s="31"/>
      <c r="GZS42" s="31"/>
      <c r="GZT42" s="31"/>
      <c r="GZU42" s="31"/>
      <c r="GZV42" s="31"/>
      <c r="GZW42" s="31"/>
      <c r="GZX42" s="31"/>
      <c r="GZY42" s="31"/>
      <c r="GZZ42" s="31"/>
      <c r="HAA42" s="31"/>
      <c r="HAB42" s="31"/>
      <c r="HAC42" s="31"/>
      <c r="HAD42" s="31"/>
      <c r="HAE42" s="31"/>
      <c r="HAF42" s="31"/>
      <c r="HAG42" s="31"/>
      <c r="HAH42" s="31"/>
      <c r="HAI42" s="31"/>
      <c r="HAJ42" s="31"/>
      <c r="HAK42" s="31"/>
      <c r="HAL42" s="31"/>
      <c r="HAM42" s="31"/>
      <c r="HAN42" s="31"/>
      <c r="HAO42" s="31"/>
      <c r="HAP42" s="31"/>
      <c r="HAQ42" s="31"/>
      <c r="HAR42" s="31"/>
      <c r="HAS42" s="31"/>
      <c r="HAT42" s="31"/>
      <c r="HAU42" s="31"/>
      <c r="HAV42" s="31"/>
      <c r="HAW42" s="31"/>
      <c r="HAX42" s="31"/>
      <c r="HAY42" s="31"/>
      <c r="HAZ42" s="31"/>
      <c r="HBA42" s="31"/>
      <c r="HBB42" s="31"/>
      <c r="HBC42" s="31"/>
      <c r="HBD42" s="31"/>
      <c r="HBE42" s="31"/>
      <c r="HBF42" s="31"/>
      <c r="HBG42" s="31"/>
      <c r="HBH42" s="31"/>
      <c r="HBI42" s="31"/>
      <c r="HBJ42" s="31"/>
      <c r="HBK42" s="31"/>
      <c r="HBL42" s="31"/>
      <c r="HBM42" s="31"/>
      <c r="HBN42" s="31"/>
      <c r="HBO42" s="31"/>
      <c r="HBP42" s="31"/>
      <c r="HBQ42" s="31"/>
      <c r="HBR42" s="31"/>
      <c r="HBS42" s="31"/>
      <c r="HBT42" s="31"/>
      <c r="HBU42" s="31"/>
      <c r="HBV42" s="31"/>
      <c r="HBW42" s="31"/>
      <c r="HBX42" s="31"/>
      <c r="HBY42" s="31"/>
      <c r="HBZ42" s="31"/>
      <c r="HCA42" s="31"/>
      <c r="HCB42" s="31"/>
      <c r="HCC42" s="31"/>
      <c r="HCD42" s="31"/>
      <c r="HCE42" s="31"/>
      <c r="HCF42" s="31"/>
      <c r="HCG42" s="31"/>
      <c r="HCH42" s="31"/>
      <c r="HCI42" s="31"/>
      <c r="HCJ42" s="31"/>
      <c r="HCK42" s="31"/>
      <c r="HCL42" s="31"/>
      <c r="HCM42" s="31"/>
      <c r="HCN42" s="31"/>
      <c r="HCO42" s="31"/>
      <c r="HCP42" s="31"/>
      <c r="HCQ42" s="31"/>
      <c r="HCR42" s="31"/>
      <c r="HCS42" s="31"/>
      <c r="HCT42" s="31"/>
      <c r="HCU42" s="31"/>
      <c r="HCV42" s="31"/>
      <c r="HCW42" s="31"/>
      <c r="HCX42" s="31"/>
      <c r="HCY42" s="31"/>
      <c r="HCZ42" s="31"/>
      <c r="HDA42" s="31"/>
      <c r="HDB42" s="31"/>
      <c r="HDC42" s="31"/>
      <c r="HDD42" s="31"/>
      <c r="HDE42" s="31"/>
      <c r="HDF42" s="31"/>
      <c r="HDG42" s="31"/>
      <c r="HDH42" s="31"/>
      <c r="HDI42" s="31"/>
      <c r="HDJ42" s="31"/>
      <c r="HDK42" s="31"/>
      <c r="HDL42" s="31"/>
      <c r="HDM42" s="31"/>
      <c r="HDN42" s="31"/>
      <c r="HDO42" s="31"/>
      <c r="HDP42" s="31"/>
      <c r="HDQ42" s="31"/>
      <c r="HDR42" s="31"/>
      <c r="HDS42" s="31"/>
      <c r="HDT42" s="31"/>
      <c r="HDU42" s="31"/>
      <c r="HDV42" s="31"/>
      <c r="HDW42" s="31"/>
      <c r="HDX42" s="31"/>
      <c r="HDY42" s="31"/>
      <c r="HDZ42" s="31"/>
      <c r="HEA42" s="31"/>
      <c r="HEB42" s="31"/>
      <c r="HEC42" s="31"/>
      <c r="HED42" s="31"/>
      <c r="HEE42" s="31"/>
      <c r="HEF42" s="31"/>
      <c r="HEG42" s="31"/>
      <c r="HEH42" s="31"/>
      <c r="HEI42" s="31"/>
      <c r="HEJ42" s="31"/>
      <c r="HEK42" s="31"/>
      <c r="HEL42" s="31"/>
      <c r="HEM42" s="31"/>
      <c r="HEN42" s="31"/>
      <c r="HEO42" s="31"/>
      <c r="HEP42" s="31"/>
      <c r="HEQ42" s="31"/>
      <c r="HER42" s="31"/>
      <c r="HES42" s="31"/>
      <c r="HET42" s="31"/>
      <c r="HEU42" s="31"/>
      <c r="HEV42" s="31"/>
      <c r="HEW42" s="31"/>
      <c r="HEX42" s="31"/>
      <c r="HEY42" s="31"/>
      <c r="HEZ42" s="31"/>
      <c r="HFA42" s="31"/>
      <c r="HFB42" s="31"/>
      <c r="HFC42" s="31"/>
      <c r="HFD42" s="31"/>
      <c r="HFE42" s="31"/>
      <c r="HFF42" s="31"/>
      <c r="HFG42" s="31"/>
      <c r="HFH42" s="31"/>
      <c r="HFI42" s="31"/>
      <c r="HFJ42" s="31"/>
      <c r="HFK42" s="31"/>
      <c r="HFL42" s="31"/>
      <c r="HFM42" s="31"/>
      <c r="HFN42" s="31"/>
      <c r="HFO42" s="31"/>
      <c r="HFP42" s="31"/>
      <c r="HFQ42" s="31"/>
      <c r="HFR42" s="31"/>
      <c r="HFS42" s="31"/>
      <c r="HFT42" s="31"/>
      <c r="HFU42" s="31"/>
      <c r="HFV42" s="31"/>
      <c r="HFW42" s="31"/>
      <c r="HFX42" s="31"/>
      <c r="HFY42" s="31"/>
      <c r="HFZ42" s="31"/>
      <c r="HGA42" s="31"/>
      <c r="HGB42" s="31"/>
      <c r="HGC42" s="31"/>
      <c r="HGD42" s="31"/>
      <c r="HGE42" s="31"/>
      <c r="HGF42" s="31"/>
      <c r="HGG42" s="31"/>
      <c r="HGH42" s="31"/>
      <c r="HGI42" s="31"/>
      <c r="HGJ42" s="31"/>
      <c r="HGK42" s="31"/>
      <c r="HGL42" s="31"/>
      <c r="HGM42" s="31"/>
      <c r="HGN42" s="31"/>
      <c r="HGO42" s="31"/>
      <c r="HGP42" s="31"/>
      <c r="HGQ42" s="31"/>
      <c r="HGR42" s="31"/>
      <c r="HGS42" s="31"/>
      <c r="HGT42" s="31"/>
      <c r="HGU42" s="31"/>
      <c r="HGV42" s="31"/>
      <c r="HGW42" s="31"/>
      <c r="HGX42" s="31"/>
      <c r="HGY42" s="31"/>
      <c r="HGZ42" s="31"/>
      <c r="HHA42" s="31"/>
      <c r="HHB42" s="31"/>
      <c r="HHC42" s="31"/>
      <c r="HHD42" s="31"/>
      <c r="HHE42" s="31"/>
      <c r="HHF42" s="31"/>
      <c r="HHG42" s="31"/>
      <c r="HHH42" s="31"/>
      <c r="HHI42" s="31"/>
      <c r="HHJ42" s="31"/>
      <c r="HHK42" s="31"/>
      <c r="HHL42" s="31"/>
      <c r="HHM42" s="31"/>
      <c r="HHN42" s="31"/>
      <c r="HHO42" s="31"/>
      <c r="HHP42" s="31"/>
      <c r="HHQ42" s="31"/>
      <c r="HHR42" s="31"/>
      <c r="HHS42" s="31"/>
      <c r="HHT42" s="31"/>
      <c r="HHU42" s="31"/>
      <c r="HHV42" s="31"/>
      <c r="HHW42" s="31"/>
      <c r="HHX42" s="31"/>
      <c r="HHY42" s="31"/>
      <c r="HHZ42" s="31"/>
      <c r="HIA42" s="31"/>
      <c r="HIB42" s="31"/>
      <c r="HIC42" s="31"/>
      <c r="HID42" s="31"/>
      <c r="HIE42" s="31"/>
      <c r="HIF42" s="31"/>
      <c r="HIG42" s="31"/>
      <c r="HIH42" s="31"/>
      <c r="HII42" s="31"/>
      <c r="HIJ42" s="31"/>
      <c r="HIK42" s="31"/>
      <c r="HIL42" s="31"/>
      <c r="HIM42" s="31"/>
      <c r="HIN42" s="31"/>
      <c r="HIO42" s="31"/>
      <c r="HIP42" s="31"/>
      <c r="HIQ42" s="31"/>
      <c r="HIR42" s="31"/>
      <c r="HIS42" s="31"/>
      <c r="HIT42" s="31"/>
      <c r="HIU42" s="31"/>
      <c r="HIV42" s="31"/>
      <c r="HIW42" s="31"/>
      <c r="HIX42" s="31"/>
      <c r="HIY42" s="31"/>
      <c r="HIZ42" s="31"/>
      <c r="HJA42" s="31"/>
      <c r="HJB42" s="31"/>
      <c r="HJC42" s="31"/>
      <c r="HJD42" s="31"/>
      <c r="HJE42" s="31"/>
      <c r="HJF42" s="31"/>
      <c r="HJG42" s="31"/>
      <c r="HJH42" s="31"/>
      <c r="HJI42" s="31"/>
      <c r="HJJ42" s="31"/>
      <c r="HJK42" s="31"/>
      <c r="HJL42" s="31"/>
      <c r="HJM42" s="31"/>
      <c r="HJN42" s="31"/>
      <c r="HJO42" s="31"/>
      <c r="HJP42" s="31"/>
      <c r="HJQ42" s="31"/>
      <c r="HJR42" s="31"/>
      <c r="HJS42" s="31"/>
      <c r="HJT42" s="31"/>
      <c r="HJU42" s="31"/>
      <c r="HJV42" s="31"/>
      <c r="HJW42" s="31"/>
      <c r="HJX42" s="31"/>
      <c r="HJY42" s="31"/>
      <c r="HJZ42" s="31"/>
      <c r="HKA42" s="31"/>
      <c r="HKB42" s="31"/>
      <c r="HKC42" s="31"/>
      <c r="HKD42" s="31"/>
      <c r="HKE42" s="31"/>
      <c r="HKF42" s="31"/>
      <c r="HKG42" s="31"/>
      <c r="HKH42" s="31"/>
      <c r="HKI42" s="31"/>
      <c r="HKJ42" s="31"/>
      <c r="HKK42" s="31"/>
      <c r="HKL42" s="31"/>
      <c r="HKM42" s="31"/>
      <c r="HKN42" s="31"/>
      <c r="HKO42" s="31"/>
      <c r="HKP42" s="31"/>
      <c r="HKQ42" s="31"/>
      <c r="HKR42" s="31"/>
      <c r="HKS42" s="31"/>
      <c r="HKT42" s="31"/>
      <c r="HKU42" s="31"/>
      <c r="HKV42" s="31"/>
      <c r="HKW42" s="31"/>
      <c r="HKX42" s="31"/>
      <c r="HKY42" s="31"/>
      <c r="HKZ42" s="31"/>
      <c r="HLA42" s="31"/>
      <c r="HLB42" s="31"/>
      <c r="HLC42" s="31"/>
      <c r="HLD42" s="31"/>
      <c r="HLE42" s="31"/>
      <c r="HLF42" s="31"/>
      <c r="HLG42" s="31"/>
      <c r="HLH42" s="31"/>
      <c r="HLI42" s="31"/>
      <c r="HLJ42" s="31"/>
      <c r="HLK42" s="31"/>
      <c r="HLL42" s="31"/>
      <c r="HLM42" s="31"/>
      <c r="HLN42" s="31"/>
      <c r="HLO42" s="31"/>
      <c r="HLP42" s="31"/>
      <c r="HLQ42" s="31"/>
      <c r="HLR42" s="31"/>
      <c r="HLS42" s="31"/>
      <c r="HLT42" s="31"/>
      <c r="HLU42" s="31"/>
      <c r="HLV42" s="31"/>
      <c r="HLW42" s="31"/>
      <c r="HLX42" s="31"/>
      <c r="HLY42" s="31"/>
      <c r="HLZ42" s="31"/>
      <c r="HMA42" s="31"/>
      <c r="HMB42" s="31"/>
      <c r="HMC42" s="31"/>
      <c r="HMD42" s="31"/>
      <c r="HME42" s="31"/>
      <c r="HMF42" s="31"/>
      <c r="HMG42" s="31"/>
      <c r="HMH42" s="31"/>
      <c r="HMI42" s="31"/>
      <c r="HMJ42" s="31"/>
      <c r="HMK42" s="31"/>
      <c r="HML42" s="31"/>
      <c r="HMM42" s="31"/>
      <c r="HMN42" s="31"/>
      <c r="HMO42" s="31"/>
      <c r="HMP42" s="31"/>
      <c r="HMQ42" s="31"/>
      <c r="HMR42" s="31"/>
      <c r="HMS42" s="31"/>
      <c r="HMT42" s="31"/>
      <c r="HMU42" s="31"/>
      <c r="HMV42" s="31"/>
      <c r="HMW42" s="31"/>
      <c r="HMX42" s="31"/>
      <c r="HMY42" s="31"/>
      <c r="HMZ42" s="31"/>
      <c r="HNA42" s="31"/>
      <c r="HNB42" s="31"/>
      <c r="HNC42" s="31"/>
      <c r="HND42" s="31"/>
      <c r="HNE42" s="31"/>
      <c r="HNF42" s="31"/>
      <c r="HNG42" s="31"/>
      <c r="HNH42" s="31"/>
      <c r="HNI42" s="31"/>
      <c r="HNJ42" s="31"/>
      <c r="HNK42" s="31"/>
      <c r="HNL42" s="31"/>
      <c r="HNM42" s="31"/>
      <c r="HNN42" s="31"/>
      <c r="HNO42" s="31"/>
      <c r="HNP42" s="31"/>
      <c r="HNQ42" s="31"/>
      <c r="HNR42" s="31"/>
      <c r="HNS42" s="31"/>
      <c r="HNT42" s="31"/>
      <c r="HNU42" s="31"/>
      <c r="HNV42" s="31"/>
      <c r="HNW42" s="31"/>
      <c r="HNX42" s="31"/>
      <c r="HNY42" s="31"/>
      <c r="HNZ42" s="31"/>
      <c r="HOA42" s="31"/>
      <c r="HOB42" s="31"/>
      <c r="HOC42" s="31"/>
      <c r="HOD42" s="31"/>
      <c r="HOE42" s="31"/>
      <c r="HOF42" s="31"/>
      <c r="HOG42" s="31"/>
      <c r="HOH42" s="31"/>
      <c r="HOI42" s="31"/>
      <c r="HOJ42" s="31"/>
      <c r="HOK42" s="31"/>
      <c r="HOL42" s="31"/>
      <c r="HOM42" s="31"/>
      <c r="HON42" s="31"/>
      <c r="HOO42" s="31"/>
      <c r="HOP42" s="31"/>
      <c r="HOQ42" s="31"/>
      <c r="HOR42" s="31"/>
      <c r="HOS42" s="31"/>
      <c r="HOT42" s="31"/>
      <c r="HOU42" s="31"/>
      <c r="HOV42" s="31"/>
      <c r="HOW42" s="31"/>
      <c r="HOX42" s="31"/>
      <c r="HOY42" s="31"/>
      <c r="HOZ42" s="31"/>
      <c r="HPA42" s="31"/>
      <c r="HPB42" s="31"/>
      <c r="HPC42" s="31"/>
      <c r="HPD42" s="31"/>
      <c r="HPE42" s="31"/>
      <c r="HPF42" s="31"/>
      <c r="HPG42" s="31"/>
      <c r="HPH42" s="31"/>
      <c r="HPI42" s="31"/>
      <c r="HPJ42" s="31"/>
      <c r="HPK42" s="31"/>
      <c r="HPL42" s="31"/>
      <c r="HPM42" s="31"/>
      <c r="HPN42" s="31"/>
      <c r="HPO42" s="31"/>
      <c r="HPP42" s="31"/>
      <c r="HPQ42" s="31"/>
      <c r="HPR42" s="31"/>
      <c r="HPS42" s="31"/>
      <c r="HPT42" s="31"/>
      <c r="HPU42" s="31"/>
      <c r="HPV42" s="31"/>
      <c r="HPW42" s="31"/>
      <c r="HPX42" s="31"/>
      <c r="HPY42" s="31"/>
      <c r="HPZ42" s="31"/>
      <c r="HQA42" s="31"/>
      <c r="HQB42" s="31"/>
      <c r="HQC42" s="31"/>
      <c r="HQD42" s="31"/>
      <c r="HQE42" s="31"/>
      <c r="HQF42" s="31"/>
      <c r="HQG42" s="31"/>
      <c r="HQH42" s="31"/>
      <c r="HQI42" s="31"/>
      <c r="HQJ42" s="31"/>
      <c r="HQK42" s="31"/>
      <c r="HQL42" s="31"/>
      <c r="HQM42" s="31"/>
      <c r="HQN42" s="31"/>
      <c r="HQO42" s="31"/>
      <c r="HQP42" s="31"/>
      <c r="HQQ42" s="31"/>
      <c r="HQR42" s="31"/>
      <c r="HQS42" s="31"/>
      <c r="HQT42" s="31"/>
      <c r="HQU42" s="31"/>
      <c r="HQV42" s="31"/>
      <c r="HQW42" s="31"/>
      <c r="HQX42" s="31"/>
      <c r="HQY42" s="31"/>
      <c r="HQZ42" s="31"/>
      <c r="HRA42" s="31"/>
      <c r="HRB42" s="31"/>
      <c r="HRC42" s="31"/>
      <c r="HRD42" s="31"/>
      <c r="HRE42" s="31"/>
      <c r="HRF42" s="31"/>
      <c r="HRG42" s="31"/>
      <c r="HRH42" s="31"/>
      <c r="HRI42" s="31"/>
      <c r="HRJ42" s="31"/>
      <c r="HRK42" s="31"/>
      <c r="HRL42" s="31"/>
      <c r="HRM42" s="31"/>
      <c r="HRN42" s="31"/>
      <c r="HRO42" s="31"/>
      <c r="HRP42" s="31"/>
      <c r="HRQ42" s="31"/>
      <c r="HRR42" s="31"/>
      <c r="HRS42" s="31"/>
      <c r="HRT42" s="31"/>
      <c r="HRU42" s="31"/>
      <c r="HRV42" s="31"/>
      <c r="HRW42" s="31"/>
      <c r="HRX42" s="31"/>
      <c r="HRY42" s="31"/>
      <c r="HRZ42" s="31"/>
      <c r="HSA42" s="31"/>
      <c r="HSB42" s="31"/>
      <c r="HSC42" s="31"/>
      <c r="HSD42" s="31"/>
      <c r="HSE42" s="31"/>
      <c r="HSF42" s="31"/>
      <c r="HSG42" s="31"/>
      <c r="HSH42" s="31"/>
      <c r="HSI42" s="31"/>
      <c r="HSJ42" s="31"/>
      <c r="HSK42" s="31"/>
      <c r="HSL42" s="31"/>
      <c r="HSM42" s="31"/>
      <c r="HSN42" s="31"/>
      <c r="HSO42" s="31"/>
      <c r="HSP42" s="31"/>
      <c r="HSQ42" s="31"/>
      <c r="HSR42" s="31"/>
      <c r="HSS42" s="31"/>
      <c r="HST42" s="31"/>
      <c r="HSU42" s="31"/>
      <c r="HSV42" s="31"/>
      <c r="HSW42" s="31"/>
      <c r="HSX42" s="31"/>
      <c r="HSY42" s="31"/>
      <c r="HSZ42" s="31"/>
      <c r="HTA42" s="31"/>
      <c r="HTB42" s="31"/>
      <c r="HTC42" s="31"/>
      <c r="HTD42" s="31"/>
      <c r="HTE42" s="31"/>
      <c r="HTF42" s="31"/>
      <c r="HTG42" s="31"/>
      <c r="HTH42" s="31"/>
      <c r="HTI42" s="31"/>
      <c r="HTJ42" s="31"/>
      <c r="HTK42" s="31"/>
      <c r="HTL42" s="31"/>
      <c r="HTM42" s="31"/>
      <c r="HTN42" s="31"/>
      <c r="HTO42" s="31"/>
      <c r="HTP42" s="31"/>
      <c r="HTQ42" s="31"/>
      <c r="HTR42" s="31"/>
      <c r="HTS42" s="31"/>
      <c r="HTT42" s="31"/>
      <c r="HTU42" s="31"/>
      <c r="HTV42" s="31"/>
      <c r="HTW42" s="31"/>
      <c r="HTX42" s="31"/>
      <c r="HTY42" s="31"/>
      <c r="HTZ42" s="31"/>
      <c r="HUA42" s="31"/>
      <c r="HUB42" s="31"/>
      <c r="HUC42" s="31"/>
      <c r="HUD42" s="31"/>
      <c r="HUE42" s="31"/>
      <c r="HUF42" s="31"/>
      <c r="HUG42" s="31"/>
      <c r="HUH42" s="31"/>
      <c r="HUI42" s="31"/>
      <c r="HUJ42" s="31"/>
      <c r="HUK42" s="31"/>
      <c r="HUL42" s="31"/>
      <c r="HUM42" s="31"/>
      <c r="HUN42" s="31"/>
      <c r="HUO42" s="31"/>
      <c r="HUP42" s="31"/>
      <c r="HUQ42" s="31"/>
      <c r="HUR42" s="31"/>
      <c r="HUS42" s="31"/>
      <c r="HUT42" s="31"/>
      <c r="HUU42" s="31"/>
      <c r="HUV42" s="31"/>
      <c r="HUW42" s="31"/>
      <c r="HUX42" s="31"/>
      <c r="HUY42" s="31"/>
      <c r="HUZ42" s="31"/>
      <c r="HVA42" s="31"/>
      <c r="HVB42" s="31"/>
      <c r="HVC42" s="31"/>
      <c r="HVD42" s="31"/>
      <c r="HVE42" s="31"/>
      <c r="HVF42" s="31"/>
      <c r="HVG42" s="31"/>
      <c r="HVH42" s="31"/>
      <c r="HVI42" s="31"/>
      <c r="HVJ42" s="31"/>
      <c r="HVK42" s="31"/>
      <c r="HVL42" s="31"/>
      <c r="HVM42" s="31"/>
      <c r="HVN42" s="31"/>
      <c r="HVO42" s="31"/>
      <c r="HVP42" s="31"/>
      <c r="HVQ42" s="31"/>
      <c r="HVR42" s="31"/>
      <c r="HVS42" s="31"/>
      <c r="HVT42" s="31"/>
      <c r="HVU42" s="31"/>
      <c r="HVV42" s="31"/>
      <c r="HVW42" s="31"/>
      <c r="HVX42" s="31"/>
      <c r="HVY42" s="31"/>
      <c r="HVZ42" s="31"/>
      <c r="HWA42" s="31"/>
      <c r="HWB42" s="31"/>
      <c r="HWC42" s="31"/>
      <c r="HWD42" s="31"/>
      <c r="HWE42" s="31"/>
      <c r="HWF42" s="31"/>
      <c r="HWG42" s="31"/>
      <c r="HWH42" s="31"/>
      <c r="HWI42" s="31"/>
      <c r="HWJ42" s="31"/>
      <c r="HWK42" s="31"/>
      <c r="HWL42" s="31"/>
      <c r="HWM42" s="31"/>
      <c r="HWN42" s="31"/>
      <c r="HWO42" s="31"/>
      <c r="HWP42" s="31"/>
      <c r="HWQ42" s="31"/>
      <c r="HWR42" s="31"/>
      <c r="HWS42" s="31"/>
      <c r="HWT42" s="31"/>
      <c r="HWU42" s="31"/>
      <c r="HWV42" s="31"/>
      <c r="HWW42" s="31"/>
      <c r="HWX42" s="31"/>
      <c r="HWY42" s="31"/>
      <c r="HWZ42" s="31"/>
      <c r="HXA42" s="31"/>
      <c r="HXB42" s="31"/>
      <c r="HXC42" s="31"/>
      <c r="HXD42" s="31"/>
      <c r="HXE42" s="31"/>
      <c r="HXF42" s="31"/>
      <c r="HXG42" s="31"/>
      <c r="HXH42" s="31"/>
      <c r="HXI42" s="31"/>
      <c r="HXJ42" s="31"/>
      <c r="HXK42" s="31"/>
      <c r="HXL42" s="31"/>
      <c r="HXM42" s="31"/>
      <c r="HXN42" s="31"/>
      <c r="HXO42" s="31"/>
      <c r="HXP42" s="31"/>
      <c r="HXQ42" s="31"/>
      <c r="HXR42" s="31"/>
      <c r="HXS42" s="31"/>
      <c r="HXT42" s="31"/>
      <c r="HXU42" s="31"/>
      <c r="HXV42" s="31"/>
      <c r="HXW42" s="31"/>
      <c r="HXX42" s="31"/>
      <c r="HXY42" s="31"/>
      <c r="HXZ42" s="31"/>
      <c r="HYA42" s="31"/>
      <c r="HYB42" s="31"/>
      <c r="HYC42" s="31"/>
      <c r="HYD42" s="31"/>
      <c r="HYE42" s="31"/>
      <c r="HYF42" s="31"/>
      <c r="HYG42" s="31"/>
      <c r="HYH42" s="31"/>
      <c r="HYI42" s="31"/>
      <c r="HYJ42" s="31"/>
      <c r="HYK42" s="31"/>
      <c r="HYL42" s="31"/>
      <c r="HYM42" s="31"/>
      <c r="HYN42" s="31"/>
      <c r="HYO42" s="31"/>
      <c r="HYP42" s="31"/>
      <c r="HYQ42" s="31"/>
      <c r="HYR42" s="31"/>
      <c r="HYS42" s="31"/>
      <c r="HYT42" s="31"/>
      <c r="HYU42" s="31"/>
      <c r="HYV42" s="31"/>
      <c r="HYW42" s="31"/>
      <c r="HYX42" s="31"/>
      <c r="HYY42" s="31"/>
      <c r="HYZ42" s="31"/>
      <c r="HZA42" s="31"/>
      <c r="HZB42" s="31"/>
      <c r="HZC42" s="31"/>
      <c r="HZD42" s="31"/>
      <c r="HZE42" s="31"/>
      <c r="HZF42" s="31"/>
      <c r="HZG42" s="31"/>
      <c r="HZH42" s="31"/>
      <c r="HZI42" s="31"/>
      <c r="HZJ42" s="31"/>
      <c r="HZK42" s="31"/>
      <c r="HZL42" s="31"/>
      <c r="HZM42" s="31"/>
      <c r="HZN42" s="31"/>
      <c r="HZO42" s="31"/>
      <c r="HZP42" s="31"/>
      <c r="HZQ42" s="31"/>
      <c r="HZR42" s="31"/>
      <c r="HZS42" s="31"/>
      <c r="HZT42" s="31"/>
      <c r="HZU42" s="31"/>
      <c r="HZV42" s="31"/>
      <c r="HZW42" s="31"/>
      <c r="HZX42" s="31"/>
      <c r="HZY42" s="31"/>
      <c r="HZZ42" s="31"/>
      <c r="IAA42" s="31"/>
      <c r="IAB42" s="31"/>
      <c r="IAC42" s="31"/>
      <c r="IAD42" s="31"/>
      <c r="IAE42" s="31"/>
      <c r="IAF42" s="31"/>
      <c r="IAG42" s="31"/>
      <c r="IAH42" s="31"/>
      <c r="IAI42" s="31"/>
      <c r="IAJ42" s="31"/>
      <c r="IAK42" s="31"/>
      <c r="IAL42" s="31"/>
      <c r="IAM42" s="31"/>
      <c r="IAN42" s="31"/>
      <c r="IAO42" s="31"/>
      <c r="IAP42" s="31"/>
      <c r="IAQ42" s="31"/>
      <c r="IAR42" s="31"/>
      <c r="IAS42" s="31"/>
      <c r="IAT42" s="31"/>
      <c r="IAU42" s="31"/>
      <c r="IAV42" s="31"/>
      <c r="IAW42" s="31"/>
      <c r="IAX42" s="31"/>
      <c r="IAY42" s="31"/>
      <c r="IAZ42" s="31"/>
      <c r="IBA42" s="31"/>
      <c r="IBB42" s="31"/>
      <c r="IBC42" s="31"/>
      <c r="IBD42" s="31"/>
      <c r="IBE42" s="31"/>
      <c r="IBF42" s="31"/>
      <c r="IBG42" s="31"/>
      <c r="IBH42" s="31"/>
      <c r="IBI42" s="31"/>
      <c r="IBJ42" s="31"/>
      <c r="IBK42" s="31"/>
      <c r="IBL42" s="31"/>
      <c r="IBM42" s="31"/>
      <c r="IBN42" s="31"/>
      <c r="IBO42" s="31"/>
      <c r="IBP42" s="31"/>
      <c r="IBQ42" s="31"/>
      <c r="IBR42" s="31"/>
      <c r="IBS42" s="31"/>
      <c r="IBT42" s="31"/>
      <c r="IBU42" s="31"/>
      <c r="IBV42" s="31"/>
      <c r="IBW42" s="31"/>
      <c r="IBX42" s="31"/>
      <c r="IBY42" s="31"/>
      <c r="IBZ42" s="31"/>
      <c r="ICA42" s="31"/>
      <c r="ICB42" s="31"/>
      <c r="ICC42" s="31"/>
      <c r="ICD42" s="31"/>
      <c r="ICE42" s="31"/>
      <c r="ICF42" s="31"/>
      <c r="ICG42" s="31"/>
      <c r="ICH42" s="31"/>
      <c r="ICI42" s="31"/>
      <c r="ICJ42" s="31"/>
      <c r="ICK42" s="31"/>
      <c r="ICL42" s="31"/>
      <c r="ICM42" s="31"/>
      <c r="ICN42" s="31"/>
      <c r="ICO42" s="31"/>
      <c r="ICP42" s="31"/>
      <c r="ICQ42" s="31"/>
      <c r="ICR42" s="31"/>
      <c r="ICS42" s="31"/>
      <c r="ICT42" s="31"/>
      <c r="ICU42" s="31"/>
      <c r="ICV42" s="31"/>
      <c r="ICW42" s="31"/>
      <c r="ICX42" s="31"/>
      <c r="ICY42" s="31"/>
      <c r="ICZ42" s="31"/>
      <c r="IDA42" s="31"/>
      <c r="IDB42" s="31"/>
      <c r="IDC42" s="31"/>
      <c r="IDD42" s="31"/>
      <c r="IDE42" s="31"/>
      <c r="IDF42" s="31"/>
      <c r="IDG42" s="31"/>
      <c r="IDH42" s="31"/>
      <c r="IDI42" s="31"/>
      <c r="IDJ42" s="31"/>
      <c r="IDK42" s="31"/>
      <c r="IDL42" s="31"/>
      <c r="IDM42" s="31"/>
      <c r="IDN42" s="31"/>
      <c r="IDO42" s="31"/>
      <c r="IDP42" s="31"/>
      <c r="IDQ42" s="31"/>
      <c r="IDR42" s="31"/>
      <c r="IDS42" s="31"/>
      <c r="IDT42" s="31"/>
      <c r="IDU42" s="31"/>
      <c r="IDV42" s="31"/>
      <c r="IDW42" s="31"/>
      <c r="IDX42" s="31"/>
      <c r="IDY42" s="31"/>
      <c r="IDZ42" s="31"/>
      <c r="IEA42" s="31"/>
      <c r="IEB42" s="31"/>
      <c r="IEC42" s="31"/>
      <c r="IED42" s="31"/>
      <c r="IEE42" s="31"/>
      <c r="IEF42" s="31"/>
      <c r="IEG42" s="31"/>
      <c r="IEH42" s="31"/>
      <c r="IEI42" s="31"/>
      <c r="IEJ42" s="31"/>
      <c r="IEK42" s="31"/>
      <c r="IEL42" s="31"/>
      <c r="IEM42" s="31"/>
      <c r="IEN42" s="31"/>
      <c r="IEO42" s="31"/>
      <c r="IEP42" s="31"/>
      <c r="IEQ42" s="31"/>
      <c r="IER42" s="31"/>
      <c r="IES42" s="31"/>
      <c r="IET42" s="31"/>
      <c r="IEU42" s="31"/>
      <c r="IEV42" s="31"/>
      <c r="IEW42" s="31"/>
      <c r="IEX42" s="31"/>
      <c r="IEY42" s="31"/>
      <c r="IEZ42" s="31"/>
      <c r="IFA42" s="31"/>
      <c r="IFB42" s="31"/>
      <c r="IFC42" s="31"/>
      <c r="IFD42" s="31"/>
      <c r="IFE42" s="31"/>
      <c r="IFF42" s="31"/>
      <c r="IFG42" s="31"/>
      <c r="IFH42" s="31"/>
      <c r="IFI42" s="31"/>
      <c r="IFJ42" s="31"/>
      <c r="IFK42" s="31"/>
      <c r="IFL42" s="31"/>
      <c r="IFM42" s="31"/>
      <c r="IFN42" s="31"/>
      <c r="IFO42" s="31"/>
      <c r="IFP42" s="31"/>
      <c r="IFQ42" s="31"/>
      <c r="IFR42" s="31"/>
      <c r="IFS42" s="31"/>
      <c r="IFT42" s="31"/>
      <c r="IFU42" s="31"/>
      <c r="IFV42" s="31"/>
      <c r="IFW42" s="31"/>
      <c r="IFX42" s="31"/>
      <c r="IFY42" s="31"/>
      <c r="IFZ42" s="31"/>
      <c r="IGA42" s="31"/>
      <c r="IGB42" s="31"/>
      <c r="IGC42" s="31"/>
      <c r="IGD42" s="31"/>
      <c r="IGE42" s="31"/>
      <c r="IGF42" s="31"/>
      <c r="IGG42" s="31"/>
      <c r="IGH42" s="31"/>
      <c r="IGI42" s="31"/>
      <c r="IGJ42" s="31"/>
      <c r="IGK42" s="31"/>
      <c r="IGL42" s="31"/>
      <c r="IGM42" s="31"/>
      <c r="IGN42" s="31"/>
      <c r="IGO42" s="31"/>
      <c r="IGP42" s="31"/>
      <c r="IGQ42" s="31"/>
      <c r="IGR42" s="31"/>
      <c r="IGS42" s="31"/>
      <c r="IGT42" s="31"/>
      <c r="IGU42" s="31"/>
      <c r="IGV42" s="31"/>
      <c r="IGW42" s="31"/>
      <c r="IGX42" s="31"/>
      <c r="IGY42" s="31"/>
      <c r="IGZ42" s="31"/>
      <c r="IHA42" s="31"/>
      <c r="IHB42" s="31"/>
      <c r="IHC42" s="31"/>
      <c r="IHD42" s="31"/>
      <c r="IHE42" s="31"/>
      <c r="IHF42" s="31"/>
      <c r="IHG42" s="31"/>
      <c r="IHH42" s="31"/>
      <c r="IHI42" s="31"/>
      <c r="IHJ42" s="31"/>
      <c r="IHK42" s="31"/>
      <c r="IHL42" s="31"/>
      <c r="IHM42" s="31"/>
      <c r="IHN42" s="31"/>
      <c r="IHO42" s="31"/>
      <c r="IHP42" s="31"/>
      <c r="IHQ42" s="31"/>
      <c r="IHR42" s="31"/>
      <c r="IHS42" s="31"/>
      <c r="IHT42" s="31"/>
      <c r="IHU42" s="31"/>
      <c r="IHV42" s="31"/>
      <c r="IHW42" s="31"/>
      <c r="IHX42" s="31"/>
      <c r="IHY42" s="31"/>
      <c r="IHZ42" s="31"/>
      <c r="IIA42" s="31"/>
      <c r="IIB42" s="31"/>
      <c r="IIC42" s="31"/>
      <c r="IID42" s="31"/>
      <c r="IIE42" s="31"/>
      <c r="IIF42" s="31"/>
      <c r="IIG42" s="31"/>
      <c r="IIH42" s="31"/>
      <c r="III42" s="31"/>
      <c r="IIJ42" s="31"/>
      <c r="IIK42" s="31"/>
      <c r="IIL42" s="31"/>
      <c r="IIM42" s="31"/>
      <c r="IIN42" s="31"/>
      <c r="IIO42" s="31"/>
      <c r="IIP42" s="31"/>
      <c r="IIQ42" s="31"/>
      <c r="IIR42" s="31"/>
      <c r="IIS42" s="31"/>
      <c r="IIT42" s="31"/>
      <c r="IIU42" s="31"/>
      <c r="IIV42" s="31"/>
      <c r="IIW42" s="31"/>
      <c r="IIX42" s="31"/>
      <c r="IIY42" s="31"/>
      <c r="IIZ42" s="31"/>
      <c r="IJA42" s="31"/>
      <c r="IJB42" s="31"/>
      <c r="IJC42" s="31"/>
      <c r="IJD42" s="31"/>
      <c r="IJE42" s="31"/>
      <c r="IJF42" s="31"/>
      <c r="IJG42" s="31"/>
      <c r="IJH42" s="31"/>
      <c r="IJI42" s="31"/>
      <c r="IJJ42" s="31"/>
      <c r="IJK42" s="31"/>
      <c r="IJL42" s="31"/>
      <c r="IJM42" s="31"/>
      <c r="IJN42" s="31"/>
      <c r="IJO42" s="31"/>
      <c r="IJP42" s="31"/>
      <c r="IJQ42" s="31"/>
      <c r="IJR42" s="31"/>
      <c r="IJS42" s="31"/>
      <c r="IJT42" s="31"/>
      <c r="IJU42" s="31"/>
      <c r="IJV42" s="31"/>
      <c r="IJW42" s="31"/>
      <c r="IJX42" s="31"/>
      <c r="IJY42" s="31"/>
      <c r="IJZ42" s="31"/>
      <c r="IKA42" s="31"/>
      <c r="IKB42" s="31"/>
      <c r="IKC42" s="31"/>
      <c r="IKD42" s="31"/>
      <c r="IKE42" s="31"/>
      <c r="IKF42" s="31"/>
      <c r="IKG42" s="31"/>
      <c r="IKH42" s="31"/>
      <c r="IKI42" s="31"/>
      <c r="IKJ42" s="31"/>
      <c r="IKK42" s="31"/>
      <c r="IKL42" s="31"/>
      <c r="IKM42" s="31"/>
      <c r="IKN42" s="31"/>
      <c r="IKO42" s="31"/>
      <c r="IKP42" s="31"/>
      <c r="IKQ42" s="31"/>
      <c r="IKR42" s="31"/>
      <c r="IKS42" s="31"/>
      <c r="IKT42" s="31"/>
      <c r="IKU42" s="31"/>
      <c r="IKV42" s="31"/>
      <c r="IKW42" s="31"/>
      <c r="IKX42" s="31"/>
      <c r="IKY42" s="31"/>
      <c r="IKZ42" s="31"/>
      <c r="ILA42" s="31"/>
      <c r="ILB42" s="31"/>
      <c r="ILC42" s="31"/>
      <c r="ILD42" s="31"/>
      <c r="ILE42" s="31"/>
      <c r="ILF42" s="31"/>
      <c r="ILG42" s="31"/>
      <c r="ILH42" s="31"/>
      <c r="ILI42" s="31"/>
      <c r="ILJ42" s="31"/>
      <c r="ILK42" s="31"/>
      <c r="ILL42" s="31"/>
      <c r="ILM42" s="31"/>
      <c r="ILN42" s="31"/>
      <c r="ILO42" s="31"/>
      <c r="ILP42" s="31"/>
      <c r="ILQ42" s="31"/>
      <c r="ILR42" s="31"/>
      <c r="ILS42" s="31"/>
      <c r="ILT42" s="31"/>
      <c r="ILU42" s="31"/>
      <c r="ILV42" s="31"/>
      <c r="ILW42" s="31"/>
      <c r="ILX42" s="31"/>
      <c r="ILY42" s="31"/>
      <c r="ILZ42" s="31"/>
      <c r="IMA42" s="31"/>
      <c r="IMB42" s="31"/>
      <c r="IMC42" s="31"/>
      <c r="IMD42" s="31"/>
      <c r="IME42" s="31"/>
      <c r="IMF42" s="31"/>
      <c r="IMG42" s="31"/>
      <c r="IMH42" s="31"/>
      <c r="IMI42" s="31"/>
      <c r="IMJ42" s="31"/>
      <c r="IMK42" s="31"/>
      <c r="IML42" s="31"/>
      <c r="IMM42" s="31"/>
      <c r="IMN42" s="31"/>
      <c r="IMO42" s="31"/>
      <c r="IMP42" s="31"/>
      <c r="IMQ42" s="31"/>
      <c r="IMR42" s="31"/>
      <c r="IMS42" s="31"/>
      <c r="IMT42" s="31"/>
      <c r="IMU42" s="31"/>
      <c r="IMV42" s="31"/>
      <c r="IMW42" s="31"/>
      <c r="IMX42" s="31"/>
      <c r="IMY42" s="31"/>
      <c r="IMZ42" s="31"/>
      <c r="INA42" s="31"/>
      <c r="INB42" s="31"/>
      <c r="INC42" s="31"/>
      <c r="IND42" s="31"/>
      <c r="INE42" s="31"/>
      <c r="INF42" s="31"/>
      <c r="ING42" s="31"/>
      <c r="INH42" s="31"/>
      <c r="INI42" s="31"/>
      <c r="INJ42" s="31"/>
      <c r="INK42" s="31"/>
      <c r="INL42" s="31"/>
      <c r="INM42" s="31"/>
      <c r="INN42" s="31"/>
      <c r="INO42" s="31"/>
      <c r="INP42" s="31"/>
      <c r="INQ42" s="31"/>
      <c r="INR42" s="31"/>
      <c r="INS42" s="31"/>
      <c r="INT42" s="31"/>
      <c r="INU42" s="31"/>
      <c r="INV42" s="31"/>
      <c r="INW42" s="31"/>
      <c r="INX42" s="31"/>
      <c r="INY42" s="31"/>
      <c r="INZ42" s="31"/>
      <c r="IOA42" s="31"/>
      <c r="IOB42" s="31"/>
      <c r="IOC42" s="31"/>
      <c r="IOD42" s="31"/>
      <c r="IOE42" s="31"/>
      <c r="IOF42" s="31"/>
      <c r="IOG42" s="31"/>
      <c r="IOH42" s="31"/>
      <c r="IOI42" s="31"/>
      <c r="IOJ42" s="31"/>
      <c r="IOK42" s="31"/>
      <c r="IOL42" s="31"/>
      <c r="IOM42" s="31"/>
      <c r="ION42" s="31"/>
      <c r="IOO42" s="31"/>
      <c r="IOP42" s="31"/>
      <c r="IOQ42" s="31"/>
      <c r="IOR42" s="31"/>
      <c r="IOS42" s="31"/>
      <c r="IOT42" s="31"/>
      <c r="IOU42" s="31"/>
      <c r="IOV42" s="31"/>
      <c r="IOW42" s="31"/>
      <c r="IOX42" s="31"/>
      <c r="IOY42" s="31"/>
      <c r="IOZ42" s="31"/>
      <c r="IPA42" s="31"/>
      <c r="IPB42" s="31"/>
      <c r="IPC42" s="31"/>
      <c r="IPD42" s="31"/>
      <c r="IPE42" s="31"/>
      <c r="IPF42" s="31"/>
      <c r="IPG42" s="31"/>
      <c r="IPH42" s="31"/>
      <c r="IPI42" s="31"/>
      <c r="IPJ42" s="31"/>
      <c r="IPK42" s="31"/>
      <c r="IPL42" s="31"/>
      <c r="IPM42" s="31"/>
      <c r="IPN42" s="31"/>
      <c r="IPO42" s="31"/>
      <c r="IPP42" s="31"/>
      <c r="IPQ42" s="31"/>
      <c r="IPR42" s="31"/>
      <c r="IPS42" s="31"/>
      <c r="IPT42" s="31"/>
      <c r="IPU42" s="31"/>
      <c r="IPV42" s="31"/>
      <c r="IPW42" s="31"/>
      <c r="IPX42" s="31"/>
      <c r="IPY42" s="31"/>
      <c r="IPZ42" s="31"/>
      <c r="IQA42" s="31"/>
      <c r="IQB42" s="31"/>
      <c r="IQC42" s="31"/>
      <c r="IQD42" s="31"/>
      <c r="IQE42" s="31"/>
      <c r="IQF42" s="31"/>
      <c r="IQG42" s="31"/>
      <c r="IQH42" s="31"/>
      <c r="IQI42" s="31"/>
      <c r="IQJ42" s="31"/>
      <c r="IQK42" s="31"/>
      <c r="IQL42" s="31"/>
      <c r="IQM42" s="31"/>
      <c r="IQN42" s="31"/>
      <c r="IQO42" s="31"/>
      <c r="IQP42" s="31"/>
      <c r="IQQ42" s="31"/>
      <c r="IQR42" s="31"/>
      <c r="IQS42" s="31"/>
      <c r="IQT42" s="31"/>
      <c r="IQU42" s="31"/>
      <c r="IQV42" s="31"/>
      <c r="IQW42" s="31"/>
      <c r="IQX42" s="31"/>
      <c r="IQY42" s="31"/>
      <c r="IQZ42" s="31"/>
      <c r="IRA42" s="31"/>
      <c r="IRB42" s="31"/>
      <c r="IRC42" s="31"/>
      <c r="IRD42" s="31"/>
      <c r="IRE42" s="31"/>
      <c r="IRF42" s="31"/>
      <c r="IRG42" s="31"/>
      <c r="IRH42" s="31"/>
      <c r="IRI42" s="31"/>
      <c r="IRJ42" s="31"/>
      <c r="IRK42" s="31"/>
      <c r="IRL42" s="31"/>
      <c r="IRM42" s="31"/>
      <c r="IRN42" s="31"/>
      <c r="IRO42" s="31"/>
      <c r="IRP42" s="31"/>
      <c r="IRQ42" s="31"/>
      <c r="IRR42" s="31"/>
      <c r="IRS42" s="31"/>
      <c r="IRT42" s="31"/>
      <c r="IRU42" s="31"/>
      <c r="IRV42" s="31"/>
      <c r="IRW42" s="31"/>
      <c r="IRX42" s="31"/>
      <c r="IRY42" s="31"/>
      <c r="IRZ42" s="31"/>
      <c r="ISA42" s="31"/>
      <c r="ISB42" s="31"/>
      <c r="ISC42" s="31"/>
      <c r="ISD42" s="31"/>
      <c r="ISE42" s="31"/>
      <c r="ISF42" s="31"/>
      <c r="ISG42" s="31"/>
      <c r="ISH42" s="31"/>
      <c r="ISI42" s="31"/>
      <c r="ISJ42" s="31"/>
      <c r="ISK42" s="31"/>
      <c r="ISL42" s="31"/>
      <c r="ISM42" s="31"/>
      <c r="ISN42" s="31"/>
      <c r="ISO42" s="31"/>
      <c r="ISP42" s="31"/>
      <c r="ISQ42" s="31"/>
      <c r="ISR42" s="31"/>
      <c r="ISS42" s="31"/>
      <c r="IST42" s="31"/>
      <c r="ISU42" s="31"/>
      <c r="ISV42" s="31"/>
      <c r="ISW42" s="31"/>
      <c r="ISX42" s="31"/>
      <c r="ISY42" s="31"/>
      <c r="ISZ42" s="31"/>
      <c r="ITA42" s="31"/>
      <c r="ITB42" s="31"/>
      <c r="ITC42" s="31"/>
      <c r="ITD42" s="31"/>
      <c r="ITE42" s="31"/>
      <c r="ITF42" s="31"/>
      <c r="ITG42" s="31"/>
      <c r="ITH42" s="31"/>
      <c r="ITI42" s="31"/>
      <c r="ITJ42" s="31"/>
      <c r="ITK42" s="31"/>
      <c r="ITL42" s="31"/>
      <c r="ITM42" s="31"/>
      <c r="ITN42" s="31"/>
      <c r="ITO42" s="31"/>
      <c r="ITP42" s="31"/>
      <c r="ITQ42" s="31"/>
      <c r="ITR42" s="31"/>
      <c r="ITS42" s="31"/>
      <c r="ITT42" s="31"/>
      <c r="ITU42" s="31"/>
      <c r="ITV42" s="31"/>
      <c r="ITW42" s="31"/>
      <c r="ITX42" s="31"/>
      <c r="ITY42" s="31"/>
      <c r="ITZ42" s="31"/>
      <c r="IUA42" s="31"/>
      <c r="IUB42" s="31"/>
      <c r="IUC42" s="31"/>
      <c r="IUD42" s="31"/>
      <c r="IUE42" s="31"/>
      <c r="IUF42" s="31"/>
      <c r="IUG42" s="31"/>
      <c r="IUH42" s="31"/>
      <c r="IUI42" s="31"/>
      <c r="IUJ42" s="31"/>
      <c r="IUK42" s="31"/>
      <c r="IUL42" s="31"/>
      <c r="IUM42" s="31"/>
      <c r="IUN42" s="31"/>
      <c r="IUO42" s="31"/>
      <c r="IUP42" s="31"/>
      <c r="IUQ42" s="31"/>
      <c r="IUR42" s="31"/>
      <c r="IUS42" s="31"/>
      <c r="IUT42" s="31"/>
      <c r="IUU42" s="31"/>
      <c r="IUV42" s="31"/>
      <c r="IUW42" s="31"/>
      <c r="IUX42" s="31"/>
      <c r="IUY42" s="31"/>
      <c r="IUZ42" s="31"/>
      <c r="IVA42" s="31"/>
      <c r="IVB42" s="31"/>
      <c r="IVC42" s="31"/>
      <c r="IVD42" s="31"/>
      <c r="IVE42" s="31"/>
      <c r="IVF42" s="31"/>
      <c r="IVG42" s="31"/>
      <c r="IVH42" s="31"/>
      <c r="IVI42" s="31"/>
      <c r="IVJ42" s="31"/>
      <c r="IVK42" s="31"/>
      <c r="IVL42" s="31"/>
      <c r="IVM42" s="31"/>
      <c r="IVN42" s="31"/>
      <c r="IVO42" s="31"/>
      <c r="IVP42" s="31"/>
      <c r="IVQ42" s="31"/>
      <c r="IVR42" s="31"/>
      <c r="IVS42" s="31"/>
      <c r="IVT42" s="31"/>
      <c r="IVU42" s="31"/>
      <c r="IVV42" s="31"/>
      <c r="IVW42" s="31"/>
      <c r="IVX42" s="31"/>
      <c r="IVY42" s="31"/>
      <c r="IVZ42" s="31"/>
      <c r="IWA42" s="31"/>
      <c r="IWB42" s="31"/>
      <c r="IWC42" s="31"/>
      <c r="IWD42" s="31"/>
      <c r="IWE42" s="31"/>
      <c r="IWF42" s="31"/>
      <c r="IWG42" s="31"/>
      <c r="IWH42" s="31"/>
      <c r="IWI42" s="31"/>
      <c r="IWJ42" s="31"/>
      <c r="IWK42" s="31"/>
      <c r="IWL42" s="31"/>
      <c r="IWM42" s="31"/>
      <c r="IWN42" s="31"/>
      <c r="IWO42" s="31"/>
      <c r="IWP42" s="31"/>
      <c r="IWQ42" s="31"/>
      <c r="IWR42" s="31"/>
      <c r="IWS42" s="31"/>
      <c r="IWT42" s="31"/>
      <c r="IWU42" s="31"/>
      <c r="IWV42" s="31"/>
      <c r="IWW42" s="31"/>
      <c r="IWX42" s="31"/>
      <c r="IWY42" s="31"/>
      <c r="IWZ42" s="31"/>
      <c r="IXA42" s="31"/>
      <c r="IXB42" s="31"/>
      <c r="IXC42" s="31"/>
      <c r="IXD42" s="31"/>
      <c r="IXE42" s="31"/>
      <c r="IXF42" s="31"/>
      <c r="IXG42" s="31"/>
      <c r="IXH42" s="31"/>
      <c r="IXI42" s="31"/>
      <c r="IXJ42" s="31"/>
      <c r="IXK42" s="31"/>
      <c r="IXL42" s="31"/>
      <c r="IXM42" s="31"/>
      <c r="IXN42" s="31"/>
      <c r="IXO42" s="31"/>
      <c r="IXP42" s="31"/>
      <c r="IXQ42" s="31"/>
      <c r="IXR42" s="31"/>
      <c r="IXS42" s="31"/>
      <c r="IXT42" s="31"/>
      <c r="IXU42" s="31"/>
      <c r="IXV42" s="31"/>
      <c r="IXW42" s="31"/>
      <c r="IXX42" s="31"/>
      <c r="IXY42" s="31"/>
      <c r="IXZ42" s="31"/>
      <c r="IYA42" s="31"/>
      <c r="IYB42" s="31"/>
      <c r="IYC42" s="31"/>
      <c r="IYD42" s="31"/>
      <c r="IYE42" s="31"/>
      <c r="IYF42" s="31"/>
      <c r="IYG42" s="31"/>
      <c r="IYH42" s="31"/>
      <c r="IYI42" s="31"/>
      <c r="IYJ42" s="31"/>
      <c r="IYK42" s="31"/>
      <c r="IYL42" s="31"/>
      <c r="IYM42" s="31"/>
      <c r="IYN42" s="31"/>
      <c r="IYO42" s="31"/>
      <c r="IYP42" s="31"/>
      <c r="IYQ42" s="31"/>
      <c r="IYR42" s="31"/>
      <c r="IYS42" s="31"/>
      <c r="IYT42" s="31"/>
      <c r="IYU42" s="31"/>
      <c r="IYV42" s="31"/>
      <c r="IYW42" s="31"/>
      <c r="IYX42" s="31"/>
      <c r="IYY42" s="31"/>
      <c r="IYZ42" s="31"/>
      <c r="IZA42" s="31"/>
      <c r="IZB42" s="31"/>
      <c r="IZC42" s="31"/>
      <c r="IZD42" s="31"/>
      <c r="IZE42" s="31"/>
      <c r="IZF42" s="31"/>
      <c r="IZG42" s="31"/>
      <c r="IZH42" s="31"/>
      <c r="IZI42" s="31"/>
      <c r="IZJ42" s="31"/>
      <c r="IZK42" s="31"/>
      <c r="IZL42" s="31"/>
      <c r="IZM42" s="31"/>
      <c r="IZN42" s="31"/>
      <c r="IZO42" s="31"/>
      <c r="IZP42" s="31"/>
      <c r="IZQ42" s="31"/>
      <c r="IZR42" s="31"/>
      <c r="IZS42" s="31"/>
      <c r="IZT42" s="31"/>
      <c r="IZU42" s="31"/>
      <c r="IZV42" s="31"/>
      <c r="IZW42" s="31"/>
      <c r="IZX42" s="31"/>
      <c r="IZY42" s="31"/>
      <c r="IZZ42" s="31"/>
      <c r="JAA42" s="31"/>
      <c r="JAB42" s="31"/>
      <c r="JAC42" s="31"/>
      <c r="JAD42" s="31"/>
      <c r="JAE42" s="31"/>
      <c r="JAF42" s="31"/>
      <c r="JAG42" s="31"/>
      <c r="JAH42" s="31"/>
      <c r="JAI42" s="31"/>
      <c r="JAJ42" s="31"/>
      <c r="JAK42" s="31"/>
      <c r="JAL42" s="31"/>
      <c r="JAM42" s="31"/>
      <c r="JAN42" s="31"/>
      <c r="JAO42" s="31"/>
      <c r="JAP42" s="31"/>
      <c r="JAQ42" s="31"/>
      <c r="JAR42" s="31"/>
      <c r="JAS42" s="31"/>
      <c r="JAT42" s="31"/>
      <c r="JAU42" s="31"/>
      <c r="JAV42" s="31"/>
      <c r="JAW42" s="31"/>
      <c r="JAX42" s="31"/>
      <c r="JAY42" s="31"/>
      <c r="JAZ42" s="31"/>
      <c r="JBA42" s="31"/>
      <c r="JBB42" s="31"/>
      <c r="JBC42" s="31"/>
      <c r="JBD42" s="31"/>
      <c r="JBE42" s="31"/>
      <c r="JBF42" s="31"/>
      <c r="JBG42" s="31"/>
      <c r="JBH42" s="31"/>
      <c r="JBI42" s="31"/>
      <c r="JBJ42" s="31"/>
      <c r="JBK42" s="31"/>
      <c r="JBL42" s="31"/>
      <c r="JBM42" s="31"/>
      <c r="JBN42" s="31"/>
      <c r="JBO42" s="31"/>
      <c r="JBP42" s="31"/>
      <c r="JBQ42" s="31"/>
      <c r="JBR42" s="31"/>
      <c r="JBS42" s="31"/>
      <c r="JBT42" s="31"/>
      <c r="JBU42" s="31"/>
      <c r="JBV42" s="31"/>
      <c r="JBW42" s="31"/>
      <c r="JBX42" s="31"/>
      <c r="JBY42" s="31"/>
      <c r="JBZ42" s="31"/>
      <c r="JCA42" s="31"/>
      <c r="JCB42" s="31"/>
      <c r="JCC42" s="31"/>
      <c r="JCD42" s="31"/>
      <c r="JCE42" s="31"/>
      <c r="JCF42" s="31"/>
      <c r="JCG42" s="31"/>
      <c r="JCH42" s="31"/>
      <c r="JCI42" s="31"/>
      <c r="JCJ42" s="31"/>
      <c r="JCK42" s="31"/>
      <c r="JCL42" s="31"/>
      <c r="JCM42" s="31"/>
      <c r="JCN42" s="31"/>
      <c r="JCO42" s="31"/>
      <c r="JCP42" s="31"/>
      <c r="JCQ42" s="31"/>
      <c r="JCR42" s="31"/>
      <c r="JCS42" s="31"/>
      <c r="JCT42" s="31"/>
      <c r="JCU42" s="31"/>
      <c r="JCV42" s="31"/>
      <c r="JCW42" s="31"/>
      <c r="JCX42" s="31"/>
      <c r="JCY42" s="31"/>
      <c r="JCZ42" s="31"/>
      <c r="JDA42" s="31"/>
      <c r="JDB42" s="31"/>
      <c r="JDC42" s="31"/>
      <c r="JDD42" s="31"/>
      <c r="JDE42" s="31"/>
      <c r="JDF42" s="31"/>
      <c r="JDG42" s="31"/>
      <c r="JDH42" s="31"/>
      <c r="JDI42" s="31"/>
      <c r="JDJ42" s="31"/>
      <c r="JDK42" s="31"/>
      <c r="JDL42" s="31"/>
      <c r="JDM42" s="31"/>
      <c r="JDN42" s="31"/>
      <c r="JDO42" s="31"/>
      <c r="JDP42" s="31"/>
      <c r="JDQ42" s="31"/>
      <c r="JDR42" s="31"/>
      <c r="JDS42" s="31"/>
      <c r="JDT42" s="31"/>
      <c r="JDU42" s="31"/>
      <c r="JDV42" s="31"/>
      <c r="JDW42" s="31"/>
      <c r="JDX42" s="31"/>
      <c r="JDY42" s="31"/>
      <c r="JDZ42" s="31"/>
      <c r="JEA42" s="31"/>
      <c r="JEB42" s="31"/>
      <c r="JEC42" s="31"/>
      <c r="JED42" s="31"/>
      <c r="JEE42" s="31"/>
      <c r="JEF42" s="31"/>
      <c r="JEG42" s="31"/>
      <c r="JEH42" s="31"/>
      <c r="JEI42" s="31"/>
      <c r="JEJ42" s="31"/>
      <c r="JEK42" s="31"/>
      <c r="JEL42" s="31"/>
      <c r="JEM42" s="31"/>
      <c r="JEN42" s="31"/>
      <c r="JEO42" s="31"/>
      <c r="JEP42" s="31"/>
      <c r="JEQ42" s="31"/>
      <c r="JER42" s="31"/>
      <c r="JES42" s="31"/>
      <c r="JET42" s="31"/>
      <c r="JEU42" s="31"/>
      <c r="JEV42" s="31"/>
      <c r="JEW42" s="31"/>
      <c r="JEX42" s="31"/>
      <c r="JEY42" s="31"/>
      <c r="JEZ42" s="31"/>
      <c r="JFA42" s="31"/>
      <c r="JFB42" s="31"/>
      <c r="JFC42" s="31"/>
      <c r="JFD42" s="31"/>
      <c r="JFE42" s="31"/>
      <c r="JFF42" s="31"/>
      <c r="JFG42" s="31"/>
      <c r="JFH42" s="31"/>
      <c r="JFI42" s="31"/>
      <c r="JFJ42" s="31"/>
      <c r="JFK42" s="31"/>
      <c r="JFL42" s="31"/>
      <c r="JFM42" s="31"/>
      <c r="JFN42" s="31"/>
      <c r="JFO42" s="31"/>
      <c r="JFP42" s="31"/>
      <c r="JFQ42" s="31"/>
      <c r="JFR42" s="31"/>
      <c r="JFS42" s="31"/>
      <c r="JFT42" s="31"/>
      <c r="JFU42" s="31"/>
      <c r="JFV42" s="31"/>
      <c r="JFW42" s="31"/>
      <c r="JFX42" s="31"/>
      <c r="JFY42" s="31"/>
      <c r="JFZ42" s="31"/>
      <c r="JGA42" s="31"/>
      <c r="JGB42" s="31"/>
      <c r="JGC42" s="31"/>
      <c r="JGD42" s="31"/>
      <c r="JGE42" s="31"/>
      <c r="JGF42" s="31"/>
      <c r="JGG42" s="31"/>
      <c r="JGH42" s="31"/>
      <c r="JGI42" s="31"/>
      <c r="JGJ42" s="31"/>
      <c r="JGK42" s="31"/>
      <c r="JGL42" s="31"/>
      <c r="JGM42" s="31"/>
      <c r="JGN42" s="31"/>
      <c r="JGO42" s="31"/>
      <c r="JGP42" s="31"/>
      <c r="JGQ42" s="31"/>
      <c r="JGR42" s="31"/>
      <c r="JGS42" s="31"/>
      <c r="JGT42" s="31"/>
      <c r="JGU42" s="31"/>
      <c r="JGV42" s="31"/>
      <c r="JGW42" s="31"/>
      <c r="JGX42" s="31"/>
      <c r="JGY42" s="31"/>
      <c r="JGZ42" s="31"/>
      <c r="JHA42" s="31"/>
      <c r="JHB42" s="31"/>
      <c r="JHC42" s="31"/>
      <c r="JHD42" s="31"/>
      <c r="JHE42" s="31"/>
      <c r="JHF42" s="31"/>
      <c r="JHG42" s="31"/>
      <c r="JHH42" s="31"/>
      <c r="JHI42" s="31"/>
      <c r="JHJ42" s="31"/>
      <c r="JHK42" s="31"/>
      <c r="JHL42" s="31"/>
      <c r="JHM42" s="31"/>
      <c r="JHN42" s="31"/>
      <c r="JHO42" s="31"/>
      <c r="JHP42" s="31"/>
      <c r="JHQ42" s="31"/>
      <c r="JHR42" s="31"/>
      <c r="JHS42" s="31"/>
      <c r="JHT42" s="31"/>
      <c r="JHU42" s="31"/>
      <c r="JHV42" s="31"/>
      <c r="JHW42" s="31"/>
      <c r="JHX42" s="31"/>
      <c r="JHY42" s="31"/>
      <c r="JHZ42" s="31"/>
      <c r="JIA42" s="31"/>
      <c r="JIB42" s="31"/>
      <c r="JIC42" s="31"/>
      <c r="JID42" s="31"/>
      <c r="JIE42" s="31"/>
      <c r="JIF42" s="31"/>
      <c r="JIG42" s="31"/>
      <c r="JIH42" s="31"/>
      <c r="JII42" s="31"/>
      <c r="JIJ42" s="31"/>
      <c r="JIK42" s="31"/>
      <c r="JIL42" s="31"/>
      <c r="JIM42" s="31"/>
      <c r="JIN42" s="31"/>
      <c r="JIO42" s="31"/>
      <c r="JIP42" s="31"/>
      <c r="JIQ42" s="31"/>
      <c r="JIR42" s="31"/>
      <c r="JIS42" s="31"/>
      <c r="JIT42" s="31"/>
      <c r="JIU42" s="31"/>
      <c r="JIV42" s="31"/>
      <c r="JIW42" s="31"/>
      <c r="JIX42" s="31"/>
      <c r="JIY42" s="31"/>
      <c r="JIZ42" s="31"/>
      <c r="JJA42" s="31"/>
      <c r="JJB42" s="31"/>
      <c r="JJC42" s="31"/>
      <c r="JJD42" s="31"/>
      <c r="JJE42" s="31"/>
      <c r="JJF42" s="31"/>
      <c r="JJG42" s="31"/>
      <c r="JJH42" s="31"/>
      <c r="JJI42" s="31"/>
      <c r="JJJ42" s="31"/>
      <c r="JJK42" s="31"/>
      <c r="JJL42" s="31"/>
      <c r="JJM42" s="31"/>
      <c r="JJN42" s="31"/>
      <c r="JJO42" s="31"/>
      <c r="JJP42" s="31"/>
      <c r="JJQ42" s="31"/>
      <c r="JJR42" s="31"/>
      <c r="JJS42" s="31"/>
      <c r="JJT42" s="31"/>
      <c r="JJU42" s="31"/>
      <c r="JJV42" s="31"/>
      <c r="JJW42" s="31"/>
      <c r="JJX42" s="31"/>
      <c r="JJY42" s="31"/>
      <c r="JJZ42" s="31"/>
      <c r="JKA42" s="31"/>
      <c r="JKB42" s="31"/>
      <c r="JKC42" s="31"/>
      <c r="JKD42" s="31"/>
      <c r="JKE42" s="31"/>
      <c r="JKF42" s="31"/>
      <c r="JKG42" s="31"/>
      <c r="JKH42" s="31"/>
      <c r="JKI42" s="31"/>
      <c r="JKJ42" s="31"/>
      <c r="JKK42" s="31"/>
      <c r="JKL42" s="31"/>
      <c r="JKM42" s="31"/>
      <c r="JKN42" s="31"/>
      <c r="JKO42" s="31"/>
      <c r="JKP42" s="31"/>
      <c r="JKQ42" s="31"/>
      <c r="JKR42" s="31"/>
      <c r="JKS42" s="31"/>
      <c r="JKT42" s="31"/>
      <c r="JKU42" s="31"/>
      <c r="JKV42" s="31"/>
      <c r="JKW42" s="31"/>
      <c r="JKX42" s="31"/>
      <c r="JKY42" s="31"/>
      <c r="JKZ42" s="31"/>
      <c r="JLA42" s="31"/>
      <c r="JLB42" s="31"/>
      <c r="JLC42" s="31"/>
      <c r="JLD42" s="31"/>
      <c r="JLE42" s="31"/>
      <c r="JLF42" s="31"/>
      <c r="JLG42" s="31"/>
      <c r="JLH42" s="31"/>
      <c r="JLI42" s="31"/>
      <c r="JLJ42" s="31"/>
      <c r="JLK42" s="31"/>
      <c r="JLL42" s="31"/>
      <c r="JLM42" s="31"/>
      <c r="JLN42" s="31"/>
      <c r="JLO42" s="31"/>
      <c r="JLP42" s="31"/>
      <c r="JLQ42" s="31"/>
      <c r="JLR42" s="31"/>
      <c r="JLS42" s="31"/>
      <c r="JLT42" s="31"/>
      <c r="JLU42" s="31"/>
      <c r="JLV42" s="31"/>
      <c r="JLW42" s="31"/>
      <c r="JLX42" s="31"/>
      <c r="JLY42" s="31"/>
      <c r="JLZ42" s="31"/>
      <c r="JMA42" s="31"/>
      <c r="JMB42" s="31"/>
      <c r="JMC42" s="31"/>
      <c r="JMD42" s="31"/>
      <c r="JME42" s="31"/>
      <c r="JMF42" s="31"/>
      <c r="JMG42" s="31"/>
      <c r="JMH42" s="31"/>
      <c r="JMI42" s="31"/>
      <c r="JMJ42" s="31"/>
      <c r="JMK42" s="31"/>
      <c r="JML42" s="31"/>
      <c r="JMM42" s="31"/>
      <c r="JMN42" s="31"/>
      <c r="JMO42" s="31"/>
      <c r="JMP42" s="31"/>
      <c r="JMQ42" s="31"/>
      <c r="JMR42" s="31"/>
      <c r="JMS42" s="31"/>
      <c r="JMT42" s="31"/>
      <c r="JMU42" s="31"/>
      <c r="JMV42" s="31"/>
      <c r="JMW42" s="31"/>
      <c r="JMX42" s="31"/>
      <c r="JMY42" s="31"/>
      <c r="JMZ42" s="31"/>
      <c r="JNA42" s="31"/>
      <c r="JNB42" s="31"/>
      <c r="JNC42" s="31"/>
      <c r="JND42" s="31"/>
      <c r="JNE42" s="31"/>
      <c r="JNF42" s="31"/>
      <c r="JNG42" s="31"/>
      <c r="JNH42" s="31"/>
      <c r="JNI42" s="31"/>
      <c r="JNJ42" s="31"/>
      <c r="JNK42" s="31"/>
      <c r="JNL42" s="31"/>
      <c r="JNM42" s="31"/>
      <c r="JNN42" s="31"/>
      <c r="JNO42" s="31"/>
      <c r="JNP42" s="31"/>
      <c r="JNQ42" s="31"/>
      <c r="JNR42" s="31"/>
      <c r="JNS42" s="31"/>
      <c r="JNT42" s="31"/>
      <c r="JNU42" s="31"/>
      <c r="JNV42" s="31"/>
      <c r="JNW42" s="31"/>
      <c r="JNX42" s="31"/>
      <c r="JNY42" s="31"/>
      <c r="JNZ42" s="31"/>
      <c r="JOA42" s="31"/>
      <c r="JOB42" s="31"/>
      <c r="JOC42" s="31"/>
      <c r="JOD42" s="31"/>
      <c r="JOE42" s="31"/>
      <c r="JOF42" s="31"/>
      <c r="JOG42" s="31"/>
      <c r="JOH42" s="31"/>
      <c r="JOI42" s="31"/>
      <c r="JOJ42" s="31"/>
      <c r="JOK42" s="31"/>
      <c r="JOL42" s="31"/>
      <c r="JOM42" s="31"/>
      <c r="JON42" s="31"/>
      <c r="JOO42" s="31"/>
      <c r="JOP42" s="31"/>
      <c r="JOQ42" s="31"/>
      <c r="JOR42" s="31"/>
      <c r="JOS42" s="31"/>
      <c r="JOT42" s="31"/>
      <c r="JOU42" s="31"/>
      <c r="JOV42" s="31"/>
      <c r="JOW42" s="31"/>
      <c r="JOX42" s="31"/>
      <c r="JOY42" s="31"/>
      <c r="JOZ42" s="31"/>
      <c r="JPA42" s="31"/>
      <c r="JPB42" s="31"/>
      <c r="JPC42" s="31"/>
      <c r="JPD42" s="31"/>
      <c r="JPE42" s="31"/>
      <c r="JPF42" s="31"/>
      <c r="JPG42" s="31"/>
      <c r="JPH42" s="31"/>
      <c r="JPI42" s="31"/>
      <c r="JPJ42" s="31"/>
      <c r="JPK42" s="31"/>
      <c r="JPL42" s="31"/>
      <c r="JPM42" s="31"/>
      <c r="JPN42" s="31"/>
      <c r="JPO42" s="31"/>
      <c r="JPP42" s="31"/>
      <c r="JPQ42" s="31"/>
      <c r="JPR42" s="31"/>
      <c r="JPS42" s="31"/>
      <c r="JPT42" s="31"/>
      <c r="JPU42" s="31"/>
      <c r="JPV42" s="31"/>
      <c r="JPW42" s="31"/>
      <c r="JPX42" s="31"/>
      <c r="JPY42" s="31"/>
      <c r="JPZ42" s="31"/>
      <c r="JQA42" s="31"/>
      <c r="JQB42" s="31"/>
      <c r="JQC42" s="31"/>
      <c r="JQD42" s="31"/>
      <c r="JQE42" s="31"/>
      <c r="JQF42" s="31"/>
      <c r="JQG42" s="31"/>
      <c r="JQH42" s="31"/>
      <c r="JQI42" s="31"/>
      <c r="JQJ42" s="31"/>
      <c r="JQK42" s="31"/>
      <c r="JQL42" s="31"/>
      <c r="JQM42" s="31"/>
      <c r="JQN42" s="31"/>
      <c r="JQO42" s="31"/>
      <c r="JQP42" s="31"/>
      <c r="JQQ42" s="31"/>
      <c r="JQR42" s="31"/>
      <c r="JQS42" s="31"/>
      <c r="JQT42" s="31"/>
      <c r="JQU42" s="31"/>
      <c r="JQV42" s="31"/>
      <c r="JQW42" s="31"/>
      <c r="JQX42" s="31"/>
      <c r="JQY42" s="31"/>
      <c r="JQZ42" s="31"/>
      <c r="JRA42" s="31"/>
      <c r="JRB42" s="31"/>
      <c r="JRC42" s="31"/>
      <c r="JRD42" s="31"/>
      <c r="JRE42" s="31"/>
      <c r="JRF42" s="31"/>
      <c r="JRG42" s="31"/>
      <c r="JRH42" s="31"/>
      <c r="JRI42" s="31"/>
      <c r="JRJ42" s="31"/>
      <c r="JRK42" s="31"/>
      <c r="JRL42" s="31"/>
      <c r="JRM42" s="31"/>
      <c r="JRN42" s="31"/>
      <c r="JRO42" s="31"/>
      <c r="JRP42" s="31"/>
      <c r="JRQ42" s="31"/>
      <c r="JRR42" s="31"/>
      <c r="JRS42" s="31"/>
      <c r="JRT42" s="31"/>
      <c r="JRU42" s="31"/>
      <c r="JRV42" s="31"/>
      <c r="JRW42" s="31"/>
      <c r="JRX42" s="31"/>
      <c r="JRY42" s="31"/>
      <c r="JRZ42" s="31"/>
      <c r="JSA42" s="31"/>
      <c r="JSB42" s="31"/>
      <c r="JSC42" s="31"/>
      <c r="JSD42" s="31"/>
      <c r="JSE42" s="31"/>
      <c r="JSF42" s="31"/>
      <c r="JSG42" s="31"/>
      <c r="JSH42" s="31"/>
      <c r="JSI42" s="31"/>
      <c r="JSJ42" s="31"/>
      <c r="JSK42" s="31"/>
      <c r="JSL42" s="31"/>
      <c r="JSM42" s="31"/>
      <c r="JSN42" s="31"/>
      <c r="JSO42" s="31"/>
      <c r="JSP42" s="31"/>
      <c r="JSQ42" s="31"/>
      <c r="JSR42" s="31"/>
      <c r="JSS42" s="31"/>
      <c r="JST42" s="31"/>
      <c r="JSU42" s="31"/>
      <c r="JSV42" s="31"/>
      <c r="JSW42" s="31"/>
      <c r="JSX42" s="31"/>
      <c r="JSY42" s="31"/>
      <c r="JSZ42" s="31"/>
      <c r="JTA42" s="31"/>
      <c r="JTB42" s="31"/>
      <c r="JTC42" s="31"/>
      <c r="JTD42" s="31"/>
      <c r="JTE42" s="31"/>
      <c r="JTF42" s="31"/>
      <c r="JTG42" s="31"/>
      <c r="JTH42" s="31"/>
      <c r="JTI42" s="31"/>
      <c r="JTJ42" s="31"/>
      <c r="JTK42" s="31"/>
      <c r="JTL42" s="31"/>
      <c r="JTM42" s="31"/>
      <c r="JTN42" s="31"/>
      <c r="JTO42" s="31"/>
      <c r="JTP42" s="31"/>
      <c r="JTQ42" s="31"/>
      <c r="JTR42" s="31"/>
      <c r="JTS42" s="31"/>
      <c r="JTT42" s="31"/>
      <c r="JTU42" s="31"/>
      <c r="JTV42" s="31"/>
      <c r="JTW42" s="31"/>
      <c r="JTX42" s="31"/>
      <c r="JTY42" s="31"/>
      <c r="JTZ42" s="31"/>
      <c r="JUA42" s="31"/>
      <c r="JUB42" s="31"/>
      <c r="JUC42" s="31"/>
      <c r="JUD42" s="31"/>
      <c r="JUE42" s="31"/>
      <c r="JUF42" s="31"/>
      <c r="JUG42" s="31"/>
      <c r="JUH42" s="31"/>
      <c r="JUI42" s="31"/>
      <c r="JUJ42" s="31"/>
      <c r="JUK42" s="31"/>
      <c r="JUL42" s="31"/>
      <c r="JUM42" s="31"/>
      <c r="JUN42" s="31"/>
      <c r="JUO42" s="31"/>
      <c r="JUP42" s="31"/>
      <c r="JUQ42" s="31"/>
      <c r="JUR42" s="31"/>
      <c r="JUS42" s="31"/>
      <c r="JUT42" s="31"/>
      <c r="JUU42" s="31"/>
      <c r="JUV42" s="31"/>
      <c r="JUW42" s="31"/>
      <c r="JUX42" s="31"/>
      <c r="JUY42" s="31"/>
      <c r="JUZ42" s="31"/>
      <c r="JVA42" s="31"/>
      <c r="JVB42" s="31"/>
      <c r="JVC42" s="31"/>
      <c r="JVD42" s="31"/>
      <c r="JVE42" s="31"/>
      <c r="JVF42" s="31"/>
      <c r="JVG42" s="31"/>
      <c r="JVH42" s="31"/>
      <c r="JVI42" s="31"/>
      <c r="JVJ42" s="31"/>
      <c r="JVK42" s="31"/>
      <c r="JVL42" s="31"/>
      <c r="JVM42" s="31"/>
      <c r="JVN42" s="31"/>
      <c r="JVO42" s="31"/>
      <c r="JVP42" s="31"/>
      <c r="JVQ42" s="31"/>
      <c r="JVR42" s="31"/>
      <c r="JVS42" s="31"/>
      <c r="JVT42" s="31"/>
      <c r="JVU42" s="31"/>
      <c r="JVV42" s="31"/>
      <c r="JVW42" s="31"/>
      <c r="JVX42" s="31"/>
      <c r="JVY42" s="31"/>
      <c r="JVZ42" s="31"/>
      <c r="JWA42" s="31"/>
      <c r="JWB42" s="31"/>
      <c r="JWC42" s="31"/>
      <c r="JWD42" s="31"/>
      <c r="JWE42" s="31"/>
      <c r="JWF42" s="31"/>
      <c r="JWG42" s="31"/>
      <c r="JWH42" s="31"/>
      <c r="JWI42" s="31"/>
      <c r="JWJ42" s="31"/>
      <c r="JWK42" s="31"/>
      <c r="JWL42" s="31"/>
      <c r="JWM42" s="31"/>
      <c r="JWN42" s="31"/>
      <c r="JWO42" s="31"/>
      <c r="JWP42" s="31"/>
      <c r="JWQ42" s="31"/>
      <c r="JWR42" s="31"/>
      <c r="JWS42" s="31"/>
      <c r="JWT42" s="31"/>
      <c r="JWU42" s="31"/>
      <c r="JWV42" s="31"/>
      <c r="JWW42" s="31"/>
      <c r="JWX42" s="31"/>
      <c r="JWY42" s="31"/>
      <c r="JWZ42" s="31"/>
      <c r="JXA42" s="31"/>
      <c r="JXB42" s="31"/>
      <c r="JXC42" s="31"/>
      <c r="JXD42" s="31"/>
      <c r="JXE42" s="31"/>
      <c r="JXF42" s="31"/>
      <c r="JXG42" s="31"/>
      <c r="JXH42" s="31"/>
      <c r="JXI42" s="31"/>
      <c r="JXJ42" s="31"/>
      <c r="JXK42" s="31"/>
      <c r="JXL42" s="31"/>
      <c r="JXM42" s="31"/>
      <c r="JXN42" s="31"/>
      <c r="JXO42" s="31"/>
      <c r="JXP42" s="31"/>
      <c r="JXQ42" s="31"/>
      <c r="JXR42" s="31"/>
      <c r="JXS42" s="31"/>
      <c r="JXT42" s="31"/>
      <c r="JXU42" s="31"/>
      <c r="JXV42" s="31"/>
      <c r="JXW42" s="31"/>
      <c r="JXX42" s="31"/>
      <c r="JXY42" s="31"/>
      <c r="JXZ42" s="31"/>
      <c r="JYA42" s="31"/>
      <c r="JYB42" s="31"/>
      <c r="JYC42" s="31"/>
      <c r="JYD42" s="31"/>
      <c r="JYE42" s="31"/>
      <c r="JYF42" s="31"/>
      <c r="JYG42" s="31"/>
      <c r="JYH42" s="31"/>
      <c r="JYI42" s="31"/>
      <c r="JYJ42" s="31"/>
      <c r="JYK42" s="31"/>
      <c r="JYL42" s="31"/>
      <c r="JYM42" s="31"/>
      <c r="JYN42" s="31"/>
      <c r="JYO42" s="31"/>
      <c r="JYP42" s="31"/>
      <c r="JYQ42" s="31"/>
      <c r="JYR42" s="31"/>
      <c r="JYS42" s="31"/>
      <c r="JYT42" s="31"/>
      <c r="JYU42" s="31"/>
      <c r="JYV42" s="31"/>
      <c r="JYW42" s="31"/>
      <c r="JYX42" s="31"/>
      <c r="JYY42" s="31"/>
      <c r="JYZ42" s="31"/>
      <c r="JZA42" s="31"/>
      <c r="JZB42" s="31"/>
      <c r="JZC42" s="31"/>
      <c r="JZD42" s="31"/>
      <c r="JZE42" s="31"/>
      <c r="JZF42" s="31"/>
      <c r="JZG42" s="31"/>
      <c r="JZH42" s="31"/>
      <c r="JZI42" s="31"/>
      <c r="JZJ42" s="31"/>
      <c r="JZK42" s="31"/>
      <c r="JZL42" s="31"/>
      <c r="JZM42" s="31"/>
      <c r="JZN42" s="31"/>
      <c r="JZO42" s="31"/>
      <c r="JZP42" s="31"/>
      <c r="JZQ42" s="31"/>
      <c r="JZR42" s="31"/>
      <c r="JZS42" s="31"/>
      <c r="JZT42" s="31"/>
      <c r="JZU42" s="31"/>
      <c r="JZV42" s="31"/>
      <c r="JZW42" s="31"/>
      <c r="JZX42" s="31"/>
      <c r="JZY42" s="31"/>
      <c r="JZZ42" s="31"/>
      <c r="KAA42" s="31"/>
      <c r="KAB42" s="31"/>
      <c r="KAC42" s="31"/>
      <c r="KAD42" s="31"/>
      <c r="KAE42" s="31"/>
      <c r="KAF42" s="31"/>
      <c r="KAG42" s="31"/>
      <c r="KAH42" s="31"/>
      <c r="KAI42" s="31"/>
      <c r="KAJ42" s="31"/>
      <c r="KAK42" s="31"/>
      <c r="KAL42" s="31"/>
      <c r="KAM42" s="31"/>
      <c r="KAN42" s="31"/>
      <c r="KAO42" s="31"/>
      <c r="KAP42" s="31"/>
      <c r="KAQ42" s="31"/>
      <c r="KAR42" s="31"/>
      <c r="KAS42" s="31"/>
      <c r="KAT42" s="31"/>
      <c r="KAU42" s="31"/>
      <c r="KAV42" s="31"/>
      <c r="KAW42" s="31"/>
      <c r="KAX42" s="31"/>
      <c r="KAY42" s="31"/>
      <c r="KAZ42" s="31"/>
      <c r="KBA42" s="31"/>
      <c r="KBB42" s="31"/>
      <c r="KBC42" s="31"/>
      <c r="KBD42" s="31"/>
      <c r="KBE42" s="31"/>
      <c r="KBF42" s="31"/>
      <c r="KBG42" s="31"/>
      <c r="KBH42" s="31"/>
      <c r="KBI42" s="31"/>
      <c r="KBJ42" s="31"/>
      <c r="KBK42" s="31"/>
      <c r="KBL42" s="31"/>
      <c r="KBM42" s="31"/>
      <c r="KBN42" s="31"/>
      <c r="KBO42" s="31"/>
      <c r="KBP42" s="31"/>
      <c r="KBQ42" s="31"/>
      <c r="KBR42" s="31"/>
      <c r="KBS42" s="31"/>
      <c r="KBT42" s="31"/>
      <c r="KBU42" s="31"/>
      <c r="KBV42" s="31"/>
      <c r="KBW42" s="31"/>
      <c r="KBX42" s="31"/>
      <c r="KBY42" s="31"/>
      <c r="KBZ42" s="31"/>
      <c r="KCA42" s="31"/>
      <c r="KCB42" s="31"/>
      <c r="KCC42" s="31"/>
      <c r="KCD42" s="31"/>
      <c r="KCE42" s="31"/>
      <c r="KCF42" s="31"/>
      <c r="KCG42" s="31"/>
      <c r="KCH42" s="31"/>
      <c r="KCI42" s="31"/>
      <c r="KCJ42" s="31"/>
      <c r="KCK42" s="31"/>
      <c r="KCL42" s="31"/>
      <c r="KCM42" s="31"/>
      <c r="KCN42" s="31"/>
      <c r="KCO42" s="31"/>
      <c r="KCP42" s="31"/>
      <c r="KCQ42" s="31"/>
      <c r="KCR42" s="31"/>
      <c r="KCS42" s="31"/>
      <c r="KCT42" s="31"/>
      <c r="KCU42" s="31"/>
      <c r="KCV42" s="31"/>
      <c r="KCW42" s="31"/>
      <c r="KCX42" s="31"/>
      <c r="KCY42" s="31"/>
      <c r="KCZ42" s="31"/>
      <c r="KDA42" s="31"/>
      <c r="KDB42" s="31"/>
      <c r="KDC42" s="31"/>
      <c r="KDD42" s="31"/>
      <c r="KDE42" s="31"/>
      <c r="KDF42" s="31"/>
      <c r="KDG42" s="31"/>
      <c r="KDH42" s="31"/>
      <c r="KDI42" s="31"/>
      <c r="KDJ42" s="31"/>
      <c r="KDK42" s="31"/>
      <c r="KDL42" s="31"/>
      <c r="KDM42" s="31"/>
      <c r="KDN42" s="31"/>
      <c r="KDO42" s="31"/>
      <c r="KDP42" s="31"/>
      <c r="KDQ42" s="31"/>
      <c r="KDR42" s="31"/>
      <c r="KDS42" s="31"/>
      <c r="KDT42" s="31"/>
      <c r="KDU42" s="31"/>
      <c r="KDV42" s="31"/>
      <c r="KDW42" s="31"/>
      <c r="KDX42" s="31"/>
      <c r="KDY42" s="31"/>
      <c r="KDZ42" s="31"/>
      <c r="KEA42" s="31"/>
      <c r="KEB42" s="31"/>
      <c r="KEC42" s="31"/>
      <c r="KED42" s="31"/>
      <c r="KEE42" s="31"/>
      <c r="KEF42" s="31"/>
      <c r="KEG42" s="31"/>
      <c r="KEH42" s="31"/>
      <c r="KEI42" s="31"/>
      <c r="KEJ42" s="31"/>
      <c r="KEK42" s="31"/>
      <c r="KEL42" s="31"/>
      <c r="KEM42" s="31"/>
      <c r="KEN42" s="31"/>
      <c r="KEO42" s="31"/>
      <c r="KEP42" s="31"/>
      <c r="KEQ42" s="31"/>
      <c r="KER42" s="31"/>
      <c r="KES42" s="31"/>
      <c r="KET42" s="31"/>
      <c r="KEU42" s="31"/>
      <c r="KEV42" s="31"/>
      <c r="KEW42" s="31"/>
      <c r="KEX42" s="31"/>
      <c r="KEY42" s="31"/>
      <c r="KEZ42" s="31"/>
      <c r="KFA42" s="31"/>
      <c r="KFB42" s="31"/>
      <c r="KFC42" s="31"/>
      <c r="KFD42" s="31"/>
      <c r="KFE42" s="31"/>
      <c r="KFF42" s="31"/>
      <c r="KFG42" s="31"/>
      <c r="KFH42" s="31"/>
      <c r="KFI42" s="31"/>
      <c r="KFJ42" s="31"/>
      <c r="KFK42" s="31"/>
      <c r="KFL42" s="31"/>
      <c r="KFM42" s="31"/>
      <c r="KFN42" s="31"/>
      <c r="KFO42" s="31"/>
      <c r="KFP42" s="31"/>
      <c r="KFQ42" s="31"/>
      <c r="KFR42" s="31"/>
      <c r="KFS42" s="31"/>
      <c r="KFT42" s="31"/>
      <c r="KFU42" s="31"/>
      <c r="KFV42" s="31"/>
      <c r="KFW42" s="31"/>
      <c r="KFX42" s="31"/>
      <c r="KFY42" s="31"/>
      <c r="KFZ42" s="31"/>
      <c r="KGA42" s="31"/>
      <c r="KGB42" s="31"/>
      <c r="KGC42" s="31"/>
      <c r="KGD42" s="31"/>
      <c r="KGE42" s="31"/>
      <c r="KGF42" s="31"/>
      <c r="KGG42" s="31"/>
      <c r="KGH42" s="31"/>
      <c r="KGI42" s="31"/>
      <c r="KGJ42" s="31"/>
      <c r="KGK42" s="31"/>
      <c r="KGL42" s="31"/>
      <c r="KGM42" s="31"/>
      <c r="KGN42" s="31"/>
      <c r="KGO42" s="31"/>
      <c r="KGP42" s="31"/>
      <c r="KGQ42" s="31"/>
      <c r="KGR42" s="31"/>
      <c r="KGS42" s="31"/>
      <c r="KGT42" s="31"/>
      <c r="KGU42" s="31"/>
      <c r="KGV42" s="31"/>
      <c r="KGW42" s="31"/>
      <c r="KGX42" s="31"/>
      <c r="KGY42" s="31"/>
      <c r="KGZ42" s="31"/>
      <c r="KHA42" s="31"/>
      <c r="KHB42" s="31"/>
      <c r="KHC42" s="31"/>
      <c r="KHD42" s="31"/>
      <c r="KHE42" s="31"/>
      <c r="KHF42" s="31"/>
      <c r="KHG42" s="31"/>
      <c r="KHH42" s="31"/>
      <c r="KHI42" s="31"/>
      <c r="KHJ42" s="31"/>
      <c r="KHK42" s="31"/>
      <c r="KHL42" s="31"/>
      <c r="KHM42" s="31"/>
      <c r="KHN42" s="31"/>
      <c r="KHO42" s="31"/>
      <c r="KHP42" s="31"/>
      <c r="KHQ42" s="31"/>
      <c r="KHR42" s="31"/>
      <c r="KHS42" s="31"/>
      <c r="KHT42" s="31"/>
      <c r="KHU42" s="31"/>
      <c r="KHV42" s="31"/>
      <c r="KHW42" s="31"/>
      <c r="KHX42" s="31"/>
      <c r="KHY42" s="31"/>
      <c r="KHZ42" s="31"/>
      <c r="KIA42" s="31"/>
      <c r="KIB42" s="31"/>
      <c r="KIC42" s="31"/>
      <c r="KID42" s="31"/>
      <c r="KIE42" s="31"/>
      <c r="KIF42" s="31"/>
      <c r="KIG42" s="31"/>
      <c r="KIH42" s="31"/>
      <c r="KII42" s="31"/>
      <c r="KIJ42" s="31"/>
      <c r="KIK42" s="31"/>
      <c r="KIL42" s="31"/>
      <c r="KIM42" s="31"/>
      <c r="KIN42" s="31"/>
      <c r="KIO42" s="31"/>
      <c r="KIP42" s="31"/>
      <c r="KIQ42" s="31"/>
      <c r="KIR42" s="31"/>
      <c r="KIS42" s="31"/>
      <c r="KIT42" s="31"/>
      <c r="KIU42" s="31"/>
      <c r="KIV42" s="31"/>
      <c r="KIW42" s="31"/>
      <c r="KIX42" s="31"/>
      <c r="KIY42" s="31"/>
      <c r="KIZ42" s="31"/>
      <c r="KJA42" s="31"/>
      <c r="KJB42" s="31"/>
      <c r="KJC42" s="31"/>
      <c r="KJD42" s="31"/>
      <c r="KJE42" s="31"/>
      <c r="KJF42" s="31"/>
      <c r="KJG42" s="31"/>
      <c r="KJH42" s="31"/>
      <c r="KJI42" s="31"/>
      <c r="KJJ42" s="31"/>
      <c r="KJK42" s="31"/>
      <c r="KJL42" s="31"/>
      <c r="KJM42" s="31"/>
      <c r="KJN42" s="31"/>
      <c r="KJO42" s="31"/>
      <c r="KJP42" s="31"/>
      <c r="KJQ42" s="31"/>
      <c r="KJR42" s="31"/>
      <c r="KJS42" s="31"/>
      <c r="KJT42" s="31"/>
      <c r="KJU42" s="31"/>
      <c r="KJV42" s="31"/>
      <c r="KJW42" s="31"/>
      <c r="KJX42" s="31"/>
      <c r="KJY42" s="31"/>
      <c r="KJZ42" s="31"/>
      <c r="KKA42" s="31"/>
      <c r="KKB42" s="31"/>
      <c r="KKC42" s="31"/>
      <c r="KKD42" s="31"/>
      <c r="KKE42" s="31"/>
      <c r="KKF42" s="31"/>
      <c r="KKG42" s="31"/>
      <c r="KKH42" s="31"/>
      <c r="KKI42" s="31"/>
      <c r="KKJ42" s="31"/>
      <c r="KKK42" s="31"/>
      <c r="KKL42" s="31"/>
      <c r="KKM42" s="31"/>
      <c r="KKN42" s="31"/>
      <c r="KKO42" s="31"/>
      <c r="KKP42" s="31"/>
      <c r="KKQ42" s="31"/>
      <c r="KKR42" s="31"/>
      <c r="KKS42" s="31"/>
      <c r="KKT42" s="31"/>
      <c r="KKU42" s="31"/>
      <c r="KKV42" s="31"/>
      <c r="KKW42" s="31"/>
      <c r="KKX42" s="31"/>
      <c r="KKY42" s="31"/>
      <c r="KKZ42" s="31"/>
      <c r="KLA42" s="31"/>
      <c r="KLB42" s="31"/>
      <c r="KLC42" s="31"/>
      <c r="KLD42" s="31"/>
      <c r="KLE42" s="31"/>
      <c r="KLF42" s="31"/>
      <c r="KLG42" s="31"/>
      <c r="KLH42" s="31"/>
      <c r="KLI42" s="31"/>
      <c r="KLJ42" s="31"/>
      <c r="KLK42" s="31"/>
      <c r="KLL42" s="31"/>
      <c r="KLM42" s="31"/>
      <c r="KLN42" s="31"/>
      <c r="KLO42" s="31"/>
      <c r="KLP42" s="31"/>
      <c r="KLQ42" s="31"/>
      <c r="KLR42" s="31"/>
      <c r="KLS42" s="31"/>
      <c r="KLT42" s="31"/>
      <c r="KLU42" s="31"/>
      <c r="KLV42" s="31"/>
      <c r="KLW42" s="31"/>
      <c r="KLX42" s="31"/>
      <c r="KLY42" s="31"/>
      <c r="KLZ42" s="31"/>
      <c r="KMA42" s="31"/>
      <c r="KMB42" s="31"/>
      <c r="KMC42" s="31"/>
      <c r="KMD42" s="31"/>
      <c r="KME42" s="31"/>
      <c r="KMF42" s="31"/>
      <c r="KMG42" s="31"/>
      <c r="KMH42" s="31"/>
      <c r="KMI42" s="31"/>
      <c r="KMJ42" s="31"/>
      <c r="KMK42" s="31"/>
      <c r="KML42" s="31"/>
      <c r="KMM42" s="31"/>
      <c r="KMN42" s="31"/>
      <c r="KMO42" s="31"/>
      <c r="KMP42" s="31"/>
      <c r="KMQ42" s="31"/>
      <c r="KMR42" s="31"/>
      <c r="KMS42" s="31"/>
      <c r="KMT42" s="31"/>
      <c r="KMU42" s="31"/>
      <c r="KMV42" s="31"/>
      <c r="KMW42" s="31"/>
      <c r="KMX42" s="31"/>
      <c r="KMY42" s="31"/>
      <c r="KMZ42" s="31"/>
      <c r="KNA42" s="31"/>
      <c r="KNB42" s="31"/>
      <c r="KNC42" s="31"/>
      <c r="KND42" s="31"/>
      <c r="KNE42" s="31"/>
      <c r="KNF42" s="31"/>
      <c r="KNG42" s="31"/>
      <c r="KNH42" s="31"/>
      <c r="KNI42" s="31"/>
      <c r="KNJ42" s="31"/>
      <c r="KNK42" s="31"/>
      <c r="KNL42" s="31"/>
      <c r="KNM42" s="31"/>
      <c r="KNN42" s="31"/>
      <c r="KNO42" s="31"/>
      <c r="KNP42" s="31"/>
      <c r="KNQ42" s="31"/>
      <c r="KNR42" s="31"/>
      <c r="KNS42" s="31"/>
      <c r="KNT42" s="31"/>
      <c r="KNU42" s="31"/>
      <c r="KNV42" s="31"/>
      <c r="KNW42" s="31"/>
      <c r="KNX42" s="31"/>
      <c r="KNY42" s="31"/>
      <c r="KNZ42" s="31"/>
      <c r="KOA42" s="31"/>
      <c r="KOB42" s="31"/>
      <c r="KOC42" s="31"/>
      <c r="KOD42" s="31"/>
      <c r="KOE42" s="31"/>
      <c r="KOF42" s="31"/>
      <c r="KOG42" s="31"/>
      <c r="KOH42" s="31"/>
      <c r="KOI42" s="31"/>
      <c r="KOJ42" s="31"/>
      <c r="KOK42" s="31"/>
      <c r="KOL42" s="31"/>
      <c r="KOM42" s="31"/>
      <c r="KON42" s="31"/>
      <c r="KOO42" s="31"/>
      <c r="KOP42" s="31"/>
      <c r="KOQ42" s="31"/>
      <c r="KOR42" s="31"/>
      <c r="KOS42" s="31"/>
      <c r="KOT42" s="31"/>
      <c r="KOU42" s="31"/>
      <c r="KOV42" s="31"/>
      <c r="KOW42" s="31"/>
      <c r="KOX42" s="31"/>
      <c r="KOY42" s="31"/>
      <c r="KOZ42" s="31"/>
      <c r="KPA42" s="31"/>
      <c r="KPB42" s="31"/>
      <c r="KPC42" s="31"/>
      <c r="KPD42" s="31"/>
      <c r="KPE42" s="31"/>
      <c r="KPF42" s="31"/>
      <c r="KPG42" s="31"/>
      <c r="KPH42" s="31"/>
      <c r="KPI42" s="31"/>
      <c r="KPJ42" s="31"/>
      <c r="KPK42" s="31"/>
      <c r="KPL42" s="31"/>
      <c r="KPM42" s="31"/>
      <c r="KPN42" s="31"/>
      <c r="KPO42" s="31"/>
      <c r="KPP42" s="31"/>
      <c r="KPQ42" s="31"/>
      <c r="KPR42" s="31"/>
      <c r="KPS42" s="31"/>
      <c r="KPT42" s="31"/>
      <c r="KPU42" s="31"/>
      <c r="KPV42" s="31"/>
      <c r="KPW42" s="31"/>
      <c r="KPX42" s="31"/>
      <c r="KPY42" s="31"/>
      <c r="KPZ42" s="31"/>
      <c r="KQA42" s="31"/>
      <c r="KQB42" s="31"/>
      <c r="KQC42" s="31"/>
      <c r="KQD42" s="31"/>
      <c r="KQE42" s="31"/>
      <c r="KQF42" s="31"/>
      <c r="KQG42" s="31"/>
      <c r="KQH42" s="31"/>
      <c r="KQI42" s="31"/>
      <c r="KQJ42" s="31"/>
      <c r="KQK42" s="31"/>
      <c r="KQL42" s="31"/>
      <c r="KQM42" s="31"/>
      <c r="KQN42" s="31"/>
      <c r="KQO42" s="31"/>
      <c r="KQP42" s="31"/>
      <c r="KQQ42" s="31"/>
      <c r="KQR42" s="31"/>
      <c r="KQS42" s="31"/>
      <c r="KQT42" s="31"/>
      <c r="KQU42" s="31"/>
      <c r="KQV42" s="31"/>
      <c r="KQW42" s="31"/>
      <c r="KQX42" s="31"/>
      <c r="KQY42" s="31"/>
      <c r="KQZ42" s="31"/>
      <c r="KRA42" s="31"/>
      <c r="KRB42" s="31"/>
      <c r="KRC42" s="31"/>
      <c r="KRD42" s="31"/>
      <c r="KRE42" s="31"/>
      <c r="KRF42" s="31"/>
      <c r="KRG42" s="31"/>
      <c r="KRH42" s="31"/>
      <c r="KRI42" s="31"/>
      <c r="KRJ42" s="31"/>
      <c r="KRK42" s="31"/>
      <c r="KRL42" s="31"/>
      <c r="KRM42" s="31"/>
      <c r="KRN42" s="31"/>
      <c r="KRO42" s="31"/>
      <c r="KRP42" s="31"/>
      <c r="KRQ42" s="31"/>
      <c r="KRR42" s="31"/>
      <c r="KRS42" s="31"/>
      <c r="KRT42" s="31"/>
      <c r="KRU42" s="31"/>
      <c r="KRV42" s="31"/>
      <c r="KRW42" s="31"/>
      <c r="KRX42" s="31"/>
      <c r="KRY42" s="31"/>
      <c r="KRZ42" s="31"/>
      <c r="KSA42" s="31"/>
      <c r="KSB42" s="31"/>
      <c r="KSC42" s="31"/>
      <c r="KSD42" s="31"/>
      <c r="KSE42" s="31"/>
      <c r="KSF42" s="31"/>
      <c r="KSG42" s="31"/>
      <c r="KSH42" s="31"/>
      <c r="KSI42" s="31"/>
      <c r="KSJ42" s="31"/>
      <c r="KSK42" s="31"/>
      <c r="KSL42" s="31"/>
      <c r="KSM42" s="31"/>
      <c r="KSN42" s="31"/>
      <c r="KSO42" s="31"/>
      <c r="KSP42" s="31"/>
      <c r="KSQ42" s="31"/>
      <c r="KSR42" s="31"/>
      <c r="KSS42" s="31"/>
      <c r="KST42" s="31"/>
      <c r="KSU42" s="31"/>
      <c r="KSV42" s="31"/>
      <c r="KSW42" s="31"/>
      <c r="KSX42" s="31"/>
      <c r="KSY42" s="31"/>
      <c r="KSZ42" s="31"/>
      <c r="KTA42" s="31"/>
      <c r="KTB42" s="31"/>
      <c r="KTC42" s="31"/>
      <c r="KTD42" s="31"/>
      <c r="KTE42" s="31"/>
      <c r="KTF42" s="31"/>
      <c r="KTG42" s="31"/>
      <c r="KTH42" s="31"/>
      <c r="KTI42" s="31"/>
      <c r="KTJ42" s="31"/>
      <c r="KTK42" s="31"/>
      <c r="KTL42" s="31"/>
      <c r="KTM42" s="31"/>
      <c r="KTN42" s="31"/>
      <c r="KTO42" s="31"/>
      <c r="KTP42" s="31"/>
      <c r="KTQ42" s="31"/>
      <c r="KTR42" s="31"/>
      <c r="KTS42" s="31"/>
      <c r="KTT42" s="31"/>
      <c r="KTU42" s="31"/>
      <c r="KTV42" s="31"/>
      <c r="KTW42" s="31"/>
      <c r="KTX42" s="31"/>
      <c r="KTY42" s="31"/>
      <c r="KTZ42" s="31"/>
      <c r="KUA42" s="31"/>
      <c r="KUB42" s="31"/>
      <c r="KUC42" s="31"/>
      <c r="KUD42" s="31"/>
      <c r="KUE42" s="31"/>
      <c r="KUF42" s="31"/>
      <c r="KUG42" s="31"/>
      <c r="KUH42" s="31"/>
      <c r="KUI42" s="31"/>
      <c r="KUJ42" s="31"/>
      <c r="KUK42" s="31"/>
      <c r="KUL42" s="31"/>
      <c r="KUM42" s="31"/>
      <c r="KUN42" s="31"/>
      <c r="KUO42" s="31"/>
      <c r="KUP42" s="31"/>
      <c r="KUQ42" s="31"/>
      <c r="KUR42" s="31"/>
      <c r="KUS42" s="31"/>
      <c r="KUT42" s="31"/>
      <c r="KUU42" s="31"/>
      <c r="KUV42" s="31"/>
      <c r="KUW42" s="31"/>
      <c r="KUX42" s="31"/>
      <c r="KUY42" s="31"/>
      <c r="KUZ42" s="31"/>
      <c r="KVA42" s="31"/>
      <c r="KVB42" s="31"/>
      <c r="KVC42" s="31"/>
      <c r="KVD42" s="31"/>
      <c r="KVE42" s="31"/>
      <c r="KVF42" s="31"/>
      <c r="KVG42" s="31"/>
      <c r="KVH42" s="31"/>
      <c r="KVI42" s="31"/>
      <c r="KVJ42" s="31"/>
      <c r="KVK42" s="31"/>
      <c r="KVL42" s="31"/>
      <c r="KVM42" s="31"/>
      <c r="KVN42" s="31"/>
      <c r="KVO42" s="31"/>
      <c r="KVP42" s="31"/>
      <c r="KVQ42" s="31"/>
      <c r="KVR42" s="31"/>
      <c r="KVS42" s="31"/>
      <c r="KVT42" s="31"/>
      <c r="KVU42" s="31"/>
      <c r="KVV42" s="31"/>
      <c r="KVW42" s="31"/>
      <c r="KVX42" s="31"/>
      <c r="KVY42" s="31"/>
      <c r="KVZ42" s="31"/>
      <c r="KWA42" s="31"/>
      <c r="KWB42" s="31"/>
      <c r="KWC42" s="31"/>
      <c r="KWD42" s="31"/>
      <c r="KWE42" s="31"/>
      <c r="KWF42" s="31"/>
      <c r="KWG42" s="31"/>
      <c r="KWH42" s="31"/>
      <c r="KWI42" s="31"/>
      <c r="KWJ42" s="31"/>
      <c r="KWK42" s="31"/>
      <c r="KWL42" s="31"/>
      <c r="KWM42" s="31"/>
      <c r="KWN42" s="31"/>
      <c r="KWO42" s="31"/>
      <c r="KWP42" s="31"/>
      <c r="KWQ42" s="31"/>
      <c r="KWR42" s="31"/>
      <c r="KWS42" s="31"/>
      <c r="KWT42" s="31"/>
      <c r="KWU42" s="31"/>
      <c r="KWV42" s="31"/>
      <c r="KWW42" s="31"/>
      <c r="KWX42" s="31"/>
      <c r="KWY42" s="31"/>
      <c r="KWZ42" s="31"/>
      <c r="KXA42" s="31"/>
      <c r="KXB42" s="31"/>
      <c r="KXC42" s="31"/>
      <c r="KXD42" s="31"/>
      <c r="KXE42" s="31"/>
      <c r="KXF42" s="31"/>
      <c r="KXG42" s="31"/>
      <c r="KXH42" s="31"/>
      <c r="KXI42" s="31"/>
      <c r="KXJ42" s="31"/>
      <c r="KXK42" s="31"/>
      <c r="KXL42" s="31"/>
      <c r="KXM42" s="31"/>
      <c r="KXN42" s="31"/>
      <c r="KXO42" s="31"/>
      <c r="KXP42" s="31"/>
      <c r="KXQ42" s="31"/>
      <c r="KXR42" s="31"/>
      <c r="KXS42" s="31"/>
      <c r="KXT42" s="31"/>
      <c r="KXU42" s="31"/>
      <c r="KXV42" s="31"/>
      <c r="KXW42" s="31"/>
      <c r="KXX42" s="31"/>
      <c r="KXY42" s="31"/>
      <c r="KXZ42" s="31"/>
      <c r="KYA42" s="31"/>
      <c r="KYB42" s="31"/>
      <c r="KYC42" s="31"/>
      <c r="KYD42" s="31"/>
      <c r="KYE42" s="31"/>
      <c r="KYF42" s="31"/>
      <c r="KYG42" s="31"/>
      <c r="KYH42" s="31"/>
      <c r="KYI42" s="31"/>
      <c r="KYJ42" s="31"/>
      <c r="KYK42" s="31"/>
      <c r="KYL42" s="31"/>
      <c r="KYM42" s="31"/>
      <c r="KYN42" s="31"/>
      <c r="KYO42" s="31"/>
      <c r="KYP42" s="31"/>
      <c r="KYQ42" s="31"/>
      <c r="KYR42" s="31"/>
      <c r="KYS42" s="31"/>
      <c r="KYT42" s="31"/>
      <c r="KYU42" s="31"/>
      <c r="KYV42" s="31"/>
      <c r="KYW42" s="31"/>
      <c r="KYX42" s="31"/>
      <c r="KYY42" s="31"/>
      <c r="KYZ42" s="31"/>
      <c r="KZA42" s="31"/>
      <c r="KZB42" s="31"/>
      <c r="KZC42" s="31"/>
      <c r="KZD42" s="31"/>
      <c r="KZE42" s="31"/>
      <c r="KZF42" s="31"/>
      <c r="KZG42" s="31"/>
      <c r="KZH42" s="31"/>
      <c r="KZI42" s="31"/>
      <c r="KZJ42" s="31"/>
      <c r="KZK42" s="31"/>
      <c r="KZL42" s="31"/>
      <c r="KZM42" s="31"/>
      <c r="KZN42" s="31"/>
      <c r="KZO42" s="31"/>
      <c r="KZP42" s="31"/>
      <c r="KZQ42" s="31"/>
      <c r="KZR42" s="31"/>
      <c r="KZS42" s="31"/>
      <c r="KZT42" s="31"/>
      <c r="KZU42" s="31"/>
      <c r="KZV42" s="31"/>
      <c r="KZW42" s="31"/>
      <c r="KZX42" s="31"/>
      <c r="KZY42" s="31"/>
      <c r="KZZ42" s="31"/>
      <c r="LAA42" s="31"/>
      <c r="LAB42" s="31"/>
      <c r="LAC42" s="31"/>
      <c r="LAD42" s="31"/>
      <c r="LAE42" s="31"/>
      <c r="LAF42" s="31"/>
      <c r="LAG42" s="31"/>
      <c r="LAH42" s="31"/>
      <c r="LAI42" s="31"/>
      <c r="LAJ42" s="31"/>
      <c r="LAK42" s="31"/>
      <c r="LAL42" s="31"/>
      <c r="LAM42" s="31"/>
      <c r="LAN42" s="31"/>
      <c r="LAO42" s="31"/>
      <c r="LAP42" s="31"/>
      <c r="LAQ42" s="31"/>
      <c r="LAR42" s="31"/>
      <c r="LAS42" s="31"/>
      <c r="LAT42" s="31"/>
      <c r="LAU42" s="31"/>
      <c r="LAV42" s="31"/>
      <c r="LAW42" s="31"/>
      <c r="LAX42" s="31"/>
      <c r="LAY42" s="31"/>
      <c r="LAZ42" s="31"/>
      <c r="LBA42" s="31"/>
      <c r="LBB42" s="31"/>
      <c r="LBC42" s="31"/>
      <c r="LBD42" s="31"/>
      <c r="LBE42" s="31"/>
      <c r="LBF42" s="31"/>
      <c r="LBG42" s="31"/>
      <c r="LBH42" s="31"/>
      <c r="LBI42" s="31"/>
      <c r="LBJ42" s="31"/>
      <c r="LBK42" s="31"/>
      <c r="LBL42" s="31"/>
      <c r="LBM42" s="31"/>
      <c r="LBN42" s="31"/>
      <c r="LBO42" s="31"/>
      <c r="LBP42" s="31"/>
      <c r="LBQ42" s="31"/>
      <c r="LBR42" s="31"/>
      <c r="LBS42" s="31"/>
      <c r="LBT42" s="31"/>
      <c r="LBU42" s="31"/>
      <c r="LBV42" s="31"/>
      <c r="LBW42" s="31"/>
      <c r="LBX42" s="31"/>
      <c r="LBY42" s="31"/>
      <c r="LBZ42" s="31"/>
      <c r="LCA42" s="31"/>
      <c r="LCB42" s="31"/>
      <c r="LCC42" s="31"/>
      <c r="LCD42" s="31"/>
      <c r="LCE42" s="31"/>
      <c r="LCF42" s="31"/>
      <c r="LCG42" s="31"/>
      <c r="LCH42" s="31"/>
      <c r="LCI42" s="31"/>
      <c r="LCJ42" s="31"/>
      <c r="LCK42" s="31"/>
      <c r="LCL42" s="31"/>
      <c r="LCM42" s="31"/>
      <c r="LCN42" s="31"/>
      <c r="LCO42" s="31"/>
      <c r="LCP42" s="31"/>
      <c r="LCQ42" s="31"/>
      <c r="LCR42" s="31"/>
      <c r="LCS42" s="31"/>
      <c r="LCT42" s="31"/>
      <c r="LCU42" s="31"/>
      <c r="LCV42" s="31"/>
      <c r="LCW42" s="31"/>
      <c r="LCX42" s="31"/>
      <c r="LCY42" s="31"/>
      <c r="LCZ42" s="31"/>
      <c r="LDA42" s="31"/>
      <c r="LDB42" s="31"/>
      <c r="LDC42" s="31"/>
      <c r="LDD42" s="31"/>
      <c r="LDE42" s="31"/>
      <c r="LDF42" s="31"/>
      <c r="LDG42" s="31"/>
      <c r="LDH42" s="31"/>
      <c r="LDI42" s="31"/>
      <c r="LDJ42" s="31"/>
      <c r="LDK42" s="31"/>
      <c r="LDL42" s="31"/>
      <c r="LDM42" s="31"/>
      <c r="LDN42" s="31"/>
      <c r="LDO42" s="31"/>
      <c r="LDP42" s="31"/>
      <c r="LDQ42" s="31"/>
      <c r="LDR42" s="31"/>
      <c r="LDS42" s="31"/>
      <c r="LDT42" s="31"/>
      <c r="LDU42" s="31"/>
      <c r="LDV42" s="31"/>
      <c r="LDW42" s="31"/>
      <c r="LDX42" s="31"/>
      <c r="LDY42" s="31"/>
      <c r="LDZ42" s="31"/>
      <c r="LEA42" s="31"/>
      <c r="LEB42" s="31"/>
      <c r="LEC42" s="31"/>
      <c r="LED42" s="31"/>
      <c r="LEE42" s="31"/>
      <c r="LEF42" s="31"/>
      <c r="LEG42" s="31"/>
      <c r="LEH42" s="31"/>
      <c r="LEI42" s="31"/>
      <c r="LEJ42" s="31"/>
      <c r="LEK42" s="31"/>
      <c r="LEL42" s="31"/>
      <c r="LEM42" s="31"/>
      <c r="LEN42" s="31"/>
      <c r="LEO42" s="31"/>
      <c r="LEP42" s="31"/>
      <c r="LEQ42" s="31"/>
      <c r="LER42" s="31"/>
      <c r="LES42" s="31"/>
      <c r="LET42" s="31"/>
      <c r="LEU42" s="31"/>
      <c r="LEV42" s="31"/>
      <c r="LEW42" s="31"/>
      <c r="LEX42" s="31"/>
      <c r="LEY42" s="31"/>
      <c r="LEZ42" s="31"/>
      <c r="LFA42" s="31"/>
      <c r="LFB42" s="31"/>
      <c r="LFC42" s="31"/>
      <c r="LFD42" s="31"/>
      <c r="LFE42" s="31"/>
      <c r="LFF42" s="31"/>
      <c r="LFG42" s="31"/>
      <c r="LFH42" s="31"/>
      <c r="LFI42" s="31"/>
      <c r="LFJ42" s="31"/>
      <c r="LFK42" s="31"/>
      <c r="LFL42" s="31"/>
      <c r="LFM42" s="31"/>
      <c r="LFN42" s="31"/>
      <c r="LFO42" s="31"/>
      <c r="LFP42" s="31"/>
      <c r="LFQ42" s="31"/>
      <c r="LFR42" s="31"/>
      <c r="LFS42" s="31"/>
      <c r="LFT42" s="31"/>
      <c r="LFU42" s="31"/>
      <c r="LFV42" s="31"/>
      <c r="LFW42" s="31"/>
      <c r="LFX42" s="31"/>
      <c r="LFY42" s="31"/>
      <c r="LFZ42" s="31"/>
      <c r="LGA42" s="31"/>
      <c r="LGB42" s="31"/>
      <c r="LGC42" s="31"/>
      <c r="LGD42" s="31"/>
      <c r="LGE42" s="31"/>
      <c r="LGF42" s="31"/>
      <c r="LGG42" s="31"/>
      <c r="LGH42" s="31"/>
      <c r="LGI42" s="31"/>
      <c r="LGJ42" s="31"/>
      <c r="LGK42" s="31"/>
      <c r="LGL42" s="31"/>
      <c r="LGM42" s="31"/>
      <c r="LGN42" s="31"/>
      <c r="LGO42" s="31"/>
      <c r="LGP42" s="31"/>
      <c r="LGQ42" s="31"/>
      <c r="LGR42" s="31"/>
      <c r="LGS42" s="31"/>
      <c r="LGT42" s="31"/>
      <c r="LGU42" s="31"/>
      <c r="LGV42" s="31"/>
      <c r="LGW42" s="31"/>
      <c r="LGX42" s="31"/>
      <c r="LGY42" s="31"/>
      <c r="LGZ42" s="31"/>
      <c r="LHA42" s="31"/>
      <c r="LHB42" s="31"/>
      <c r="LHC42" s="31"/>
      <c r="LHD42" s="31"/>
      <c r="LHE42" s="31"/>
      <c r="LHF42" s="31"/>
      <c r="LHG42" s="31"/>
      <c r="LHH42" s="31"/>
      <c r="LHI42" s="31"/>
      <c r="LHJ42" s="31"/>
      <c r="LHK42" s="31"/>
      <c r="LHL42" s="31"/>
      <c r="LHM42" s="31"/>
      <c r="LHN42" s="31"/>
      <c r="LHO42" s="31"/>
      <c r="LHP42" s="31"/>
      <c r="LHQ42" s="31"/>
      <c r="LHR42" s="31"/>
      <c r="LHS42" s="31"/>
      <c r="LHT42" s="31"/>
      <c r="LHU42" s="31"/>
      <c r="LHV42" s="31"/>
      <c r="LHW42" s="31"/>
      <c r="LHX42" s="31"/>
      <c r="LHY42" s="31"/>
      <c r="LHZ42" s="31"/>
      <c r="LIA42" s="31"/>
      <c r="LIB42" s="31"/>
      <c r="LIC42" s="31"/>
      <c r="LID42" s="31"/>
      <c r="LIE42" s="31"/>
      <c r="LIF42" s="31"/>
      <c r="LIG42" s="31"/>
      <c r="LIH42" s="31"/>
      <c r="LII42" s="31"/>
      <c r="LIJ42" s="31"/>
      <c r="LIK42" s="31"/>
      <c r="LIL42" s="31"/>
      <c r="LIM42" s="31"/>
      <c r="LIN42" s="31"/>
      <c r="LIO42" s="31"/>
      <c r="LIP42" s="31"/>
      <c r="LIQ42" s="31"/>
      <c r="LIR42" s="31"/>
      <c r="LIS42" s="31"/>
      <c r="LIT42" s="31"/>
      <c r="LIU42" s="31"/>
      <c r="LIV42" s="31"/>
      <c r="LIW42" s="31"/>
      <c r="LIX42" s="31"/>
      <c r="LIY42" s="31"/>
      <c r="LIZ42" s="31"/>
      <c r="LJA42" s="31"/>
      <c r="LJB42" s="31"/>
      <c r="LJC42" s="31"/>
      <c r="LJD42" s="31"/>
      <c r="LJE42" s="31"/>
      <c r="LJF42" s="31"/>
      <c r="LJG42" s="31"/>
      <c r="LJH42" s="31"/>
      <c r="LJI42" s="31"/>
      <c r="LJJ42" s="31"/>
      <c r="LJK42" s="31"/>
      <c r="LJL42" s="31"/>
      <c r="LJM42" s="31"/>
      <c r="LJN42" s="31"/>
      <c r="LJO42" s="31"/>
      <c r="LJP42" s="31"/>
      <c r="LJQ42" s="31"/>
      <c r="LJR42" s="31"/>
      <c r="LJS42" s="31"/>
      <c r="LJT42" s="31"/>
      <c r="LJU42" s="31"/>
      <c r="LJV42" s="31"/>
      <c r="LJW42" s="31"/>
      <c r="LJX42" s="31"/>
      <c r="LJY42" s="31"/>
      <c r="LJZ42" s="31"/>
      <c r="LKA42" s="31"/>
      <c r="LKB42" s="31"/>
      <c r="LKC42" s="31"/>
      <c r="LKD42" s="31"/>
      <c r="LKE42" s="31"/>
      <c r="LKF42" s="31"/>
      <c r="LKG42" s="31"/>
      <c r="LKH42" s="31"/>
      <c r="LKI42" s="31"/>
      <c r="LKJ42" s="31"/>
      <c r="LKK42" s="31"/>
      <c r="LKL42" s="31"/>
      <c r="LKM42" s="31"/>
      <c r="LKN42" s="31"/>
      <c r="LKO42" s="31"/>
      <c r="LKP42" s="31"/>
      <c r="LKQ42" s="31"/>
      <c r="LKR42" s="31"/>
      <c r="LKS42" s="31"/>
      <c r="LKT42" s="31"/>
      <c r="LKU42" s="31"/>
      <c r="LKV42" s="31"/>
      <c r="LKW42" s="31"/>
      <c r="LKX42" s="31"/>
      <c r="LKY42" s="31"/>
      <c r="LKZ42" s="31"/>
      <c r="LLA42" s="31"/>
      <c r="LLB42" s="31"/>
      <c r="LLC42" s="31"/>
      <c r="LLD42" s="31"/>
      <c r="LLE42" s="31"/>
      <c r="LLF42" s="31"/>
      <c r="LLG42" s="31"/>
      <c r="LLH42" s="31"/>
      <c r="LLI42" s="31"/>
      <c r="LLJ42" s="31"/>
      <c r="LLK42" s="31"/>
      <c r="LLL42" s="31"/>
      <c r="LLM42" s="31"/>
      <c r="LLN42" s="31"/>
      <c r="LLO42" s="31"/>
      <c r="LLP42" s="31"/>
      <c r="LLQ42" s="31"/>
      <c r="LLR42" s="31"/>
      <c r="LLS42" s="31"/>
      <c r="LLT42" s="31"/>
      <c r="LLU42" s="31"/>
      <c r="LLV42" s="31"/>
      <c r="LLW42" s="31"/>
      <c r="LLX42" s="31"/>
      <c r="LLY42" s="31"/>
      <c r="LLZ42" s="31"/>
      <c r="LMA42" s="31"/>
      <c r="LMB42" s="31"/>
      <c r="LMC42" s="31"/>
      <c r="LMD42" s="31"/>
      <c r="LME42" s="31"/>
      <c r="LMF42" s="31"/>
      <c r="LMG42" s="31"/>
      <c r="LMH42" s="31"/>
      <c r="LMI42" s="31"/>
      <c r="LMJ42" s="31"/>
      <c r="LMK42" s="31"/>
      <c r="LML42" s="31"/>
      <c r="LMM42" s="31"/>
      <c r="LMN42" s="31"/>
      <c r="LMO42" s="31"/>
      <c r="LMP42" s="31"/>
      <c r="LMQ42" s="31"/>
      <c r="LMR42" s="31"/>
      <c r="LMS42" s="31"/>
      <c r="LMT42" s="31"/>
      <c r="LMU42" s="31"/>
      <c r="LMV42" s="31"/>
      <c r="LMW42" s="31"/>
      <c r="LMX42" s="31"/>
      <c r="LMY42" s="31"/>
      <c r="LMZ42" s="31"/>
      <c r="LNA42" s="31"/>
      <c r="LNB42" s="31"/>
      <c r="LNC42" s="31"/>
      <c r="LND42" s="31"/>
      <c r="LNE42" s="31"/>
      <c r="LNF42" s="31"/>
      <c r="LNG42" s="31"/>
      <c r="LNH42" s="31"/>
      <c r="LNI42" s="31"/>
      <c r="LNJ42" s="31"/>
      <c r="LNK42" s="31"/>
      <c r="LNL42" s="31"/>
      <c r="LNM42" s="31"/>
      <c r="LNN42" s="31"/>
      <c r="LNO42" s="31"/>
      <c r="LNP42" s="31"/>
      <c r="LNQ42" s="31"/>
      <c r="LNR42" s="31"/>
      <c r="LNS42" s="31"/>
      <c r="LNT42" s="31"/>
      <c r="LNU42" s="31"/>
      <c r="LNV42" s="31"/>
      <c r="LNW42" s="31"/>
      <c r="LNX42" s="31"/>
      <c r="LNY42" s="31"/>
      <c r="LNZ42" s="31"/>
      <c r="LOA42" s="31"/>
      <c r="LOB42" s="31"/>
      <c r="LOC42" s="31"/>
      <c r="LOD42" s="31"/>
      <c r="LOE42" s="31"/>
      <c r="LOF42" s="31"/>
      <c r="LOG42" s="31"/>
      <c r="LOH42" s="31"/>
      <c r="LOI42" s="31"/>
      <c r="LOJ42" s="31"/>
      <c r="LOK42" s="31"/>
      <c r="LOL42" s="31"/>
      <c r="LOM42" s="31"/>
      <c r="LON42" s="31"/>
      <c r="LOO42" s="31"/>
      <c r="LOP42" s="31"/>
      <c r="LOQ42" s="31"/>
      <c r="LOR42" s="31"/>
      <c r="LOS42" s="31"/>
      <c r="LOT42" s="31"/>
      <c r="LOU42" s="31"/>
      <c r="LOV42" s="31"/>
      <c r="LOW42" s="31"/>
      <c r="LOX42" s="31"/>
      <c r="LOY42" s="31"/>
      <c r="LOZ42" s="31"/>
      <c r="LPA42" s="31"/>
      <c r="LPB42" s="31"/>
      <c r="LPC42" s="31"/>
      <c r="LPD42" s="31"/>
      <c r="LPE42" s="31"/>
      <c r="LPF42" s="31"/>
      <c r="LPG42" s="31"/>
      <c r="LPH42" s="31"/>
      <c r="LPI42" s="31"/>
      <c r="LPJ42" s="31"/>
      <c r="LPK42" s="31"/>
      <c r="LPL42" s="31"/>
      <c r="LPM42" s="31"/>
      <c r="LPN42" s="31"/>
      <c r="LPO42" s="31"/>
      <c r="LPP42" s="31"/>
      <c r="LPQ42" s="31"/>
      <c r="LPR42" s="31"/>
      <c r="LPS42" s="31"/>
      <c r="LPT42" s="31"/>
      <c r="LPU42" s="31"/>
      <c r="LPV42" s="31"/>
      <c r="LPW42" s="31"/>
      <c r="LPX42" s="31"/>
      <c r="LPY42" s="31"/>
      <c r="LPZ42" s="31"/>
      <c r="LQA42" s="31"/>
      <c r="LQB42" s="31"/>
      <c r="LQC42" s="31"/>
      <c r="LQD42" s="31"/>
      <c r="LQE42" s="31"/>
      <c r="LQF42" s="31"/>
      <c r="LQG42" s="31"/>
      <c r="LQH42" s="31"/>
      <c r="LQI42" s="31"/>
      <c r="LQJ42" s="31"/>
      <c r="LQK42" s="31"/>
      <c r="LQL42" s="31"/>
      <c r="LQM42" s="31"/>
      <c r="LQN42" s="31"/>
      <c r="LQO42" s="31"/>
      <c r="LQP42" s="31"/>
      <c r="LQQ42" s="31"/>
      <c r="LQR42" s="31"/>
      <c r="LQS42" s="31"/>
      <c r="LQT42" s="31"/>
      <c r="LQU42" s="31"/>
      <c r="LQV42" s="31"/>
      <c r="LQW42" s="31"/>
      <c r="LQX42" s="31"/>
      <c r="LQY42" s="31"/>
      <c r="LQZ42" s="31"/>
      <c r="LRA42" s="31"/>
      <c r="LRB42" s="31"/>
      <c r="LRC42" s="31"/>
      <c r="LRD42" s="31"/>
      <c r="LRE42" s="31"/>
      <c r="LRF42" s="31"/>
      <c r="LRG42" s="31"/>
      <c r="LRH42" s="31"/>
      <c r="LRI42" s="31"/>
      <c r="LRJ42" s="31"/>
      <c r="LRK42" s="31"/>
      <c r="LRL42" s="31"/>
      <c r="LRM42" s="31"/>
      <c r="LRN42" s="31"/>
      <c r="LRO42" s="31"/>
      <c r="LRP42" s="31"/>
      <c r="LRQ42" s="31"/>
      <c r="LRR42" s="31"/>
      <c r="LRS42" s="31"/>
      <c r="LRT42" s="31"/>
      <c r="LRU42" s="31"/>
      <c r="LRV42" s="31"/>
      <c r="LRW42" s="31"/>
      <c r="LRX42" s="31"/>
      <c r="LRY42" s="31"/>
      <c r="LRZ42" s="31"/>
      <c r="LSA42" s="31"/>
      <c r="LSB42" s="31"/>
      <c r="LSC42" s="31"/>
      <c r="LSD42" s="31"/>
      <c r="LSE42" s="31"/>
      <c r="LSF42" s="31"/>
      <c r="LSG42" s="31"/>
      <c r="LSH42" s="31"/>
      <c r="LSI42" s="31"/>
      <c r="LSJ42" s="31"/>
      <c r="LSK42" s="31"/>
      <c r="LSL42" s="31"/>
      <c r="LSM42" s="31"/>
      <c r="LSN42" s="31"/>
      <c r="LSO42" s="31"/>
      <c r="LSP42" s="31"/>
      <c r="LSQ42" s="31"/>
      <c r="LSR42" s="31"/>
      <c r="LSS42" s="31"/>
      <c r="LST42" s="31"/>
      <c r="LSU42" s="31"/>
      <c r="LSV42" s="31"/>
      <c r="LSW42" s="31"/>
      <c r="LSX42" s="31"/>
      <c r="LSY42" s="31"/>
      <c r="LSZ42" s="31"/>
      <c r="LTA42" s="31"/>
      <c r="LTB42" s="31"/>
      <c r="LTC42" s="31"/>
      <c r="LTD42" s="31"/>
      <c r="LTE42" s="31"/>
      <c r="LTF42" s="31"/>
      <c r="LTG42" s="31"/>
      <c r="LTH42" s="31"/>
      <c r="LTI42" s="31"/>
      <c r="LTJ42" s="31"/>
      <c r="LTK42" s="31"/>
      <c r="LTL42" s="31"/>
      <c r="LTM42" s="31"/>
      <c r="LTN42" s="31"/>
      <c r="LTO42" s="31"/>
      <c r="LTP42" s="31"/>
      <c r="LTQ42" s="31"/>
      <c r="LTR42" s="31"/>
      <c r="LTS42" s="31"/>
      <c r="LTT42" s="31"/>
      <c r="LTU42" s="31"/>
      <c r="LTV42" s="31"/>
      <c r="LTW42" s="31"/>
      <c r="LTX42" s="31"/>
      <c r="LTY42" s="31"/>
      <c r="LTZ42" s="31"/>
      <c r="LUA42" s="31"/>
      <c r="LUB42" s="31"/>
      <c r="LUC42" s="31"/>
      <c r="LUD42" s="31"/>
      <c r="LUE42" s="31"/>
      <c r="LUF42" s="31"/>
      <c r="LUG42" s="31"/>
      <c r="LUH42" s="31"/>
      <c r="LUI42" s="31"/>
      <c r="LUJ42" s="31"/>
      <c r="LUK42" s="31"/>
      <c r="LUL42" s="31"/>
      <c r="LUM42" s="31"/>
      <c r="LUN42" s="31"/>
      <c r="LUO42" s="31"/>
      <c r="LUP42" s="31"/>
      <c r="LUQ42" s="31"/>
      <c r="LUR42" s="31"/>
      <c r="LUS42" s="31"/>
      <c r="LUT42" s="31"/>
      <c r="LUU42" s="31"/>
      <c r="LUV42" s="31"/>
      <c r="LUW42" s="31"/>
      <c r="LUX42" s="31"/>
      <c r="LUY42" s="31"/>
      <c r="LUZ42" s="31"/>
      <c r="LVA42" s="31"/>
      <c r="LVB42" s="31"/>
      <c r="LVC42" s="31"/>
      <c r="LVD42" s="31"/>
      <c r="LVE42" s="31"/>
      <c r="LVF42" s="31"/>
      <c r="LVG42" s="31"/>
      <c r="LVH42" s="31"/>
      <c r="LVI42" s="31"/>
      <c r="LVJ42" s="31"/>
      <c r="LVK42" s="31"/>
      <c r="LVL42" s="31"/>
      <c r="LVM42" s="31"/>
      <c r="LVN42" s="31"/>
      <c r="LVO42" s="31"/>
      <c r="LVP42" s="31"/>
      <c r="LVQ42" s="31"/>
      <c r="LVR42" s="31"/>
      <c r="LVS42" s="31"/>
      <c r="LVT42" s="31"/>
      <c r="LVU42" s="31"/>
      <c r="LVV42" s="31"/>
      <c r="LVW42" s="31"/>
      <c r="LVX42" s="31"/>
      <c r="LVY42" s="31"/>
      <c r="LVZ42" s="31"/>
      <c r="LWA42" s="31"/>
      <c r="LWB42" s="31"/>
      <c r="LWC42" s="31"/>
      <c r="LWD42" s="31"/>
      <c r="LWE42" s="31"/>
      <c r="LWF42" s="31"/>
      <c r="LWG42" s="31"/>
      <c r="LWH42" s="31"/>
      <c r="LWI42" s="31"/>
      <c r="LWJ42" s="31"/>
      <c r="LWK42" s="31"/>
      <c r="LWL42" s="31"/>
      <c r="LWM42" s="31"/>
      <c r="LWN42" s="31"/>
      <c r="LWO42" s="31"/>
      <c r="LWP42" s="31"/>
      <c r="LWQ42" s="31"/>
      <c r="LWR42" s="31"/>
      <c r="LWS42" s="31"/>
      <c r="LWT42" s="31"/>
      <c r="LWU42" s="31"/>
      <c r="LWV42" s="31"/>
      <c r="LWW42" s="31"/>
      <c r="LWX42" s="31"/>
      <c r="LWY42" s="31"/>
      <c r="LWZ42" s="31"/>
      <c r="LXA42" s="31"/>
      <c r="LXB42" s="31"/>
      <c r="LXC42" s="31"/>
      <c r="LXD42" s="31"/>
      <c r="LXE42" s="31"/>
      <c r="LXF42" s="31"/>
      <c r="LXG42" s="31"/>
      <c r="LXH42" s="31"/>
      <c r="LXI42" s="31"/>
      <c r="LXJ42" s="31"/>
      <c r="LXK42" s="31"/>
      <c r="LXL42" s="31"/>
      <c r="LXM42" s="31"/>
      <c r="LXN42" s="31"/>
      <c r="LXO42" s="31"/>
      <c r="LXP42" s="31"/>
      <c r="LXQ42" s="31"/>
      <c r="LXR42" s="31"/>
      <c r="LXS42" s="31"/>
      <c r="LXT42" s="31"/>
      <c r="LXU42" s="31"/>
      <c r="LXV42" s="31"/>
      <c r="LXW42" s="31"/>
      <c r="LXX42" s="31"/>
      <c r="LXY42" s="31"/>
      <c r="LXZ42" s="31"/>
      <c r="LYA42" s="31"/>
      <c r="LYB42" s="31"/>
      <c r="LYC42" s="31"/>
      <c r="LYD42" s="31"/>
      <c r="LYE42" s="31"/>
      <c r="LYF42" s="31"/>
      <c r="LYG42" s="31"/>
      <c r="LYH42" s="31"/>
      <c r="LYI42" s="31"/>
      <c r="LYJ42" s="31"/>
      <c r="LYK42" s="31"/>
      <c r="LYL42" s="31"/>
      <c r="LYM42" s="31"/>
      <c r="LYN42" s="31"/>
      <c r="LYO42" s="31"/>
      <c r="LYP42" s="31"/>
      <c r="LYQ42" s="31"/>
      <c r="LYR42" s="31"/>
      <c r="LYS42" s="31"/>
      <c r="LYT42" s="31"/>
      <c r="LYU42" s="31"/>
      <c r="LYV42" s="31"/>
      <c r="LYW42" s="31"/>
      <c r="LYX42" s="31"/>
      <c r="LYY42" s="31"/>
      <c r="LYZ42" s="31"/>
      <c r="LZA42" s="31"/>
      <c r="LZB42" s="31"/>
      <c r="LZC42" s="31"/>
      <c r="LZD42" s="31"/>
      <c r="LZE42" s="31"/>
      <c r="LZF42" s="31"/>
      <c r="LZG42" s="31"/>
      <c r="LZH42" s="31"/>
      <c r="LZI42" s="31"/>
      <c r="LZJ42" s="31"/>
      <c r="LZK42" s="31"/>
      <c r="LZL42" s="31"/>
      <c r="LZM42" s="31"/>
      <c r="LZN42" s="31"/>
      <c r="LZO42" s="31"/>
      <c r="LZP42" s="31"/>
      <c r="LZQ42" s="31"/>
      <c r="LZR42" s="31"/>
      <c r="LZS42" s="31"/>
      <c r="LZT42" s="31"/>
      <c r="LZU42" s="31"/>
      <c r="LZV42" s="31"/>
      <c r="LZW42" s="31"/>
      <c r="LZX42" s="31"/>
      <c r="LZY42" s="31"/>
      <c r="LZZ42" s="31"/>
      <c r="MAA42" s="31"/>
      <c r="MAB42" s="31"/>
      <c r="MAC42" s="31"/>
      <c r="MAD42" s="31"/>
      <c r="MAE42" s="31"/>
      <c r="MAF42" s="31"/>
      <c r="MAG42" s="31"/>
      <c r="MAH42" s="31"/>
      <c r="MAI42" s="31"/>
      <c r="MAJ42" s="31"/>
      <c r="MAK42" s="31"/>
      <c r="MAL42" s="31"/>
      <c r="MAM42" s="31"/>
      <c r="MAN42" s="31"/>
      <c r="MAO42" s="31"/>
      <c r="MAP42" s="31"/>
      <c r="MAQ42" s="31"/>
      <c r="MAR42" s="31"/>
      <c r="MAS42" s="31"/>
      <c r="MAT42" s="31"/>
      <c r="MAU42" s="31"/>
      <c r="MAV42" s="31"/>
      <c r="MAW42" s="31"/>
      <c r="MAX42" s="31"/>
      <c r="MAY42" s="31"/>
      <c r="MAZ42" s="31"/>
      <c r="MBA42" s="31"/>
      <c r="MBB42" s="31"/>
      <c r="MBC42" s="31"/>
      <c r="MBD42" s="31"/>
      <c r="MBE42" s="31"/>
      <c r="MBF42" s="31"/>
      <c r="MBG42" s="31"/>
      <c r="MBH42" s="31"/>
      <c r="MBI42" s="31"/>
      <c r="MBJ42" s="31"/>
      <c r="MBK42" s="31"/>
      <c r="MBL42" s="31"/>
      <c r="MBM42" s="31"/>
      <c r="MBN42" s="31"/>
      <c r="MBO42" s="31"/>
      <c r="MBP42" s="31"/>
      <c r="MBQ42" s="31"/>
      <c r="MBR42" s="31"/>
      <c r="MBS42" s="31"/>
      <c r="MBT42" s="31"/>
      <c r="MBU42" s="31"/>
      <c r="MBV42" s="31"/>
      <c r="MBW42" s="31"/>
      <c r="MBX42" s="31"/>
      <c r="MBY42" s="31"/>
      <c r="MBZ42" s="31"/>
      <c r="MCA42" s="31"/>
      <c r="MCB42" s="31"/>
      <c r="MCC42" s="31"/>
      <c r="MCD42" s="31"/>
      <c r="MCE42" s="31"/>
      <c r="MCF42" s="31"/>
      <c r="MCG42" s="31"/>
      <c r="MCH42" s="31"/>
      <c r="MCI42" s="31"/>
      <c r="MCJ42" s="31"/>
      <c r="MCK42" s="31"/>
      <c r="MCL42" s="31"/>
      <c r="MCM42" s="31"/>
      <c r="MCN42" s="31"/>
      <c r="MCO42" s="31"/>
      <c r="MCP42" s="31"/>
      <c r="MCQ42" s="31"/>
      <c r="MCR42" s="31"/>
      <c r="MCS42" s="31"/>
      <c r="MCT42" s="31"/>
      <c r="MCU42" s="31"/>
      <c r="MCV42" s="31"/>
      <c r="MCW42" s="31"/>
      <c r="MCX42" s="31"/>
      <c r="MCY42" s="31"/>
      <c r="MCZ42" s="31"/>
      <c r="MDA42" s="31"/>
      <c r="MDB42" s="31"/>
      <c r="MDC42" s="31"/>
      <c r="MDD42" s="31"/>
      <c r="MDE42" s="31"/>
      <c r="MDF42" s="31"/>
      <c r="MDG42" s="31"/>
      <c r="MDH42" s="31"/>
      <c r="MDI42" s="31"/>
      <c r="MDJ42" s="31"/>
      <c r="MDK42" s="31"/>
      <c r="MDL42" s="31"/>
      <c r="MDM42" s="31"/>
      <c r="MDN42" s="31"/>
      <c r="MDO42" s="31"/>
      <c r="MDP42" s="31"/>
      <c r="MDQ42" s="31"/>
      <c r="MDR42" s="31"/>
      <c r="MDS42" s="31"/>
      <c r="MDT42" s="31"/>
      <c r="MDU42" s="31"/>
      <c r="MDV42" s="31"/>
      <c r="MDW42" s="31"/>
      <c r="MDX42" s="31"/>
      <c r="MDY42" s="31"/>
      <c r="MDZ42" s="31"/>
      <c r="MEA42" s="31"/>
      <c r="MEB42" s="31"/>
      <c r="MEC42" s="31"/>
      <c r="MED42" s="31"/>
      <c r="MEE42" s="31"/>
      <c r="MEF42" s="31"/>
      <c r="MEG42" s="31"/>
      <c r="MEH42" s="31"/>
      <c r="MEI42" s="31"/>
      <c r="MEJ42" s="31"/>
      <c r="MEK42" s="31"/>
      <c r="MEL42" s="31"/>
      <c r="MEM42" s="31"/>
      <c r="MEN42" s="31"/>
      <c r="MEO42" s="31"/>
      <c r="MEP42" s="31"/>
      <c r="MEQ42" s="31"/>
      <c r="MER42" s="31"/>
      <c r="MES42" s="31"/>
      <c r="MET42" s="31"/>
      <c r="MEU42" s="31"/>
      <c r="MEV42" s="31"/>
      <c r="MEW42" s="31"/>
      <c r="MEX42" s="31"/>
      <c r="MEY42" s="31"/>
      <c r="MEZ42" s="31"/>
      <c r="MFA42" s="31"/>
      <c r="MFB42" s="31"/>
      <c r="MFC42" s="31"/>
      <c r="MFD42" s="31"/>
      <c r="MFE42" s="31"/>
      <c r="MFF42" s="31"/>
      <c r="MFG42" s="31"/>
      <c r="MFH42" s="31"/>
      <c r="MFI42" s="31"/>
      <c r="MFJ42" s="31"/>
      <c r="MFK42" s="31"/>
      <c r="MFL42" s="31"/>
      <c r="MFM42" s="31"/>
      <c r="MFN42" s="31"/>
      <c r="MFO42" s="31"/>
      <c r="MFP42" s="31"/>
      <c r="MFQ42" s="31"/>
      <c r="MFR42" s="31"/>
      <c r="MFS42" s="31"/>
      <c r="MFT42" s="31"/>
      <c r="MFU42" s="31"/>
      <c r="MFV42" s="31"/>
      <c r="MFW42" s="31"/>
      <c r="MFX42" s="31"/>
      <c r="MFY42" s="31"/>
      <c r="MFZ42" s="31"/>
      <c r="MGA42" s="31"/>
      <c r="MGB42" s="31"/>
      <c r="MGC42" s="31"/>
      <c r="MGD42" s="31"/>
      <c r="MGE42" s="31"/>
      <c r="MGF42" s="31"/>
      <c r="MGG42" s="31"/>
      <c r="MGH42" s="31"/>
      <c r="MGI42" s="31"/>
      <c r="MGJ42" s="31"/>
      <c r="MGK42" s="31"/>
      <c r="MGL42" s="31"/>
      <c r="MGM42" s="31"/>
      <c r="MGN42" s="31"/>
      <c r="MGO42" s="31"/>
      <c r="MGP42" s="31"/>
      <c r="MGQ42" s="31"/>
      <c r="MGR42" s="31"/>
      <c r="MGS42" s="31"/>
      <c r="MGT42" s="31"/>
      <c r="MGU42" s="31"/>
      <c r="MGV42" s="31"/>
      <c r="MGW42" s="31"/>
      <c r="MGX42" s="31"/>
      <c r="MGY42" s="31"/>
      <c r="MGZ42" s="31"/>
      <c r="MHA42" s="31"/>
      <c r="MHB42" s="31"/>
      <c r="MHC42" s="31"/>
      <c r="MHD42" s="31"/>
      <c r="MHE42" s="31"/>
      <c r="MHF42" s="31"/>
      <c r="MHG42" s="31"/>
      <c r="MHH42" s="31"/>
      <c r="MHI42" s="31"/>
      <c r="MHJ42" s="31"/>
      <c r="MHK42" s="31"/>
      <c r="MHL42" s="31"/>
      <c r="MHM42" s="31"/>
      <c r="MHN42" s="31"/>
      <c r="MHO42" s="31"/>
      <c r="MHP42" s="31"/>
      <c r="MHQ42" s="31"/>
      <c r="MHR42" s="31"/>
      <c r="MHS42" s="31"/>
      <c r="MHT42" s="31"/>
      <c r="MHU42" s="31"/>
      <c r="MHV42" s="31"/>
      <c r="MHW42" s="31"/>
      <c r="MHX42" s="31"/>
      <c r="MHY42" s="31"/>
      <c r="MHZ42" s="31"/>
      <c r="MIA42" s="31"/>
      <c r="MIB42" s="31"/>
      <c r="MIC42" s="31"/>
      <c r="MID42" s="31"/>
      <c r="MIE42" s="31"/>
      <c r="MIF42" s="31"/>
      <c r="MIG42" s="31"/>
      <c r="MIH42" s="31"/>
      <c r="MII42" s="31"/>
      <c r="MIJ42" s="31"/>
      <c r="MIK42" s="31"/>
      <c r="MIL42" s="31"/>
      <c r="MIM42" s="31"/>
      <c r="MIN42" s="31"/>
      <c r="MIO42" s="31"/>
      <c r="MIP42" s="31"/>
      <c r="MIQ42" s="31"/>
      <c r="MIR42" s="31"/>
      <c r="MIS42" s="31"/>
      <c r="MIT42" s="31"/>
      <c r="MIU42" s="31"/>
      <c r="MIV42" s="31"/>
      <c r="MIW42" s="31"/>
      <c r="MIX42" s="31"/>
      <c r="MIY42" s="31"/>
      <c r="MIZ42" s="31"/>
      <c r="MJA42" s="31"/>
      <c r="MJB42" s="31"/>
      <c r="MJC42" s="31"/>
      <c r="MJD42" s="31"/>
      <c r="MJE42" s="31"/>
      <c r="MJF42" s="31"/>
      <c r="MJG42" s="31"/>
      <c r="MJH42" s="31"/>
      <c r="MJI42" s="31"/>
      <c r="MJJ42" s="31"/>
      <c r="MJK42" s="31"/>
      <c r="MJL42" s="31"/>
      <c r="MJM42" s="31"/>
      <c r="MJN42" s="31"/>
      <c r="MJO42" s="31"/>
      <c r="MJP42" s="31"/>
      <c r="MJQ42" s="31"/>
      <c r="MJR42" s="31"/>
      <c r="MJS42" s="31"/>
      <c r="MJT42" s="31"/>
      <c r="MJU42" s="31"/>
      <c r="MJV42" s="31"/>
      <c r="MJW42" s="31"/>
      <c r="MJX42" s="31"/>
      <c r="MJY42" s="31"/>
      <c r="MJZ42" s="31"/>
      <c r="MKA42" s="31"/>
      <c r="MKB42" s="31"/>
      <c r="MKC42" s="31"/>
      <c r="MKD42" s="31"/>
      <c r="MKE42" s="31"/>
      <c r="MKF42" s="31"/>
      <c r="MKG42" s="31"/>
      <c r="MKH42" s="31"/>
      <c r="MKI42" s="31"/>
      <c r="MKJ42" s="31"/>
      <c r="MKK42" s="31"/>
      <c r="MKL42" s="31"/>
      <c r="MKM42" s="31"/>
      <c r="MKN42" s="31"/>
      <c r="MKO42" s="31"/>
      <c r="MKP42" s="31"/>
      <c r="MKQ42" s="31"/>
      <c r="MKR42" s="31"/>
      <c r="MKS42" s="31"/>
      <c r="MKT42" s="31"/>
      <c r="MKU42" s="31"/>
      <c r="MKV42" s="31"/>
      <c r="MKW42" s="31"/>
      <c r="MKX42" s="31"/>
      <c r="MKY42" s="31"/>
      <c r="MKZ42" s="31"/>
      <c r="MLA42" s="31"/>
      <c r="MLB42" s="31"/>
      <c r="MLC42" s="31"/>
      <c r="MLD42" s="31"/>
      <c r="MLE42" s="31"/>
      <c r="MLF42" s="31"/>
      <c r="MLG42" s="31"/>
      <c r="MLH42" s="31"/>
      <c r="MLI42" s="31"/>
      <c r="MLJ42" s="31"/>
      <c r="MLK42" s="31"/>
      <c r="MLL42" s="31"/>
      <c r="MLM42" s="31"/>
      <c r="MLN42" s="31"/>
      <c r="MLO42" s="31"/>
      <c r="MLP42" s="31"/>
      <c r="MLQ42" s="31"/>
      <c r="MLR42" s="31"/>
      <c r="MLS42" s="31"/>
      <c r="MLT42" s="31"/>
      <c r="MLU42" s="31"/>
      <c r="MLV42" s="31"/>
      <c r="MLW42" s="31"/>
      <c r="MLX42" s="31"/>
      <c r="MLY42" s="31"/>
      <c r="MLZ42" s="31"/>
      <c r="MMA42" s="31"/>
      <c r="MMB42" s="31"/>
      <c r="MMC42" s="31"/>
      <c r="MMD42" s="31"/>
      <c r="MME42" s="31"/>
      <c r="MMF42" s="31"/>
      <c r="MMG42" s="31"/>
      <c r="MMH42" s="31"/>
      <c r="MMI42" s="31"/>
      <c r="MMJ42" s="31"/>
      <c r="MMK42" s="31"/>
      <c r="MML42" s="31"/>
      <c r="MMM42" s="31"/>
      <c r="MMN42" s="31"/>
      <c r="MMO42" s="31"/>
      <c r="MMP42" s="31"/>
      <c r="MMQ42" s="31"/>
      <c r="MMR42" s="31"/>
      <c r="MMS42" s="31"/>
      <c r="MMT42" s="31"/>
      <c r="MMU42" s="31"/>
      <c r="MMV42" s="31"/>
      <c r="MMW42" s="31"/>
      <c r="MMX42" s="31"/>
      <c r="MMY42" s="31"/>
      <c r="MMZ42" s="31"/>
      <c r="MNA42" s="31"/>
      <c r="MNB42" s="31"/>
      <c r="MNC42" s="31"/>
      <c r="MND42" s="31"/>
      <c r="MNE42" s="31"/>
      <c r="MNF42" s="31"/>
      <c r="MNG42" s="31"/>
      <c r="MNH42" s="31"/>
      <c r="MNI42" s="31"/>
      <c r="MNJ42" s="31"/>
      <c r="MNK42" s="31"/>
      <c r="MNL42" s="31"/>
      <c r="MNM42" s="31"/>
      <c r="MNN42" s="31"/>
      <c r="MNO42" s="31"/>
      <c r="MNP42" s="31"/>
      <c r="MNQ42" s="31"/>
      <c r="MNR42" s="31"/>
      <c r="MNS42" s="31"/>
      <c r="MNT42" s="31"/>
      <c r="MNU42" s="31"/>
      <c r="MNV42" s="31"/>
      <c r="MNW42" s="31"/>
      <c r="MNX42" s="31"/>
      <c r="MNY42" s="31"/>
      <c r="MNZ42" s="31"/>
      <c r="MOA42" s="31"/>
      <c r="MOB42" s="31"/>
      <c r="MOC42" s="31"/>
      <c r="MOD42" s="31"/>
      <c r="MOE42" s="31"/>
      <c r="MOF42" s="31"/>
      <c r="MOG42" s="31"/>
      <c r="MOH42" s="31"/>
      <c r="MOI42" s="31"/>
      <c r="MOJ42" s="31"/>
      <c r="MOK42" s="31"/>
      <c r="MOL42" s="31"/>
      <c r="MOM42" s="31"/>
      <c r="MON42" s="31"/>
      <c r="MOO42" s="31"/>
      <c r="MOP42" s="31"/>
      <c r="MOQ42" s="31"/>
      <c r="MOR42" s="31"/>
      <c r="MOS42" s="31"/>
      <c r="MOT42" s="31"/>
      <c r="MOU42" s="31"/>
      <c r="MOV42" s="31"/>
      <c r="MOW42" s="31"/>
      <c r="MOX42" s="31"/>
      <c r="MOY42" s="31"/>
      <c r="MOZ42" s="31"/>
      <c r="MPA42" s="31"/>
      <c r="MPB42" s="31"/>
      <c r="MPC42" s="31"/>
      <c r="MPD42" s="31"/>
      <c r="MPE42" s="31"/>
      <c r="MPF42" s="31"/>
      <c r="MPG42" s="31"/>
      <c r="MPH42" s="31"/>
      <c r="MPI42" s="31"/>
      <c r="MPJ42" s="31"/>
      <c r="MPK42" s="31"/>
      <c r="MPL42" s="31"/>
      <c r="MPM42" s="31"/>
      <c r="MPN42" s="31"/>
      <c r="MPO42" s="31"/>
      <c r="MPP42" s="31"/>
      <c r="MPQ42" s="31"/>
      <c r="MPR42" s="31"/>
      <c r="MPS42" s="31"/>
      <c r="MPT42" s="31"/>
      <c r="MPU42" s="31"/>
      <c r="MPV42" s="31"/>
      <c r="MPW42" s="31"/>
      <c r="MPX42" s="31"/>
      <c r="MPY42" s="31"/>
      <c r="MPZ42" s="31"/>
      <c r="MQA42" s="31"/>
      <c r="MQB42" s="31"/>
      <c r="MQC42" s="31"/>
      <c r="MQD42" s="31"/>
      <c r="MQE42" s="31"/>
      <c r="MQF42" s="31"/>
      <c r="MQG42" s="31"/>
      <c r="MQH42" s="31"/>
      <c r="MQI42" s="31"/>
      <c r="MQJ42" s="31"/>
      <c r="MQK42" s="31"/>
      <c r="MQL42" s="31"/>
      <c r="MQM42" s="31"/>
      <c r="MQN42" s="31"/>
      <c r="MQO42" s="31"/>
      <c r="MQP42" s="31"/>
      <c r="MQQ42" s="31"/>
      <c r="MQR42" s="31"/>
      <c r="MQS42" s="31"/>
      <c r="MQT42" s="31"/>
      <c r="MQU42" s="31"/>
      <c r="MQV42" s="31"/>
      <c r="MQW42" s="31"/>
      <c r="MQX42" s="31"/>
      <c r="MQY42" s="31"/>
      <c r="MQZ42" s="31"/>
      <c r="MRA42" s="31"/>
      <c r="MRB42" s="31"/>
      <c r="MRC42" s="31"/>
      <c r="MRD42" s="31"/>
      <c r="MRE42" s="31"/>
      <c r="MRF42" s="31"/>
      <c r="MRG42" s="31"/>
      <c r="MRH42" s="31"/>
      <c r="MRI42" s="31"/>
      <c r="MRJ42" s="31"/>
      <c r="MRK42" s="31"/>
      <c r="MRL42" s="31"/>
      <c r="MRM42" s="31"/>
      <c r="MRN42" s="31"/>
      <c r="MRO42" s="31"/>
      <c r="MRP42" s="31"/>
      <c r="MRQ42" s="31"/>
      <c r="MRR42" s="31"/>
      <c r="MRS42" s="31"/>
      <c r="MRT42" s="31"/>
      <c r="MRU42" s="31"/>
      <c r="MRV42" s="31"/>
      <c r="MRW42" s="31"/>
      <c r="MRX42" s="31"/>
      <c r="MRY42" s="31"/>
      <c r="MRZ42" s="31"/>
      <c r="MSA42" s="31"/>
      <c r="MSB42" s="31"/>
      <c r="MSC42" s="31"/>
      <c r="MSD42" s="31"/>
      <c r="MSE42" s="31"/>
      <c r="MSF42" s="31"/>
      <c r="MSG42" s="31"/>
      <c r="MSH42" s="31"/>
      <c r="MSI42" s="31"/>
      <c r="MSJ42" s="31"/>
      <c r="MSK42" s="31"/>
      <c r="MSL42" s="31"/>
      <c r="MSM42" s="31"/>
      <c r="MSN42" s="31"/>
      <c r="MSO42" s="31"/>
      <c r="MSP42" s="31"/>
      <c r="MSQ42" s="31"/>
      <c r="MSR42" s="31"/>
      <c r="MSS42" s="31"/>
      <c r="MST42" s="31"/>
      <c r="MSU42" s="31"/>
      <c r="MSV42" s="31"/>
      <c r="MSW42" s="31"/>
      <c r="MSX42" s="31"/>
      <c r="MSY42" s="31"/>
      <c r="MSZ42" s="31"/>
      <c r="MTA42" s="31"/>
      <c r="MTB42" s="31"/>
      <c r="MTC42" s="31"/>
      <c r="MTD42" s="31"/>
      <c r="MTE42" s="31"/>
      <c r="MTF42" s="31"/>
      <c r="MTG42" s="31"/>
      <c r="MTH42" s="31"/>
      <c r="MTI42" s="31"/>
      <c r="MTJ42" s="31"/>
      <c r="MTK42" s="31"/>
      <c r="MTL42" s="31"/>
      <c r="MTM42" s="31"/>
      <c r="MTN42" s="31"/>
      <c r="MTO42" s="31"/>
      <c r="MTP42" s="31"/>
      <c r="MTQ42" s="31"/>
      <c r="MTR42" s="31"/>
      <c r="MTS42" s="31"/>
      <c r="MTT42" s="31"/>
      <c r="MTU42" s="31"/>
      <c r="MTV42" s="31"/>
      <c r="MTW42" s="31"/>
      <c r="MTX42" s="31"/>
      <c r="MTY42" s="31"/>
      <c r="MTZ42" s="31"/>
      <c r="MUA42" s="31"/>
      <c r="MUB42" s="31"/>
      <c r="MUC42" s="31"/>
      <c r="MUD42" s="31"/>
      <c r="MUE42" s="31"/>
      <c r="MUF42" s="31"/>
      <c r="MUG42" s="31"/>
      <c r="MUH42" s="31"/>
      <c r="MUI42" s="31"/>
      <c r="MUJ42" s="31"/>
      <c r="MUK42" s="31"/>
      <c r="MUL42" s="31"/>
      <c r="MUM42" s="31"/>
      <c r="MUN42" s="31"/>
      <c r="MUO42" s="31"/>
      <c r="MUP42" s="31"/>
      <c r="MUQ42" s="31"/>
      <c r="MUR42" s="31"/>
      <c r="MUS42" s="31"/>
      <c r="MUT42" s="31"/>
      <c r="MUU42" s="31"/>
      <c r="MUV42" s="31"/>
      <c r="MUW42" s="31"/>
      <c r="MUX42" s="31"/>
      <c r="MUY42" s="31"/>
      <c r="MUZ42" s="31"/>
      <c r="MVA42" s="31"/>
      <c r="MVB42" s="31"/>
      <c r="MVC42" s="31"/>
      <c r="MVD42" s="31"/>
      <c r="MVE42" s="31"/>
      <c r="MVF42" s="31"/>
      <c r="MVG42" s="31"/>
      <c r="MVH42" s="31"/>
      <c r="MVI42" s="31"/>
      <c r="MVJ42" s="31"/>
      <c r="MVK42" s="31"/>
      <c r="MVL42" s="31"/>
      <c r="MVM42" s="31"/>
      <c r="MVN42" s="31"/>
      <c r="MVO42" s="31"/>
      <c r="MVP42" s="31"/>
      <c r="MVQ42" s="31"/>
      <c r="MVR42" s="31"/>
      <c r="MVS42" s="31"/>
      <c r="MVT42" s="31"/>
      <c r="MVU42" s="31"/>
      <c r="MVV42" s="31"/>
      <c r="MVW42" s="31"/>
      <c r="MVX42" s="31"/>
      <c r="MVY42" s="31"/>
      <c r="MVZ42" s="31"/>
      <c r="MWA42" s="31"/>
      <c r="MWB42" s="31"/>
      <c r="MWC42" s="31"/>
      <c r="MWD42" s="31"/>
      <c r="MWE42" s="31"/>
      <c r="MWF42" s="31"/>
      <c r="MWG42" s="31"/>
      <c r="MWH42" s="31"/>
      <c r="MWI42" s="31"/>
      <c r="MWJ42" s="31"/>
      <c r="MWK42" s="31"/>
      <c r="MWL42" s="31"/>
      <c r="MWM42" s="31"/>
      <c r="MWN42" s="31"/>
      <c r="MWO42" s="31"/>
      <c r="MWP42" s="31"/>
      <c r="MWQ42" s="31"/>
      <c r="MWR42" s="31"/>
      <c r="MWS42" s="31"/>
      <c r="MWT42" s="31"/>
      <c r="MWU42" s="31"/>
      <c r="MWV42" s="31"/>
      <c r="MWW42" s="31"/>
      <c r="MWX42" s="31"/>
      <c r="MWY42" s="31"/>
      <c r="MWZ42" s="31"/>
      <c r="MXA42" s="31"/>
      <c r="MXB42" s="31"/>
      <c r="MXC42" s="31"/>
      <c r="MXD42" s="31"/>
      <c r="MXE42" s="31"/>
      <c r="MXF42" s="31"/>
      <c r="MXG42" s="31"/>
      <c r="MXH42" s="31"/>
      <c r="MXI42" s="31"/>
      <c r="MXJ42" s="31"/>
      <c r="MXK42" s="31"/>
      <c r="MXL42" s="31"/>
      <c r="MXM42" s="31"/>
      <c r="MXN42" s="31"/>
      <c r="MXO42" s="31"/>
      <c r="MXP42" s="31"/>
      <c r="MXQ42" s="31"/>
      <c r="MXR42" s="31"/>
      <c r="MXS42" s="31"/>
      <c r="MXT42" s="31"/>
      <c r="MXU42" s="31"/>
      <c r="MXV42" s="31"/>
      <c r="MXW42" s="31"/>
      <c r="MXX42" s="31"/>
      <c r="MXY42" s="31"/>
      <c r="MXZ42" s="31"/>
      <c r="MYA42" s="31"/>
      <c r="MYB42" s="31"/>
      <c r="MYC42" s="31"/>
      <c r="MYD42" s="31"/>
      <c r="MYE42" s="31"/>
      <c r="MYF42" s="31"/>
      <c r="MYG42" s="31"/>
      <c r="MYH42" s="31"/>
      <c r="MYI42" s="31"/>
      <c r="MYJ42" s="31"/>
      <c r="MYK42" s="31"/>
      <c r="MYL42" s="31"/>
      <c r="MYM42" s="31"/>
      <c r="MYN42" s="31"/>
      <c r="MYO42" s="31"/>
      <c r="MYP42" s="31"/>
      <c r="MYQ42" s="31"/>
      <c r="MYR42" s="31"/>
      <c r="MYS42" s="31"/>
      <c r="MYT42" s="31"/>
      <c r="MYU42" s="31"/>
      <c r="MYV42" s="31"/>
      <c r="MYW42" s="31"/>
      <c r="MYX42" s="31"/>
      <c r="MYY42" s="31"/>
      <c r="MYZ42" s="31"/>
      <c r="MZA42" s="31"/>
      <c r="MZB42" s="31"/>
      <c r="MZC42" s="31"/>
      <c r="MZD42" s="31"/>
      <c r="MZE42" s="31"/>
      <c r="MZF42" s="31"/>
      <c r="MZG42" s="31"/>
      <c r="MZH42" s="31"/>
      <c r="MZI42" s="31"/>
      <c r="MZJ42" s="31"/>
      <c r="MZK42" s="31"/>
      <c r="MZL42" s="31"/>
      <c r="MZM42" s="31"/>
      <c r="MZN42" s="31"/>
      <c r="MZO42" s="31"/>
      <c r="MZP42" s="31"/>
      <c r="MZQ42" s="31"/>
      <c r="MZR42" s="31"/>
      <c r="MZS42" s="31"/>
      <c r="MZT42" s="31"/>
      <c r="MZU42" s="31"/>
      <c r="MZV42" s="31"/>
      <c r="MZW42" s="31"/>
      <c r="MZX42" s="31"/>
      <c r="MZY42" s="31"/>
      <c r="MZZ42" s="31"/>
      <c r="NAA42" s="31"/>
      <c r="NAB42" s="31"/>
      <c r="NAC42" s="31"/>
      <c r="NAD42" s="31"/>
      <c r="NAE42" s="31"/>
      <c r="NAF42" s="31"/>
      <c r="NAG42" s="31"/>
      <c r="NAH42" s="31"/>
      <c r="NAI42" s="31"/>
      <c r="NAJ42" s="31"/>
      <c r="NAK42" s="31"/>
      <c r="NAL42" s="31"/>
      <c r="NAM42" s="31"/>
      <c r="NAN42" s="31"/>
      <c r="NAO42" s="31"/>
      <c r="NAP42" s="31"/>
      <c r="NAQ42" s="31"/>
      <c r="NAR42" s="31"/>
      <c r="NAS42" s="31"/>
      <c r="NAT42" s="31"/>
      <c r="NAU42" s="31"/>
      <c r="NAV42" s="31"/>
      <c r="NAW42" s="31"/>
      <c r="NAX42" s="31"/>
      <c r="NAY42" s="31"/>
      <c r="NAZ42" s="31"/>
      <c r="NBA42" s="31"/>
      <c r="NBB42" s="31"/>
      <c r="NBC42" s="31"/>
      <c r="NBD42" s="31"/>
      <c r="NBE42" s="31"/>
      <c r="NBF42" s="31"/>
      <c r="NBG42" s="31"/>
      <c r="NBH42" s="31"/>
      <c r="NBI42" s="31"/>
      <c r="NBJ42" s="31"/>
      <c r="NBK42" s="31"/>
      <c r="NBL42" s="31"/>
      <c r="NBM42" s="31"/>
      <c r="NBN42" s="31"/>
      <c r="NBO42" s="31"/>
      <c r="NBP42" s="31"/>
      <c r="NBQ42" s="31"/>
      <c r="NBR42" s="31"/>
      <c r="NBS42" s="31"/>
      <c r="NBT42" s="31"/>
      <c r="NBU42" s="31"/>
      <c r="NBV42" s="31"/>
      <c r="NBW42" s="31"/>
      <c r="NBX42" s="31"/>
      <c r="NBY42" s="31"/>
      <c r="NBZ42" s="31"/>
      <c r="NCA42" s="31"/>
      <c r="NCB42" s="31"/>
      <c r="NCC42" s="31"/>
      <c r="NCD42" s="31"/>
      <c r="NCE42" s="31"/>
      <c r="NCF42" s="31"/>
      <c r="NCG42" s="31"/>
      <c r="NCH42" s="31"/>
      <c r="NCI42" s="31"/>
      <c r="NCJ42" s="31"/>
      <c r="NCK42" s="31"/>
      <c r="NCL42" s="31"/>
      <c r="NCM42" s="31"/>
      <c r="NCN42" s="31"/>
      <c r="NCO42" s="31"/>
      <c r="NCP42" s="31"/>
      <c r="NCQ42" s="31"/>
      <c r="NCR42" s="31"/>
      <c r="NCS42" s="31"/>
      <c r="NCT42" s="31"/>
      <c r="NCU42" s="31"/>
      <c r="NCV42" s="31"/>
      <c r="NCW42" s="31"/>
      <c r="NCX42" s="31"/>
      <c r="NCY42" s="31"/>
      <c r="NCZ42" s="31"/>
      <c r="NDA42" s="31"/>
      <c r="NDB42" s="31"/>
      <c r="NDC42" s="31"/>
      <c r="NDD42" s="31"/>
      <c r="NDE42" s="31"/>
      <c r="NDF42" s="31"/>
      <c r="NDG42" s="31"/>
      <c r="NDH42" s="31"/>
      <c r="NDI42" s="31"/>
      <c r="NDJ42" s="31"/>
      <c r="NDK42" s="31"/>
      <c r="NDL42" s="31"/>
      <c r="NDM42" s="31"/>
      <c r="NDN42" s="31"/>
      <c r="NDO42" s="31"/>
      <c r="NDP42" s="31"/>
      <c r="NDQ42" s="31"/>
      <c r="NDR42" s="31"/>
      <c r="NDS42" s="31"/>
      <c r="NDT42" s="31"/>
      <c r="NDU42" s="31"/>
      <c r="NDV42" s="31"/>
      <c r="NDW42" s="31"/>
      <c r="NDX42" s="31"/>
      <c r="NDY42" s="31"/>
      <c r="NDZ42" s="31"/>
      <c r="NEA42" s="31"/>
      <c r="NEB42" s="31"/>
      <c r="NEC42" s="31"/>
      <c r="NED42" s="31"/>
      <c r="NEE42" s="31"/>
      <c r="NEF42" s="31"/>
      <c r="NEG42" s="31"/>
      <c r="NEH42" s="31"/>
      <c r="NEI42" s="31"/>
      <c r="NEJ42" s="31"/>
      <c r="NEK42" s="31"/>
      <c r="NEL42" s="31"/>
      <c r="NEM42" s="31"/>
      <c r="NEN42" s="31"/>
      <c r="NEO42" s="31"/>
      <c r="NEP42" s="31"/>
      <c r="NEQ42" s="31"/>
      <c r="NER42" s="31"/>
      <c r="NES42" s="31"/>
      <c r="NET42" s="31"/>
      <c r="NEU42" s="31"/>
      <c r="NEV42" s="31"/>
      <c r="NEW42" s="31"/>
      <c r="NEX42" s="31"/>
      <c r="NEY42" s="31"/>
      <c r="NEZ42" s="31"/>
      <c r="NFA42" s="31"/>
      <c r="NFB42" s="31"/>
      <c r="NFC42" s="31"/>
      <c r="NFD42" s="31"/>
      <c r="NFE42" s="31"/>
      <c r="NFF42" s="31"/>
      <c r="NFG42" s="31"/>
      <c r="NFH42" s="31"/>
      <c r="NFI42" s="31"/>
      <c r="NFJ42" s="31"/>
      <c r="NFK42" s="31"/>
      <c r="NFL42" s="31"/>
      <c r="NFM42" s="31"/>
      <c r="NFN42" s="31"/>
      <c r="NFO42" s="31"/>
      <c r="NFP42" s="31"/>
      <c r="NFQ42" s="31"/>
      <c r="NFR42" s="31"/>
      <c r="NFS42" s="31"/>
      <c r="NFT42" s="31"/>
      <c r="NFU42" s="31"/>
      <c r="NFV42" s="31"/>
      <c r="NFW42" s="31"/>
      <c r="NFX42" s="31"/>
      <c r="NFY42" s="31"/>
      <c r="NFZ42" s="31"/>
      <c r="NGA42" s="31"/>
      <c r="NGB42" s="31"/>
      <c r="NGC42" s="31"/>
      <c r="NGD42" s="31"/>
      <c r="NGE42" s="31"/>
      <c r="NGF42" s="31"/>
      <c r="NGG42" s="31"/>
      <c r="NGH42" s="31"/>
      <c r="NGI42" s="31"/>
      <c r="NGJ42" s="31"/>
      <c r="NGK42" s="31"/>
      <c r="NGL42" s="31"/>
      <c r="NGM42" s="31"/>
      <c r="NGN42" s="31"/>
      <c r="NGO42" s="31"/>
      <c r="NGP42" s="31"/>
      <c r="NGQ42" s="31"/>
      <c r="NGR42" s="31"/>
      <c r="NGS42" s="31"/>
      <c r="NGT42" s="31"/>
      <c r="NGU42" s="31"/>
      <c r="NGV42" s="31"/>
      <c r="NGW42" s="31"/>
      <c r="NGX42" s="31"/>
      <c r="NGY42" s="31"/>
      <c r="NGZ42" s="31"/>
      <c r="NHA42" s="31"/>
      <c r="NHB42" s="31"/>
      <c r="NHC42" s="31"/>
      <c r="NHD42" s="31"/>
      <c r="NHE42" s="31"/>
      <c r="NHF42" s="31"/>
      <c r="NHG42" s="31"/>
      <c r="NHH42" s="31"/>
      <c r="NHI42" s="31"/>
      <c r="NHJ42" s="31"/>
      <c r="NHK42" s="31"/>
      <c r="NHL42" s="31"/>
      <c r="NHM42" s="31"/>
      <c r="NHN42" s="31"/>
      <c r="NHO42" s="31"/>
      <c r="NHP42" s="31"/>
      <c r="NHQ42" s="31"/>
      <c r="NHR42" s="31"/>
      <c r="NHS42" s="31"/>
      <c r="NHT42" s="31"/>
      <c r="NHU42" s="31"/>
      <c r="NHV42" s="31"/>
      <c r="NHW42" s="31"/>
      <c r="NHX42" s="31"/>
      <c r="NHY42" s="31"/>
      <c r="NHZ42" s="31"/>
      <c r="NIA42" s="31"/>
      <c r="NIB42" s="31"/>
      <c r="NIC42" s="31"/>
      <c r="NID42" s="31"/>
      <c r="NIE42" s="31"/>
      <c r="NIF42" s="31"/>
      <c r="NIG42" s="31"/>
      <c r="NIH42" s="31"/>
      <c r="NII42" s="31"/>
      <c r="NIJ42" s="31"/>
      <c r="NIK42" s="31"/>
      <c r="NIL42" s="31"/>
      <c r="NIM42" s="31"/>
      <c r="NIN42" s="31"/>
      <c r="NIO42" s="31"/>
      <c r="NIP42" s="31"/>
      <c r="NIQ42" s="31"/>
      <c r="NIR42" s="31"/>
      <c r="NIS42" s="31"/>
      <c r="NIT42" s="31"/>
      <c r="NIU42" s="31"/>
      <c r="NIV42" s="31"/>
      <c r="NIW42" s="31"/>
      <c r="NIX42" s="31"/>
      <c r="NIY42" s="31"/>
      <c r="NIZ42" s="31"/>
      <c r="NJA42" s="31"/>
      <c r="NJB42" s="31"/>
      <c r="NJC42" s="31"/>
      <c r="NJD42" s="31"/>
      <c r="NJE42" s="31"/>
      <c r="NJF42" s="31"/>
      <c r="NJG42" s="31"/>
      <c r="NJH42" s="31"/>
      <c r="NJI42" s="31"/>
      <c r="NJJ42" s="31"/>
      <c r="NJK42" s="31"/>
      <c r="NJL42" s="31"/>
      <c r="NJM42" s="31"/>
      <c r="NJN42" s="31"/>
      <c r="NJO42" s="31"/>
      <c r="NJP42" s="31"/>
      <c r="NJQ42" s="31"/>
      <c r="NJR42" s="31"/>
      <c r="NJS42" s="31"/>
      <c r="NJT42" s="31"/>
      <c r="NJU42" s="31"/>
      <c r="NJV42" s="31"/>
      <c r="NJW42" s="31"/>
      <c r="NJX42" s="31"/>
      <c r="NJY42" s="31"/>
      <c r="NJZ42" s="31"/>
      <c r="NKA42" s="31"/>
      <c r="NKB42" s="31"/>
      <c r="NKC42" s="31"/>
      <c r="NKD42" s="31"/>
      <c r="NKE42" s="31"/>
      <c r="NKF42" s="31"/>
      <c r="NKG42" s="31"/>
      <c r="NKH42" s="31"/>
      <c r="NKI42" s="31"/>
      <c r="NKJ42" s="31"/>
      <c r="NKK42" s="31"/>
      <c r="NKL42" s="31"/>
      <c r="NKM42" s="31"/>
      <c r="NKN42" s="31"/>
      <c r="NKO42" s="31"/>
      <c r="NKP42" s="31"/>
      <c r="NKQ42" s="31"/>
      <c r="NKR42" s="31"/>
      <c r="NKS42" s="31"/>
      <c r="NKT42" s="31"/>
      <c r="NKU42" s="31"/>
      <c r="NKV42" s="31"/>
      <c r="NKW42" s="31"/>
      <c r="NKX42" s="31"/>
      <c r="NKY42" s="31"/>
      <c r="NKZ42" s="31"/>
      <c r="NLA42" s="31"/>
      <c r="NLB42" s="31"/>
      <c r="NLC42" s="31"/>
      <c r="NLD42" s="31"/>
      <c r="NLE42" s="31"/>
      <c r="NLF42" s="31"/>
      <c r="NLG42" s="31"/>
      <c r="NLH42" s="31"/>
      <c r="NLI42" s="31"/>
      <c r="NLJ42" s="31"/>
      <c r="NLK42" s="31"/>
      <c r="NLL42" s="31"/>
      <c r="NLM42" s="31"/>
      <c r="NLN42" s="31"/>
      <c r="NLO42" s="31"/>
      <c r="NLP42" s="31"/>
      <c r="NLQ42" s="31"/>
      <c r="NLR42" s="31"/>
      <c r="NLS42" s="31"/>
      <c r="NLT42" s="31"/>
      <c r="NLU42" s="31"/>
      <c r="NLV42" s="31"/>
      <c r="NLW42" s="31"/>
      <c r="NLX42" s="31"/>
      <c r="NLY42" s="31"/>
      <c r="NLZ42" s="31"/>
      <c r="NMA42" s="31"/>
      <c r="NMB42" s="31"/>
      <c r="NMC42" s="31"/>
      <c r="NMD42" s="31"/>
      <c r="NME42" s="31"/>
      <c r="NMF42" s="31"/>
      <c r="NMG42" s="31"/>
      <c r="NMH42" s="31"/>
      <c r="NMI42" s="31"/>
      <c r="NMJ42" s="31"/>
      <c r="NMK42" s="31"/>
      <c r="NML42" s="31"/>
      <c r="NMM42" s="31"/>
      <c r="NMN42" s="31"/>
      <c r="NMO42" s="31"/>
      <c r="NMP42" s="31"/>
      <c r="NMQ42" s="31"/>
      <c r="NMR42" s="31"/>
      <c r="NMS42" s="31"/>
      <c r="NMT42" s="31"/>
      <c r="NMU42" s="31"/>
      <c r="NMV42" s="31"/>
      <c r="NMW42" s="31"/>
      <c r="NMX42" s="31"/>
      <c r="NMY42" s="31"/>
      <c r="NMZ42" s="31"/>
      <c r="NNA42" s="31"/>
      <c r="NNB42" s="31"/>
      <c r="NNC42" s="31"/>
      <c r="NND42" s="31"/>
      <c r="NNE42" s="31"/>
      <c r="NNF42" s="31"/>
      <c r="NNG42" s="31"/>
      <c r="NNH42" s="31"/>
      <c r="NNI42" s="31"/>
      <c r="NNJ42" s="31"/>
      <c r="NNK42" s="31"/>
      <c r="NNL42" s="31"/>
      <c r="NNM42" s="31"/>
      <c r="NNN42" s="31"/>
      <c r="NNO42" s="31"/>
      <c r="NNP42" s="31"/>
      <c r="NNQ42" s="31"/>
      <c r="NNR42" s="31"/>
      <c r="NNS42" s="31"/>
      <c r="NNT42" s="31"/>
      <c r="NNU42" s="31"/>
      <c r="NNV42" s="31"/>
      <c r="NNW42" s="31"/>
      <c r="NNX42" s="31"/>
      <c r="NNY42" s="31"/>
      <c r="NNZ42" s="31"/>
      <c r="NOA42" s="31"/>
      <c r="NOB42" s="31"/>
      <c r="NOC42" s="31"/>
      <c r="NOD42" s="31"/>
      <c r="NOE42" s="31"/>
      <c r="NOF42" s="31"/>
      <c r="NOG42" s="31"/>
      <c r="NOH42" s="31"/>
      <c r="NOI42" s="31"/>
      <c r="NOJ42" s="31"/>
      <c r="NOK42" s="31"/>
      <c r="NOL42" s="31"/>
      <c r="NOM42" s="31"/>
      <c r="NON42" s="31"/>
      <c r="NOO42" s="31"/>
      <c r="NOP42" s="31"/>
      <c r="NOQ42" s="31"/>
      <c r="NOR42" s="31"/>
      <c r="NOS42" s="31"/>
      <c r="NOT42" s="31"/>
      <c r="NOU42" s="31"/>
      <c r="NOV42" s="31"/>
      <c r="NOW42" s="31"/>
      <c r="NOX42" s="31"/>
      <c r="NOY42" s="31"/>
      <c r="NOZ42" s="31"/>
      <c r="NPA42" s="31"/>
      <c r="NPB42" s="31"/>
      <c r="NPC42" s="31"/>
      <c r="NPD42" s="31"/>
      <c r="NPE42" s="31"/>
      <c r="NPF42" s="31"/>
      <c r="NPG42" s="31"/>
      <c r="NPH42" s="31"/>
      <c r="NPI42" s="31"/>
      <c r="NPJ42" s="31"/>
      <c r="NPK42" s="31"/>
      <c r="NPL42" s="31"/>
      <c r="NPM42" s="31"/>
      <c r="NPN42" s="31"/>
      <c r="NPO42" s="31"/>
      <c r="NPP42" s="31"/>
      <c r="NPQ42" s="31"/>
      <c r="NPR42" s="31"/>
      <c r="NPS42" s="31"/>
      <c r="NPT42" s="31"/>
      <c r="NPU42" s="31"/>
      <c r="NPV42" s="31"/>
      <c r="NPW42" s="31"/>
      <c r="NPX42" s="31"/>
      <c r="NPY42" s="31"/>
      <c r="NPZ42" s="31"/>
      <c r="NQA42" s="31"/>
      <c r="NQB42" s="31"/>
      <c r="NQC42" s="31"/>
      <c r="NQD42" s="31"/>
      <c r="NQE42" s="31"/>
      <c r="NQF42" s="31"/>
      <c r="NQG42" s="31"/>
      <c r="NQH42" s="31"/>
      <c r="NQI42" s="31"/>
      <c r="NQJ42" s="31"/>
      <c r="NQK42" s="31"/>
      <c r="NQL42" s="31"/>
      <c r="NQM42" s="31"/>
      <c r="NQN42" s="31"/>
      <c r="NQO42" s="31"/>
      <c r="NQP42" s="31"/>
      <c r="NQQ42" s="31"/>
      <c r="NQR42" s="31"/>
      <c r="NQS42" s="31"/>
      <c r="NQT42" s="31"/>
      <c r="NQU42" s="31"/>
      <c r="NQV42" s="31"/>
      <c r="NQW42" s="31"/>
      <c r="NQX42" s="31"/>
      <c r="NQY42" s="31"/>
      <c r="NQZ42" s="31"/>
      <c r="NRA42" s="31"/>
      <c r="NRB42" s="31"/>
      <c r="NRC42" s="31"/>
      <c r="NRD42" s="31"/>
      <c r="NRE42" s="31"/>
      <c r="NRF42" s="31"/>
      <c r="NRG42" s="31"/>
      <c r="NRH42" s="31"/>
      <c r="NRI42" s="31"/>
      <c r="NRJ42" s="31"/>
      <c r="NRK42" s="31"/>
      <c r="NRL42" s="31"/>
      <c r="NRM42" s="31"/>
      <c r="NRN42" s="31"/>
      <c r="NRO42" s="31"/>
      <c r="NRP42" s="31"/>
      <c r="NRQ42" s="31"/>
      <c r="NRR42" s="31"/>
      <c r="NRS42" s="31"/>
      <c r="NRT42" s="31"/>
      <c r="NRU42" s="31"/>
      <c r="NRV42" s="31"/>
      <c r="NRW42" s="31"/>
      <c r="NRX42" s="31"/>
      <c r="NRY42" s="31"/>
      <c r="NRZ42" s="31"/>
      <c r="NSA42" s="31"/>
      <c r="NSB42" s="31"/>
      <c r="NSC42" s="31"/>
      <c r="NSD42" s="31"/>
      <c r="NSE42" s="31"/>
      <c r="NSF42" s="31"/>
      <c r="NSG42" s="31"/>
      <c r="NSH42" s="31"/>
      <c r="NSI42" s="31"/>
      <c r="NSJ42" s="31"/>
      <c r="NSK42" s="31"/>
      <c r="NSL42" s="31"/>
      <c r="NSM42" s="31"/>
      <c r="NSN42" s="31"/>
      <c r="NSO42" s="31"/>
      <c r="NSP42" s="31"/>
      <c r="NSQ42" s="31"/>
      <c r="NSR42" s="31"/>
      <c r="NSS42" s="31"/>
      <c r="NST42" s="31"/>
      <c r="NSU42" s="31"/>
      <c r="NSV42" s="31"/>
      <c r="NSW42" s="31"/>
      <c r="NSX42" s="31"/>
      <c r="NSY42" s="31"/>
      <c r="NSZ42" s="31"/>
      <c r="NTA42" s="31"/>
      <c r="NTB42" s="31"/>
      <c r="NTC42" s="31"/>
      <c r="NTD42" s="31"/>
      <c r="NTE42" s="31"/>
      <c r="NTF42" s="31"/>
      <c r="NTG42" s="31"/>
      <c r="NTH42" s="31"/>
      <c r="NTI42" s="31"/>
      <c r="NTJ42" s="31"/>
      <c r="NTK42" s="31"/>
      <c r="NTL42" s="31"/>
      <c r="NTM42" s="31"/>
      <c r="NTN42" s="31"/>
      <c r="NTO42" s="31"/>
      <c r="NTP42" s="31"/>
      <c r="NTQ42" s="31"/>
      <c r="NTR42" s="31"/>
      <c r="NTS42" s="31"/>
      <c r="NTT42" s="31"/>
      <c r="NTU42" s="31"/>
      <c r="NTV42" s="31"/>
      <c r="NTW42" s="31"/>
      <c r="NTX42" s="31"/>
      <c r="NTY42" s="31"/>
      <c r="NTZ42" s="31"/>
      <c r="NUA42" s="31"/>
      <c r="NUB42" s="31"/>
      <c r="NUC42" s="31"/>
      <c r="NUD42" s="31"/>
      <c r="NUE42" s="31"/>
      <c r="NUF42" s="31"/>
      <c r="NUG42" s="31"/>
      <c r="NUH42" s="31"/>
      <c r="NUI42" s="31"/>
      <c r="NUJ42" s="31"/>
      <c r="NUK42" s="31"/>
      <c r="NUL42" s="31"/>
      <c r="NUM42" s="31"/>
      <c r="NUN42" s="31"/>
      <c r="NUO42" s="31"/>
      <c r="NUP42" s="31"/>
      <c r="NUQ42" s="31"/>
      <c r="NUR42" s="31"/>
      <c r="NUS42" s="31"/>
      <c r="NUT42" s="31"/>
      <c r="NUU42" s="31"/>
      <c r="NUV42" s="31"/>
      <c r="NUW42" s="31"/>
      <c r="NUX42" s="31"/>
      <c r="NUY42" s="31"/>
      <c r="NUZ42" s="31"/>
      <c r="NVA42" s="31"/>
      <c r="NVB42" s="31"/>
      <c r="NVC42" s="31"/>
      <c r="NVD42" s="31"/>
      <c r="NVE42" s="31"/>
      <c r="NVF42" s="31"/>
      <c r="NVG42" s="31"/>
      <c r="NVH42" s="31"/>
      <c r="NVI42" s="31"/>
      <c r="NVJ42" s="31"/>
      <c r="NVK42" s="31"/>
      <c r="NVL42" s="31"/>
      <c r="NVM42" s="31"/>
      <c r="NVN42" s="31"/>
      <c r="NVO42" s="31"/>
      <c r="NVP42" s="31"/>
      <c r="NVQ42" s="31"/>
      <c r="NVR42" s="31"/>
      <c r="NVS42" s="31"/>
      <c r="NVT42" s="31"/>
      <c r="NVU42" s="31"/>
      <c r="NVV42" s="31"/>
      <c r="NVW42" s="31"/>
      <c r="NVX42" s="31"/>
      <c r="NVY42" s="31"/>
      <c r="NVZ42" s="31"/>
      <c r="NWA42" s="31"/>
      <c r="NWB42" s="31"/>
      <c r="NWC42" s="31"/>
      <c r="NWD42" s="31"/>
      <c r="NWE42" s="31"/>
      <c r="NWF42" s="31"/>
      <c r="NWG42" s="31"/>
      <c r="NWH42" s="31"/>
      <c r="NWI42" s="31"/>
      <c r="NWJ42" s="31"/>
      <c r="NWK42" s="31"/>
      <c r="NWL42" s="31"/>
      <c r="NWM42" s="31"/>
      <c r="NWN42" s="31"/>
      <c r="NWO42" s="31"/>
      <c r="NWP42" s="31"/>
      <c r="NWQ42" s="31"/>
      <c r="NWR42" s="31"/>
      <c r="NWS42" s="31"/>
      <c r="NWT42" s="31"/>
      <c r="NWU42" s="31"/>
      <c r="NWV42" s="31"/>
      <c r="NWW42" s="31"/>
      <c r="NWX42" s="31"/>
      <c r="NWY42" s="31"/>
      <c r="NWZ42" s="31"/>
      <c r="NXA42" s="31"/>
      <c r="NXB42" s="31"/>
      <c r="NXC42" s="31"/>
      <c r="NXD42" s="31"/>
      <c r="NXE42" s="31"/>
      <c r="NXF42" s="31"/>
      <c r="NXG42" s="31"/>
      <c r="NXH42" s="31"/>
      <c r="NXI42" s="31"/>
      <c r="NXJ42" s="31"/>
      <c r="NXK42" s="31"/>
      <c r="NXL42" s="31"/>
      <c r="NXM42" s="31"/>
      <c r="NXN42" s="31"/>
      <c r="NXO42" s="31"/>
      <c r="NXP42" s="31"/>
      <c r="NXQ42" s="31"/>
      <c r="NXR42" s="31"/>
      <c r="NXS42" s="31"/>
      <c r="NXT42" s="31"/>
      <c r="NXU42" s="31"/>
      <c r="NXV42" s="31"/>
      <c r="NXW42" s="31"/>
      <c r="NXX42" s="31"/>
      <c r="NXY42" s="31"/>
      <c r="NXZ42" s="31"/>
      <c r="NYA42" s="31"/>
      <c r="NYB42" s="31"/>
      <c r="NYC42" s="31"/>
      <c r="NYD42" s="31"/>
      <c r="NYE42" s="31"/>
      <c r="NYF42" s="31"/>
      <c r="NYG42" s="31"/>
      <c r="NYH42" s="31"/>
      <c r="NYI42" s="31"/>
      <c r="NYJ42" s="31"/>
      <c r="NYK42" s="31"/>
      <c r="NYL42" s="31"/>
      <c r="NYM42" s="31"/>
      <c r="NYN42" s="31"/>
      <c r="NYO42" s="31"/>
      <c r="NYP42" s="31"/>
      <c r="NYQ42" s="31"/>
      <c r="NYR42" s="31"/>
      <c r="NYS42" s="31"/>
      <c r="NYT42" s="31"/>
      <c r="NYU42" s="31"/>
      <c r="NYV42" s="31"/>
      <c r="NYW42" s="31"/>
      <c r="NYX42" s="31"/>
      <c r="NYY42" s="31"/>
      <c r="NYZ42" s="31"/>
      <c r="NZA42" s="31"/>
      <c r="NZB42" s="31"/>
      <c r="NZC42" s="31"/>
      <c r="NZD42" s="31"/>
      <c r="NZE42" s="31"/>
      <c r="NZF42" s="31"/>
      <c r="NZG42" s="31"/>
      <c r="NZH42" s="31"/>
      <c r="NZI42" s="31"/>
      <c r="NZJ42" s="31"/>
      <c r="NZK42" s="31"/>
      <c r="NZL42" s="31"/>
      <c r="NZM42" s="31"/>
      <c r="NZN42" s="31"/>
      <c r="NZO42" s="31"/>
      <c r="NZP42" s="31"/>
      <c r="NZQ42" s="31"/>
      <c r="NZR42" s="31"/>
      <c r="NZS42" s="31"/>
      <c r="NZT42" s="31"/>
      <c r="NZU42" s="31"/>
      <c r="NZV42" s="31"/>
      <c r="NZW42" s="31"/>
      <c r="NZX42" s="31"/>
      <c r="NZY42" s="31"/>
      <c r="NZZ42" s="31"/>
      <c r="OAA42" s="31"/>
      <c r="OAB42" s="31"/>
      <c r="OAC42" s="31"/>
      <c r="OAD42" s="31"/>
      <c r="OAE42" s="31"/>
      <c r="OAF42" s="31"/>
      <c r="OAG42" s="31"/>
      <c r="OAH42" s="31"/>
      <c r="OAI42" s="31"/>
      <c r="OAJ42" s="31"/>
      <c r="OAK42" s="31"/>
      <c r="OAL42" s="31"/>
      <c r="OAM42" s="31"/>
      <c r="OAN42" s="31"/>
      <c r="OAO42" s="31"/>
      <c r="OAP42" s="31"/>
      <c r="OAQ42" s="31"/>
      <c r="OAR42" s="31"/>
      <c r="OAS42" s="31"/>
      <c r="OAT42" s="31"/>
      <c r="OAU42" s="31"/>
      <c r="OAV42" s="31"/>
      <c r="OAW42" s="31"/>
      <c r="OAX42" s="31"/>
      <c r="OAY42" s="31"/>
      <c r="OAZ42" s="31"/>
      <c r="OBA42" s="31"/>
      <c r="OBB42" s="31"/>
      <c r="OBC42" s="31"/>
      <c r="OBD42" s="31"/>
      <c r="OBE42" s="31"/>
      <c r="OBF42" s="31"/>
      <c r="OBG42" s="31"/>
      <c r="OBH42" s="31"/>
      <c r="OBI42" s="31"/>
      <c r="OBJ42" s="31"/>
      <c r="OBK42" s="31"/>
      <c r="OBL42" s="31"/>
      <c r="OBM42" s="31"/>
      <c r="OBN42" s="31"/>
      <c r="OBO42" s="31"/>
      <c r="OBP42" s="31"/>
      <c r="OBQ42" s="31"/>
      <c r="OBR42" s="31"/>
      <c r="OBS42" s="31"/>
      <c r="OBT42" s="31"/>
      <c r="OBU42" s="31"/>
      <c r="OBV42" s="31"/>
      <c r="OBW42" s="31"/>
      <c r="OBX42" s="31"/>
      <c r="OBY42" s="31"/>
      <c r="OBZ42" s="31"/>
      <c r="OCA42" s="31"/>
      <c r="OCB42" s="31"/>
      <c r="OCC42" s="31"/>
      <c r="OCD42" s="31"/>
      <c r="OCE42" s="31"/>
      <c r="OCF42" s="31"/>
      <c r="OCG42" s="31"/>
      <c r="OCH42" s="31"/>
      <c r="OCI42" s="31"/>
      <c r="OCJ42" s="31"/>
      <c r="OCK42" s="31"/>
      <c r="OCL42" s="31"/>
      <c r="OCM42" s="31"/>
      <c r="OCN42" s="31"/>
      <c r="OCO42" s="31"/>
      <c r="OCP42" s="31"/>
      <c r="OCQ42" s="31"/>
      <c r="OCR42" s="31"/>
      <c r="OCS42" s="31"/>
      <c r="OCT42" s="31"/>
      <c r="OCU42" s="31"/>
      <c r="OCV42" s="31"/>
      <c r="OCW42" s="31"/>
      <c r="OCX42" s="31"/>
      <c r="OCY42" s="31"/>
      <c r="OCZ42" s="31"/>
      <c r="ODA42" s="31"/>
      <c r="ODB42" s="31"/>
      <c r="ODC42" s="31"/>
      <c r="ODD42" s="31"/>
      <c r="ODE42" s="31"/>
      <c r="ODF42" s="31"/>
      <c r="ODG42" s="31"/>
      <c r="ODH42" s="31"/>
      <c r="ODI42" s="31"/>
      <c r="ODJ42" s="31"/>
      <c r="ODK42" s="31"/>
      <c r="ODL42" s="31"/>
      <c r="ODM42" s="31"/>
      <c r="ODN42" s="31"/>
      <c r="ODO42" s="31"/>
      <c r="ODP42" s="31"/>
      <c r="ODQ42" s="31"/>
      <c r="ODR42" s="31"/>
      <c r="ODS42" s="31"/>
      <c r="ODT42" s="31"/>
      <c r="ODU42" s="31"/>
      <c r="ODV42" s="31"/>
      <c r="ODW42" s="31"/>
      <c r="ODX42" s="31"/>
      <c r="ODY42" s="31"/>
      <c r="ODZ42" s="31"/>
      <c r="OEA42" s="31"/>
      <c r="OEB42" s="31"/>
      <c r="OEC42" s="31"/>
      <c r="OED42" s="31"/>
      <c r="OEE42" s="31"/>
      <c r="OEF42" s="31"/>
      <c r="OEG42" s="31"/>
      <c r="OEH42" s="31"/>
      <c r="OEI42" s="31"/>
      <c r="OEJ42" s="31"/>
      <c r="OEK42" s="31"/>
      <c r="OEL42" s="31"/>
      <c r="OEM42" s="31"/>
      <c r="OEN42" s="31"/>
      <c r="OEO42" s="31"/>
      <c r="OEP42" s="31"/>
      <c r="OEQ42" s="31"/>
      <c r="OER42" s="31"/>
      <c r="OES42" s="31"/>
      <c r="OET42" s="31"/>
      <c r="OEU42" s="31"/>
      <c r="OEV42" s="31"/>
      <c r="OEW42" s="31"/>
      <c r="OEX42" s="31"/>
      <c r="OEY42" s="31"/>
      <c r="OEZ42" s="31"/>
      <c r="OFA42" s="31"/>
      <c r="OFB42" s="31"/>
      <c r="OFC42" s="31"/>
      <c r="OFD42" s="31"/>
      <c r="OFE42" s="31"/>
      <c r="OFF42" s="31"/>
      <c r="OFG42" s="31"/>
      <c r="OFH42" s="31"/>
      <c r="OFI42" s="31"/>
      <c r="OFJ42" s="31"/>
      <c r="OFK42" s="31"/>
      <c r="OFL42" s="31"/>
      <c r="OFM42" s="31"/>
      <c r="OFN42" s="31"/>
      <c r="OFO42" s="31"/>
      <c r="OFP42" s="31"/>
      <c r="OFQ42" s="31"/>
      <c r="OFR42" s="31"/>
      <c r="OFS42" s="31"/>
      <c r="OFT42" s="31"/>
      <c r="OFU42" s="31"/>
      <c r="OFV42" s="31"/>
      <c r="OFW42" s="31"/>
      <c r="OFX42" s="31"/>
      <c r="OFY42" s="31"/>
      <c r="OFZ42" s="31"/>
      <c r="OGA42" s="31"/>
      <c r="OGB42" s="31"/>
      <c r="OGC42" s="31"/>
      <c r="OGD42" s="31"/>
      <c r="OGE42" s="31"/>
      <c r="OGF42" s="31"/>
      <c r="OGG42" s="31"/>
      <c r="OGH42" s="31"/>
      <c r="OGI42" s="31"/>
      <c r="OGJ42" s="31"/>
      <c r="OGK42" s="31"/>
      <c r="OGL42" s="31"/>
      <c r="OGM42" s="31"/>
      <c r="OGN42" s="31"/>
      <c r="OGO42" s="31"/>
      <c r="OGP42" s="31"/>
      <c r="OGQ42" s="31"/>
      <c r="OGR42" s="31"/>
      <c r="OGS42" s="31"/>
      <c r="OGT42" s="31"/>
      <c r="OGU42" s="31"/>
      <c r="OGV42" s="31"/>
      <c r="OGW42" s="31"/>
      <c r="OGX42" s="31"/>
      <c r="OGY42" s="31"/>
      <c r="OGZ42" s="31"/>
      <c r="OHA42" s="31"/>
      <c r="OHB42" s="31"/>
      <c r="OHC42" s="31"/>
      <c r="OHD42" s="31"/>
      <c r="OHE42" s="31"/>
      <c r="OHF42" s="31"/>
      <c r="OHG42" s="31"/>
      <c r="OHH42" s="31"/>
      <c r="OHI42" s="31"/>
      <c r="OHJ42" s="31"/>
      <c r="OHK42" s="31"/>
      <c r="OHL42" s="31"/>
      <c r="OHM42" s="31"/>
      <c r="OHN42" s="31"/>
      <c r="OHO42" s="31"/>
      <c r="OHP42" s="31"/>
      <c r="OHQ42" s="31"/>
      <c r="OHR42" s="31"/>
      <c r="OHS42" s="31"/>
      <c r="OHT42" s="31"/>
      <c r="OHU42" s="31"/>
      <c r="OHV42" s="31"/>
      <c r="OHW42" s="31"/>
      <c r="OHX42" s="31"/>
      <c r="OHY42" s="31"/>
      <c r="OHZ42" s="31"/>
      <c r="OIA42" s="31"/>
      <c r="OIB42" s="31"/>
      <c r="OIC42" s="31"/>
      <c r="OID42" s="31"/>
      <c r="OIE42" s="31"/>
      <c r="OIF42" s="31"/>
      <c r="OIG42" s="31"/>
      <c r="OIH42" s="31"/>
      <c r="OII42" s="31"/>
      <c r="OIJ42" s="31"/>
      <c r="OIK42" s="31"/>
      <c r="OIL42" s="31"/>
      <c r="OIM42" s="31"/>
      <c r="OIN42" s="31"/>
      <c r="OIO42" s="31"/>
      <c r="OIP42" s="31"/>
      <c r="OIQ42" s="31"/>
      <c r="OIR42" s="31"/>
      <c r="OIS42" s="31"/>
      <c r="OIT42" s="31"/>
      <c r="OIU42" s="31"/>
      <c r="OIV42" s="31"/>
      <c r="OIW42" s="31"/>
      <c r="OIX42" s="31"/>
      <c r="OIY42" s="31"/>
      <c r="OIZ42" s="31"/>
      <c r="OJA42" s="31"/>
      <c r="OJB42" s="31"/>
      <c r="OJC42" s="31"/>
      <c r="OJD42" s="31"/>
      <c r="OJE42" s="31"/>
      <c r="OJF42" s="31"/>
      <c r="OJG42" s="31"/>
      <c r="OJH42" s="31"/>
      <c r="OJI42" s="31"/>
      <c r="OJJ42" s="31"/>
      <c r="OJK42" s="31"/>
      <c r="OJL42" s="31"/>
      <c r="OJM42" s="31"/>
      <c r="OJN42" s="31"/>
      <c r="OJO42" s="31"/>
      <c r="OJP42" s="31"/>
      <c r="OJQ42" s="31"/>
      <c r="OJR42" s="31"/>
      <c r="OJS42" s="31"/>
      <c r="OJT42" s="31"/>
      <c r="OJU42" s="31"/>
      <c r="OJV42" s="31"/>
      <c r="OJW42" s="31"/>
      <c r="OJX42" s="31"/>
      <c r="OJY42" s="31"/>
      <c r="OJZ42" s="31"/>
      <c r="OKA42" s="31"/>
      <c r="OKB42" s="31"/>
      <c r="OKC42" s="31"/>
      <c r="OKD42" s="31"/>
      <c r="OKE42" s="31"/>
      <c r="OKF42" s="31"/>
      <c r="OKG42" s="31"/>
      <c r="OKH42" s="31"/>
      <c r="OKI42" s="31"/>
      <c r="OKJ42" s="31"/>
      <c r="OKK42" s="31"/>
      <c r="OKL42" s="31"/>
      <c r="OKM42" s="31"/>
      <c r="OKN42" s="31"/>
      <c r="OKO42" s="31"/>
      <c r="OKP42" s="31"/>
      <c r="OKQ42" s="31"/>
      <c r="OKR42" s="31"/>
      <c r="OKS42" s="31"/>
      <c r="OKT42" s="31"/>
      <c r="OKU42" s="31"/>
      <c r="OKV42" s="31"/>
      <c r="OKW42" s="31"/>
      <c r="OKX42" s="31"/>
      <c r="OKY42" s="31"/>
      <c r="OKZ42" s="31"/>
      <c r="OLA42" s="31"/>
      <c r="OLB42" s="31"/>
      <c r="OLC42" s="31"/>
      <c r="OLD42" s="31"/>
      <c r="OLE42" s="31"/>
      <c r="OLF42" s="31"/>
      <c r="OLG42" s="31"/>
      <c r="OLH42" s="31"/>
      <c r="OLI42" s="31"/>
      <c r="OLJ42" s="31"/>
      <c r="OLK42" s="31"/>
      <c r="OLL42" s="31"/>
      <c r="OLM42" s="31"/>
      <c r="OLN42" s="31"/>
      <c r="OLO42" s="31"/>
      <c r="OLP42" s="31"/>
      <c r="OLQ42" s="31"/>
      <c r="OLR42" s="31"/>
      <c r="OLS42" s="31"/>
      <c r="OLT42" s="31"/>
      <c r="OLU42" s="31"/>
      <c r="OLV42" s="31"/>
      <c r="OLW42" s="31"/>
      <c r="OLX42" s="31"/>
      <c r="OLY42" s="31"/>
      <c r="OLZ42" s="31"/>
      <c r="OMA42" s="31"/>
      <c r="OMB42" s="31"/>
      <c r="OMC42" s="31"/>
      <c r="OMD42" s="31"/>
      <c r="OME42" s="31"/>
      <c r="OMF42" s="31"/>
      <c r="OMG42" s="31"/>
      <c r="OMH42" s="31"/>
      <c r="OMI42" s="31"/>
      <c r="OMJ42" s="31"/>
      <c r="OMK42" s="31"/>
      <c r="OML42" s="31"/>
      <c r="OMM42" s="31"/>
      <c r="OMN42" s="31"/>
      <c r="OMO42" s="31"/>
      <c r="OMP42" s="31"/>
      <c r="OMQ42" s="31"/>
      <c r="OMR42" s="31"/>
      <c r="OMS42" s="31"/>
      <c r="OMT42" s="31"/>
      <c r="OMU42" s="31"/>
      <c r="OMV42" s="31"/>
      <c r="OMW42" s="31"/>
      <c r="OMX42" s="31"/>
      <c r="OMY42" s="31"/>
      <c r="OMZ42" s="31"/>
      <c r="ONA42" s="31"/>
      <c r="ONB42" s="31"/>
      <c r="ONC42" s="31"/>
      <c r="OND42" s="31"/>
      <c r="ONE42" s="31"/>
      <c r="ONF42" s="31"/>
      <c r="ONG42" s="31"/>
      <c r="ONH42" s="31"/>
      <c r="ONI42" s="31"/>
      <c r="ONJ42" s="31"/>
      <c r="ONK42" s="31"/>
      <c r="ONL42" s="31"/>
      <c r="ONM42" s="31"/>
      <c r="ONN42" s="31"/>
      <c r="ONO42" s="31"/>
      <c r="ONP42" s="31"/>
      <c r="ONQ42" s="31"/>
      <c r="ONR42" s="31"/>
      <c r="ONS42" s="31"/>
      <c r="ONT42" s="31"/>
      <c r="ONU42" s="31"/>
      <c r="ONV42" s="31"/>
      <c r="ONW42" s="31"/>
      <c r="ONX42" s="31"/>
      <c r="ONY42" s="31"/>
      <c r="ONZ42" s="31"/>
      <c r="OOA42" s="31"/>
      <c r="OOB42" s="31"/>
      <c r="OOC42" s="31"/>
      <c r="OOD42" s="31"/>
      <c r="OOE42" s="31"/>
      <c r="OOF42" s="31"/>
      <c r="OOG42" s="31"/>
      <c r="OOH42" s="31"/>
      <c r="OOI42" s="31"/>
      <c r="OOJ42" s="31"/>
      <c r="OOK42" s="31"/>
      <c r="OOL42" s="31"/>
      <c r="OOM42" s="31"/>
      <c r="OON42" s="31"/>
      <c r="OOO42" s="31"/>
      <c r="OOP42" s="31"/>
      <c r="OOQ42" s="31"/>
      <c r="OOR42" s="31"/>
      <c r="OOS42" s="31"/>
      <c r="OOT42" s="31"/>
      <c r="OOU42" s="31"/>
      <c r="OOV42" s="31"/>
      <c r="OOW42" s="31"/>
      <c r="OOX42" s="31"/>
      <c r="OOY42" s="31"/>
      <c r="OOZ42" s="31"/>
      <c r="OPA42" s="31"/>
      <c r="OPB42" s="31"/>
      <c r="OPC42" s="31"/>
      <c r="OPD42" s="31"/>
      <c r="OPE42" s="31"/>
      <c r="OPF42" s="31"/>
      <c r="OPG42" s="31"/>
      <c r="OPH42" s="31"/>
      <c r="OPI42" s="31"/>
      <c r="OPJ42" s="31"/>
      <c r="OPK42" s="31"/>
      <c r="OPL42" s="31"/>
      <c r="OPM42" s="31"/>
      <c r="OPN42" s="31"/>
      <c r="OPO42" s="31"/>
      <c r="OPP42" s="31"/>
      <c r="OPQ42" s="31"/>
      <c r="OPR42" s="31"/>
      <c r="OPS42" s="31"/>
      <c r="OPT42" s="31"/>
      <c r="OPU42" s="31"/>
      <c r="OPV42" s="31"/>
      <c r="OPW42" s="31"/>
      <c r="OPX42" s="31"/>
      <c r="OPY42" s="31"/>
      <c r="OPZ42" s="31"/>
      <c r="OQA42" s="31"/>
      <c r="OQB42" s="31"/>
      <c r="OQC42" s="31"/>
      <c r="OQD42" s="31"/>
      <c r="OQE42" s="31"/>
      <c r="OQF42" s="31"/>
      <c r="OQG42" s="31"/>
      <c r="OQH42" s="31"/>
      <c r="OQI42" s="31"/>
      <c r="OQJ42" s="31"/>
      <c r="OQK42" s="31"/>
      <c r="OQL42" s="31"/>
      <c r="OQM42" s="31"/>
      <c r="OQN42" s="31"/>
      <c r="OQO42" s="31"/>
      <c r="OQP42" s="31"/>
      <c r="OQQ42" s="31"/>
      <c r="OQR42" s="31"/>
      <c r="OQS42" s="31"/>
      <c r="OQT42" s="31"/>
      <c r="OQU42" s="31"/>
      <c r="OQV42" s="31"/>
      <c r="OQW42" s="31"/>
      <c r="OQX42" s="31"/>
      <c r="OQY42" s="31"/>
      <c r="OQZ42" s="31"/>
      <c r="ORA42" s="31"/>
      <c r="ORB42" s="31"/>
      <c r="ORC42" s="31"/>
      <c r="ORD42" s="31"/>
      <c r="ORE42" s="31"/>
      <c r="ORF42" s="31"/>
      <c r="ORG42" s="31"/>
      <c r="ORH42" s="31"/>
      <c r="ORI42" s="31"/>
      <c r="ORJ42" s="31"/>
      <c r="ORK42" s="31"/>
      <c r="ORL42" s="31"/>
      <c r="ORM42" s="31"/>
      <c r="ORN42" s="31"/>
      <c r="ORO42" s="31"/>
      <c r="ORP42" s="31"/>
      <c r="ORQ42" s="31"/>
      <c r="ORR42" s="31"/>
      <c r="ORS42" s="31"/>
      <c r="ORT42" s="31"/>
      <c r="ORU42" s="31"/>
      <c r="ORV42" s="31"/>
      <c r="ORW42" s="31"/>
      <c r="ORX42" s="31"/>
      <c r="ORY42" s="31"/>
      <c r="ORZ42" s="31"/>
      <c r="OSA42" s="31"/>
      <c r="OSB42" s="31"/>
      <c r="OSC42" s="31"/>
      <c r="OSD42" s="31"/>
      <c r="OSE42" s="31"/>
      <c r="OSF42" s="31"/>
      <c r="OSG42" s="31"/>
      <c r="OSH42" s="31"/>
      <c r="OSI42" s="31"/>
      <c r="OSJ42" s="31"/>
      <c r="OSK42" s="31"/>
      <c r="OSL42" s="31"/>
      <c r="OSM42" s="31"/>
      <c r="OSN42" s="31"/>
      <c r="OSO42" s="31"/>
      <c r="OSP42" s="31"/>
      <c r="OSQ42" s="31"/>
      <c r="OSR42" s="31"/>
      <c r="OSS42" s="31"/>
      <c r="OST42" s="31"/>
      <c r="OSU42" s="31"/>
      <c r="OSV42" s="31"/>
      <c r="OSW42" s="31"/>
      <c r="OSX42" s="31"/>
      <c r="OSY42" s="31"/>
      <c r="OSZ42" s="31"/>
      <c r="OTA42" s="31"/>
      <c r="OTB42" s="31"/>
      <c r="OTC42" s="31"/>
      <c r="OTD42" s="31"/>
      <c r="OTE42" s="31"/>
      <c r="OTF42" s="31"/>
      <c r="OTG42" s="31"/>
      <c r="OTH42" s="31"/>
      <c r="OTI42" s="31"/>
      <c r="OTJ42" s="31"/>
      <c r="OTK42" s="31"/>
      <c r="OTL42" s="31"/>
      <c r="OTM42" s="31"/>
      <c r="OTN42" s="31"/>
      <c r="OTO42" s="31"/>
      <c r="OTP42" s="31"/>
      <c r="OTQ42" s="31"/>
      <c r="OTR42" s="31"/>
      <c r="OTS42" s="31"/>
      <c r="OTT42" s="31"/>
      <c r="OTU42" s="31"/>
      <c r="OTV42" s="31"/>
      <c r="OTW42" s="31"/>
      <c r="OTX42" s="31"/>
      <c r="OTY42" s="31"/>
      <c r="OTZ42" s="31"/>
      <c r="OUA42" s="31"/>
      <c r="OUB42" s="31"/>
      <c r="OUC42" s="31"/>
      <c r="OUD42" s="31"/>
      <c r="OUE42" s="31"/>
      <c r="OUF42" s="31"/>
      <c r="OUG42" s="31"/>
      <c r="OUH42" s="31"/>
      <c r="OUI42" s="31"/>
      <c r="OUJ42" s="31"/>
      <c r="OUK42" s="31"/>
      <c r="OUL42" s="31"/>
      <c r="OUM42" s="31"/>
      <c r="OUN42" s="31"/>
      <c r="OUO42" s="31"/>
      <c r="OUP42" s="31"/>
      <c r="OUQ42" s="31"/>
      <c r="OUR42" s="31"/>
      <c r="OUS42" s="31"/>
      <c r="OUT42" s="31"/>
      <c r="OUU42" s="31"/>
      <c r="OUV42" s="31"/>
      <c r="OUW42" s="31"/>
      <c r="OUX42" s="31"/>
      <c r="OUY42" s="31"/>
      <c r="OUZ42" s="31"/>
      <c r="OVA42" s="31"/>
      <c r="OVB42" s="31"/>
      <c r="OVC42" s="31"/>
      <c r="OVD42" s="31"/>
      <c r="OVE42" s="31"/>
      <c r="OVF42" s="31"/>
      <c r="OVG42" s="31"/>
      <c r="OVH42" s="31"/>
      <c r="OVI42" s="31"/>
      <c r="OVJ42" s="31"/>
      <c r="OVK42" s="31"/>
      <c r="OVL42" s="31"/>
      <c r="OVM42" s="31"/>
      <c r="OVN42" s="31"/>
      <c r="OVO42" s="31"/>
      <c r="OVP42" s="31"/>
      <c r="OVQ42" s="31"/>
      <c r="OVR42" s="31"/>
      <c r="OVS42" s="31"/>
      <c r="OVT42" s="31"/>
      <c r="OVU42" s="31"/>
      <c r="OVV42" s="31"/>
      <c r="OVW42" s="31"/>
      <c r="OVX42" s="31"/>
      <c r="OVY42" s="31"/>
      <c r="OVZ42" s="31"/>
      <c r="OWA42" s="31"/>
      <c r="OWB42" s="31"/>
      <c r="OWC42" s="31"/>
      <c r="OWD42" s="31"/>
      <c r="OWE42" s="31"/>
      <c r="OWF42" s="31"/>
      <c r="OWG42" s="31"/>
      <c r="OWH42" s="31"/>
      <c r="OWI42" s="31"/>
      <c r="OWJ42" s="31"/>
      <c r="OWK42" s="31"/>
      <c r="OWL42" s="31"/>
      <c r="OWM42" s="31"/>
      <c r="OWN42" s="31"/>
      <c r="OWO42" s="31"/>
      <c r="OWP42" s="31"/>
      <c r="OWQ42" s="31"/>
      <c r="OWR42" s="31"/>
      <c r="OWS42" s="31"/>
      <c r="OWT42" s="31"/>
      <c r="OWU42" s="31"/>
      <c r="OWV42" s="31"/>
      <c r="OWW42" s="31"/>
      <c r="OWX42" s="31"/>
      <c r="OWY42" s="31"/>
      <c r="OWZ42" s="31"/>
      <c r="OXA42" s="31"/>
      <c r="OXB42" s="31"/>
      <c r="OXC42" s="31"/>
      <c r="OXD42" s="31"/>
      <c r="OXE42" s="31"/>
      <c r="OXF42" s="31"/>
      <c r="OXG42" s="31"/>
      <c r="OXH42" s="31"/>
      <c r="OXI42" s="31"/>
      <c r="OXJ42" s="31"/>
      <c r="OXK42" s="31"/>
      <c r="OXL42" s="31"/>
      <c r="OXM42" s="31"/>
      <c r="OXN42" s="31"/>
      <c r="OXO42" s="31"/>
      <c r="OXP42" s="31"/>
      <c r="OXQ42" s="31"/>
      <c r="OXR42" s="31"/>
      <c r="OXS42" s="31"/>
      <c r="OXT42" s="31"/>
      <c r="OXU42" s="31"/>
      <c r="OXV42" s="31"/>
      <c r="OXW42" s="31"/>
      <c r="OXX42" s="31"/>
      <c r="OXY42" s="31"/>
      <c r="OXZ42" s="31"/>
      <c r="OYA42" s="31"/>
      <c r="OYB42" s="31"/>
      <c r="OYC42" s="31"/>
      <c r="OYD42" s="31"/>
      <c r="OYE42" s="31"/>
      <c r="OYF42" s="31"/>
      <c r="OYG42" s="31"/>
      <c r="OYH42" s="31"/>
      <c r="OYI42" s="31"/>
      <c r="OYJ42" s="31"/>
      <c r="OYK42" s="31"/>
      <c r="OYL42" s="31"/>
      <c r="OYM42" s="31"/>
      <c r="OYN42" s="31"/>
      <c r="OYO42" s="31"/>
      <c r="OYP42" s="31"/>
      <c r="OYQ42" s="31"/>
      <c r="OYR42" s="31"/>
      <c r="OYS42" s="31"/>
      <c r="OYT42" s="31"/>
      <c r="OYU42" s="31"/>
      <c r="OYV42" s="31"/>
      <c r="OYW42" s="31"/>
      <c r="OYX42" s="31"/>
      <c r="OYY42" s="31"/>
      <c r="OYZ42" s="31"/>
      <c r="OZA42" s="31"/>
      <c r="OZB42" s="31"/>
      <c r="OZC42" s="31"/>
      <c r="OZD42" s="31"/>
      <c r="OZE42" s="31"/>
      <c r="OZF42" s="31"/>
      <c r="OZG42" s="31"/>
      <c r="OZH42" s="31"/>
      <c r="OZI42" s="31"/>
      <c r="OZJ42" s="31"/>
      <c r="OZK42" s="31"/>
      <c r="OZL42" s="31"/>
      <c r="OZM42" s="31"/>
      <c r="OZN42" s="31"/>
      <c r="OZO42" s="31"/>
      <c r="OZP42" s="31"/>
      <c r="OZQ42" s="31"/>
      <c r="OZR42" s="31"/>
      <c r="OZS42" s="31"/>
      <c r="OZT42" s="31"/>
      <c r="OZU42" s="31"/>
      <c r="OZV42" s="31"/>
      <c r="OZW42" s="31"/>
      <c r="OZX42" s="31"/>
      <c r="OZY42" s="31"/>
      <c r="OZZ42" s="31"/>
      <c r="PAA42" s="31"/>
      <c r="PAB42" s="31"/>
      <c r="PAC42" s="31"/>
      <c r="PAD42" s="31"/>
      <c r="PAE42" s="31"/>
      <c r="PAF42" s="31"/>
      <c r="PAG42" s="31"/>
      <c r="PAH42" s="31"/>
      <c r="PAI42" s="31"/>
      <c r="PAJ42" s="31"/>
      <c r="PAK42" s="31"/>
      <c r="PAL42" s="31"/>
      <c r="PAM42" s="31"/>
      <c r="PAN42" s="31"/>
      <c r="PAO42" s="31"/>
      <c r="PAP42" s="31"/>
      <c r="PAQ42" s="31"/>
      <c r="PAR42" s="31"/>
      <c r="PAS42" s="31"/>
      <c r="PAT42" s="31"/>
      <c r="PAU42" s="31"/>
      <c r="PAV42" s="31"/>
      <c r="PAW42" s="31"/>
      <c r="PAX42" s="31"/>
      <c r="PAY42" s="31"/>
      <c r="PAZ42" s="31"/>
      <c r="PBA42" s="31"/>
      <c r="PBB42" s="31"/>
      <c r="PBC42" s="31"/>
      <c r="PBD42" s="31"/>
      <c r="PBE42" s="31"/>
      <c r="PBF42" s="31"/>
      <c r="PBG42" s="31"/>
      <c r="PBH42" s="31"/>
      <c r="PBI42" s="31"/>
      <c r="PBJ42" s="31"/>
      <c r="PBK42" s="31"/>
      <c r="PBL42" s="31"/>
      <c r="PBM42" s="31"/>
      <c r="PBN42" s="31"/>
      <c r="PBO42" s="31"/>
      <c r="PBP42" s="31"/>
      <c r="PBQ42" s="31"/>
      <c r="PBR42" s="31"/>
      <c r="PBS42" s="31"/>
      <c r="PBT42" s="31"/>
      <c r="PBU42" s="31"/>
      <c r="PBV42" s="31"/>
      <c r="PBW42" s="31"/>
      <c r="PBX42" s="31"/>
      <c r="PBY42" s="31"/>
      <c r="PBZ42" s="31"/>
      <c r="PCA42" s="31"/>
      <c r="PCB42" s="31"/>
      <c r="PCC42" s="31"/>
      <c r="PCD42" s="31"/>
      <c r="PCE42" s="31"/>
      <c r="PCF42" s="31"/>
      <c r="PCG42" s="31"/>
      <c r="PCH42" s="31"/>
      <c r="PCI42" s="31"/>
      <c r="PCJ42" s="31"/>
      <c r="PCK42" s="31"/>
      <c r="PCL42" s="31"/>
      <c r="PCM42" s="31"/>
      <c r="PCN42" s="31"/>
      <c r="PCO42" s="31"/>
      <c r="PCP42" s="31"/>
      <c r="PCQ42" s="31"/>
      <c r="PCR42" s="31"/>
      <c r="PCS42" s="31"/>
      <c r="PCT42" s="31"/>
      <c r="PCU42" s="31"/>
      <c r="PCV42" s="31"/>
      <c r="PCW42" s="31"/>
      <c r="PCX42" s="31"/>
      <c r="PCY42" s="31"/>
      <c r="PCZ42" s="31"/>
      <c r="PDA42" s="31"/>
      <c r="PDB42" s="31"/>
      <c r="PDC42" s="31"/>
      <c r="PDD42" s="31"/>
      <c r="PDE42" s="31"/>
      <c r="PDF42" s="31"/>
      <c r="PDG42" s="31"/>
      <c r="PDH42" s="31"/>
      <c r="PDI42" s="31"/>
      <c r="PDJ42" s="31"/>
      <c r="PDK42" s="31"/>
      <c r="PDL42" s="31"/>
      <c r="PDM42" s="31"/>
      <c r="PDN42" s="31"/>
      <c r="PDO42" s="31"/>
      <c r="PDP42" s="31"/>
      <c r="PDQ42" s="31"/>
      <c r="PDR42" s="31"/>
      <c r="PDS42" s="31"/>
      <c r="PDT42" s="31"/>
      <c r="PDU42" s="31"/>
      <c r="PDV42" s="31"/>
      <c r="PDW42" s="31"/>
      <c r="PDX42" s="31"/>
      <c r="PDY42" s="31"/>
      <c r="PDZ42" s="31"/>
      <c r="PEA42" s="31"/>
      <c r="PEB42" s="31"/>
      <c r="PEC42" s="31"/>
      <c r="PED42" s="31"/>
      <c r="PEE42" s="31"/>
      <c r="PEF42" s="31"/>
      <c r="PEG42" s="31"/>
      <c r="PEH42" s="31"/>
      <c r="PEI42" s="31"/>
      <c r="PEJ42" s="31"/>
      <c r="PEK42" s="31"/>
      <c r="PEL42" s="31"/>
      <c r="PEM42" s="31"/>
      <c r="PEN42" s="31"/>
      <c r="PEO42" s="31"/>
      <c r="PEP42" s="31"/>
      <c r="PEQ42" s="31"/>
      <c r="PER42" s="31"/>
      <c r="PES42" s="31"/>
      <c r="PET42" s="31"/>
      <c r="PEU42" s="31"/>
      <c r="PEV42" s="31"/>
      <c r="PEW42" s="31"/>
      <c r="PEX42" s="31"/>
      <c r="PEY42" s="31"/>
      <c r="PEZ42" s="31"/>
      <c r="PFA42" s="31"/>
      <c r="PFB42" s="31"/>
      <c r="PFC42" s="31"/>
      <c r="PFD42" s="31"/>
      <c r="PFE42" s="31"/>
      <c r="PFF42" s="31"/>
      <c r="PFG42" s="31"/>
      <c r="PFH42" s="31"/>
      <c r="PFI42" s="31"/>
      <c r="PFJ42" s="31"/>
      <c r="PFK42" s="31"/>
      <c r="PFL42" s="31"/>
      <c r="PFM42" s="31"/>
      <c r="PFN42" s="31"/>
      <c r="PFO42" s="31"/>
      <c r="PFP42" s="31"/>
      <c r="PFQ42" s="31"/>
      <c r="PFR42" s="31"/>
      <c r="PFS42" s="31"/>
      <c r="PFT42" s="31"/>
      <c r="PFU42" s="31"/>
      <c r="PFV42" s="31"/>
      <c r="PFW42" s="31"/>
      <c r="PFX42" s="31"/>
      <c r="PFY42" s="31"/>
      <c r="PFZ42" s="31"/>
      <c r="PGA42" s="31"/>
      <c r="PGB42" s="31"/>
      <c r="PGC42" s="31"/>
      <c r="PGD42" s="31"/>
      <c r="PGE42" s="31"/>
      <c r="PGF42" s="31"/>
      <c r="PGG42" s="31"/>
      <c r="PGH42" s="31"/>
      <c r="PGI42" s="31"/>
      <c r="PGJ42" s="31"/>
      <c r="PGK42" s="31"/>
      <c r="PGL42" s="31"/>
      <c r="PGM42" s="31"/>
      <c r="PGN42" s="31"/>
      <c r="PGO42" s="31"/>
      <c r="PGP42" s="31"/>
      <c r="PGQ42" s="31"/>
      <c r="PGR42" s="31"/>
      <c r="PGS42" s="31"/>
      <c r="PGT42" s="31"/>
      <c r="PGU42" s="31"/>
      <c r="PGV42" s="31"/>
      <c r="PGW42" s="31"/>
      <c r="PGX42" s="31"/>
      <c r="PGY42" s="31"/>
      <c r="PGZ42" s="31"/>
      <c r="PHA42" s="31"/>
      <c r="PHB42" s="31"/>
      <c r="PHC42" s="31"/>
      <c r="PHD42" s="31"/>
      <c r="PHE42" s="31"/>
      <c r="PHF42" s="31"/>
      <c r="PHG42" s="31"/>
      <c r="PHH42" s="31"/>
      <c r="PHI42" s="31"/>
      <c r="PHJ42" s="31"/>
      <c r="PHK42" s="31"/>
      <c r="PHL42" s="31"/>
      <c r="PHM42" s="31"/>
      <c r="PHN42" s="31"/>
      <c r="PHO42" s="31"/>
      <c r="PHP42" s="31"/>
      <c r="PHQ42" s="31"/>
      <c r="PHR42" s="31"/>
      <c r="PHS42" s="31"/>
      <c r="PHT42" s="31"/>
      <c r="PHU42" s="31"/>
      <c r="PHV42" s="31"/>
      <c r="PHW42" s="31"/>
      <c r="PHX42" s="31"/>
      <c r="PHY42" s="31"/>
      <c r="PHZ42" s="31"/>
      <c r="PIA42" s="31"/>
      <c r="PIB42" s="31"/>
      <c r="PIC42" s="31"/>
      <c r="PID42" s="31"/>
      <c r="PIE42" s="31"/>
      <c r="PIF42" s="31"/>
      <c r="PIG42" s="31"/>
      <c r="PIH42" s="31"/>
      <c r="PII42" s="31"/>
      <c r="PIJ42" s="31"/>
      <c r="PIK42" s="31"/>
      <c r="PIL42" s="31"/>
      <c r="PIM42" s="31"/>
      <c r="PIN42" s="31"/>
      <c r="PIO42" s="31"/>
      <c r="PIP42" s="31"/>
      <c r="PIQ42" s="31"/>
      <c r="PIR42" s="31"/>
      <c r="PIS42" s="31"/>
      <c r="PIT42" s="31"/>
      <c r="PIU42" s="31"/>
      <c r="PIV42" s="31"/>
      <c r="PIW42" s="31"/>
      <c r="PIX42" s="31"/>
      <c r="PIY42" s="31"/>
      <c r="PIZ42" s="31"/>
      <c r="PJA42" s="31"/>
      <c r="PJB42" s="31"/>
      <c r="PJC42" s="31"/>
      <c r="PJD42" s="31"/>
      <c r="PJE42" s="31"/>
      <c r="PJF42" s="31"/>
      <c r="PJG42" s="31"/>
      <c r="PJH42" s="31"/>
      <c r="PJI42" s="31"/>
      <c r="PJJ42" s="31"/>
      <c r="PJK42" s="31"/>
      <c r="PJL42" s="31"/>
      <c r="PJM42" s="31"/>
      <c r="PJN42" s="31"/>
      <c r="PJO42" s="31"/>
      <c r="PJP42" s="31"/>
      <c r="PJQ42" s="31"/>
      <c r="PJR42" s="31"/>
      <c r="PJS42" s="31"/>
      <c r="PJT42" s="31"/>
      <c r="PJU42" s="31"/>
      <c r="PJV42" s="31"/>
      <c r="PJW42" s="31"/>
      <c r="PJX42" s="31"/>
      <c r="PJY42" s="31"/>
      <c r="PJZ42" s="31"/>
      <c r="PKA42" s="31"/>
      <c r="PKB42" s="31"/>
      <c r="PKC42" s="31"/>
      <c r="PKD42" s="31"/>
      <c r="PKE42" s="31"/>
      <c r="PKF42" s="31"/>
      <c r="PKG42" s="31"/>
      <c r="PKH42" s="31"/>
      <c r="PKI42" s="31"/>
      <c r="PKJ42" s="31"/>
      <c r="PKK42" s="31"/>
      <c r="PKL42" s="31"/>
      <c r="PKM42" s="31"/>
      <c r="PKN42" s="31"/>
      <c r="PKO42" s="31"/>
      <c r="PKP42" s="31"/>
      <c r="PKQ42" s="31"/>
      <c r="PKR42" s="31"/>
      <c r="PKS42" s="31"/>
      <c r="PKT42" s="31"/>
      <c r="PKU42" s="31"/>
      <c r="PKV42" s="31"/>
      <c r="PKW42" s="31"/>
      <c r="PKX42" s="31"/>
      <c r="PKY42" s="31"/>
      <c r="PKZ42" s="31"/>
      <c r="PLA42" s="31"/>
      <c r="PLB42" s="31"/>
      <c r="PLC42" s="31"/>
      <c r="PLD42" s="31"/>
      <c r="PLE42" s="31"/>
      <c r="PLF42" s="31"/>
      <c r="PLG42" s="31"/>
      <c r="PLH42" s="31"/>
      <c r="PLI42" s="31"/>
      <c r="PLJ42" s="31"/>
      <c r="PLK42" s="31"/>
      <c r="PLL42" s="31"/>
      <c r="PLM42" s="31"/>
      <c r="PLN42" s="31"/>
      <c r="PLO42" s="31"/>
      <c r="PLP42" s="31"/>
      <c r="PLQ42" s="31"/>
      <c r="PLR42" s="31"/>
      <c r="PLS42" s="31"/>
      <c r="PLT42" s="31"/>
      <c r="PLU42" s="31"/>
      <c r="PLV42" s="31"/>
      <c r="PLW42" s="31"/>
      <c r="PLX42" s="31"/>
      <c r="PLY42" s="31"/>
      <c r="PLZ42" s="31"/>
      <c r="PMA42" s="31"/>
      <c r="PMB42" s="31"/>
      <c r="PMC42" s="31"/>
      <c r="PMD42" s="31"/>
      <c r="PME42" s="31"/>
      <c r="PMF42" s="31"/>
      <c r="PMG42" s="31"/>
      <c r="PMH42" s="31"/>
      <c r="PMI42" s="31"/>
      <c r="PMJ42" s="31"/>
      <c r="PMK42" s="31"/>
      <c r="PML42" s="31"/>
      <c r="PMM42" s="31"/>
      <c r="PMN42" s="31"/>
      <c r="PMO42" s="31"/>
      <c r="PMP42" s="31"/>
      <c r="PMQ42" s="31"/>
      <c r="PMR42" s="31"/>
      <c r="PMS42" s="31"/>
      <c r="PMT42" s="31"/>
      <c r="PMU42" s="31"/>
      <c r="PMV42" s="31"/>
      <c r="PMW42" s="31"/>
      <c r="PMX42" s="31"/>
      <c r="PMY42" s="31"/>
      <c r="PMZ42" s="31"/>
      <c r="PNA42" s="31"/>
      <c r="PNB42" s="31"/>
      <c r="PNC42" s="31"/>
      <c r="PND42" s="31"/>
      <c r="PNE42" s="31"/>
      <c r="PNF42" s="31"/>
      <c r="PNG42" s="31"/>
      <c r="PNH42" s="31"/>
      <c r="PNI42" s="31"/>
      <c r="PNJ42" s="31"/>
      <c r="PNK42" s="31"/>
      <c r="PNL42" s="31"/>
      <c r="PNM42" s="31"/>
      <c r="PNN42" s="31"/>
      <c r="PNO42" s="31"/>
      <c r="PNP42" s="31"/>
      <c r="PNQ42" s="31"/>
      <c r="PNR42" s="31"/>
      <c r="PNS42" s="31"/>
      <c r="PNT42" s="31"/>
      <c r="PNU42" s="31"/>
      <c r="PNV42" s="31"/>
      <c r="PNW42" s="31"/>
      <c r="PNX42" s="31"/>
      <c r="PNY42" s="31"/>
      <c r="PNZ42" s="31"/>
      <c r="POA42" s="31"/>
      <c r="POB42" s="31"/>
      <c r="POC42" s="31"/>
      <c r="POD42" s="31"/>
      <c r="POE42" s="31"/>
      <c r="POF42" s="31"/>
      <c r="POG42" s="31"/>
      <c r="POH42" s="31"/>
      <c r="POI42" s="31"/>
      <c r="POJ42" s="31"/>
      <c r="POK42" s="31"/>
      <c r="POL42" s="31"/>
      <c r="POM42" s="31"/>
      <c r="PON42" s="31"/>
      <c r="POO42" s="31"/>
      <c r="POP42" s="31"/>
      <c r="POQ42" s="31"/>
      <c r="POR42" s="31"/>
      <c r="POS42" s="31"/>
      <c r="POT42" s="31"/>
      <c r="POU42" s="31"/>
      <c r="POV42" s="31"/>
      <c r="POW42" s="31"/>
      <c r="POX42" s="31"/>
      <c r="POY42" s="31"/>
      <c r="POZ42" s="31"/>
      <c r="PPA42" s="31"/>
      <c r="PPB42" s="31"/>
      <c r="PPC42" s="31"/>
      <c r="PPD42" s="31"/>
      <c r="PPE42" s="31"/>
      <c r="PPF42" s="31"/>
      <c r="PPG42" s="31"/>
      <c r="PPH42" s="31"/>
      <c r="PPI42" s="31"/>
      <c r="PPJ42" s="31"/>
      <c r="PPK42" s="31"/>
      <c r="PPL42" s="31"/>
      <c r="PPM42" s="31"/>
      <c r="PPN42" s="31"/>
      <c r="PPO42" s="31"/>
      <c r="PPP42" s="31"/>
      <c r="PPQ42" s="31"/>
      <c r="PPR42" s="31"/>
      <c r="PPS42" s="31"/>
      <c r="PPT42" s="31"/>
      <c r="PPU42" s="31"/>
      <c r="PPV42" s="31"/>
      <c r="PPW42" s="31"/>
      <c r="PPX42" s="31"/>
      <c r="PPY42" s="31"/>
      <c r="PPZ42" s="31"/>
      <c r="PQA42" s="31"/>
      <c r="PQB42" s="31"/>
      <c r="PQC42" s="31"/>
      <c r="PQD42" s="31"/>
      <c r="PQE42" s="31"/>
      <c r="PQF42" s="31"/>
      <c r="PQG42" s="31"/>
      <c r="PQH42" s="31"/>
      <c r="PQI42" s="31"/>
      <c r="PQJ42" s="31"/>
      <c r="PQK42" s="31"/>
      <c r="PQL42" s="31"/>
      <c r="PQM42" s="31"/>
      <c r="PQN42" s="31"/>
      <c r="PQO42" s="31"/>
      <c r="PQP42" s="31"/>
      <c r="PQQ42" s="31"/>
      <c r="PQR42" s="31"/>
      <c r="PQS42" s="31"/>
      <c r="PQT42" s="31"/>
      <c r="PQU42" s="31"/>
      <c r="PQV42" s="31"/>
      <c r="PQW42" s="31"/>
      <c r="PQX42" s="31"/>
      <c r="PQY42" s="31"/>
      <c r="PQZ42" s="31"/>
      <c r="PRA42" s="31"/>
      <c r="PRB42" s="31"/>
      <c r="PRC42" s="31"/>
      <c r="PRD42" s="31"/>
      <c r="PRE42" s="31"/>
      <c r="PRF42" s="31"/>
      <c r="PRG42" s="31"/>
      <c r="PRH42" s="31"/>
      <c r="PRI42" s="31"/>
      <c r="PRJ42" s="31"/>
      <c r="PRK42" s="31"/>
      <c r="PRL42" s="31"/>
      <c r="PRM42" s="31"/>
      <c r="PRN42" s="31"/>
      <c r="PRO42" s="31"/>
      <c r="PRP42" s="31"/>
      <c r="PRQ42" s="31"/>
      <c r="PRR42" s="31"/>
      <c r="PRS42" s="31"/>
      <c r="PRT42" s="31"/>
      <c r="PRU42" s="31"/>
      <c r="PRV42" s="31"/>
      <c r="PRW42" s="31"/>
      <c r="PRX42" s="31"/>
      <c r="PRY42" s="31"/>
      <c r="PRZ42" s="31"/>
      <c r="PSA42" s="31"/>
      <c r="PSB42" s="31"/>
      <c r="PSC42" s="31"/>
      <c r="PSD42" s="31"/>
      <c r="PSE42" s="31"/>
      <c r="PSF42" s="31"/>
      <c r="PSG42" s="31"/>
      <c r="PSH42" s="31"/>
      <c r="PSI42" s="31"/>
      <c r="PSJ42" s="31"/>
      <c r="PSK42" s="31"/>
      <c r="PSL42" s="31"/>
      <c r="PSM42" s="31"/>
      <c r="PSN42" s="31"/>
      <c r="PSO42" s="31"/>
      <c r="PSP42" s="31"/>
      <c r="PSQ42" s="31"/>
      <c r="PSR42" s="31"/>
      <c r="PSS42" s="31"/>
      <c r="PST42" s="31"/>
      <c r="PSU42" s="31"/>
      <c r="PSV42" s="31"/>
      <c r="PSW42" s="31"/>
      <c r="PSX42" s="31"/>
      <c r="PSY42" s="31"/>
      <c r="PSZ42" s="31"/>
      <c r="PTA42" s="31"/>
      <c r="PTB42" s="31"/>
      <c r="PTC42" s="31"/>
      <c r="PTD42" s="31"/>
      <c r="PTE42" s="31"/>
      <c r="PTF42" s="31"/>
      <c r="PTG42" s="31"/>
      <c r="PTH42" s="31"/>
      <c r="PTI42" s="31"/>
      <c r="PTJ42" s="31"/>
      <c r="PTK42" s="31"/>
      <c r="PTL42" s="31"/>
      <c r="PTM42" s="31"/>
      <c r="PTN42" s="31"/>
      <c r="PTO42" s="31"/>
      <c r="PTP42" s="31"/>
      <c r="PTQ42" s="31"/>
      <c r="PTR42" s="31"/>
      <c r="PTS42" s="31"/>
      <c r="PTT42" s="31"/>
      <c r="PTU42" s="31"/>
      <c r="PTV42" s="31"/>
      <c r="PTW42" s="31"/>
      <c r="PTX42" s="31"/>
      <c r="PTY42" s="31"/>
      <c r="PTZ42" s="31"/>
      <c r="PUA42" s="31"/>
      <c r="PUB42" s="31"/>
      <c r="PUC42" s="31"/>
      <c r="PUD42" s="31"/>
      <c r="PUE42" s="31"/>
      <c r="PUF42" s="31"/>
      <c r="PUG42" s="31"/>
      <c r="PUH42" s="31"/>
      <c r="PUI42" s="31"/>
      <c r="PUJ42" s="31"/>
      <c r="PUK42" s="31"/>
      <c r="PUL42" s="31"/>
      <c r="PUM42" s="31"/>
      <c r="PUN42" s="31"/>
      <c r="PUO42" s="31"/>
      <c r="PUP42" s="31"/>
      <c r="PUQ42" s="31"/>
      <c r="PUR42" s="31"/>
      <c r="PUS42" s="31"/>
      <c r="PUT42" s="31"/>
      <c r="PUU42" s="31"/>
      <c r="PUV42" s="31"/>
      <c r="PUW42" s="31"/>
      <c r="PUX42" s="31"/>
      <c r="PUY42" s="31"/>
      <c r="PUZ42" s="31"/>
      <c r="PVA42" s="31"/>
      <c r="PVB42" s="31"/>
      <c r="PVC42" s="31"/>
      <c r="PVD42" s="31"/>
      <c r="PVE42" s="31"/>
      <c r="PVF42" s="31"/>
      <c r="PVG42" s="31"/>
      <c r="PVH42" s="31"/>
      <c r="PVI42" s="31"/>
      <c r="PVJ42" s="31"/>
      <c r="PVK42" s="31"/>
      <c r="PVL42" s="31"/>
      <c r="PVM42" s="31"/>
      <c r="PVN42" s="31"/>
      <c r="PVO42" s="31"/>
      <c r="PVP42" s="31"/>
      <c r="PVQ42" s="31"/>
      <c r="PVR42" s="31"/>
      <c r="PVS42" s="31"/>
      <c r="PVT42" s="31"/>
      <c r="PVU42" s="31"/>
      <c r="PVV42" s="31"/>
      <c r="PVW42" s="31"/>
      <c r="PVX42" s="31"/>
      <c r="PVY42" s="31"/>
      <c r="PVZ42" s="31"/>
      <c r="PWA42" s="31"/>
      <c r="PWB42" s="31"/>
      <c r="PWC42" s="31"/>
      <c r="PWD42" s="31"/>
      <c r="PWE42" s="31"/>
      <c r="PWF42" s="31"/>
      <c r="PWG42" s="31"/>
      <c r="PWH42" s="31"/>
      <c r="PWI42" s="31"/>
      <c r="PWJ42" s="31"/>
      <c r="PWK42" s="31"/>
      <c r="PWL42" s="31"/>
      <c r="PWM42" s="31"/>
      <c r="PWN42" s="31"/>
      <c r="PWO42" s="31"/>
      <c r="PWP42" s="31"/>
      <c r="PWQ42" s="31"/>
      <c r="PWR42" s="31"/>
      <c r="PWS42" s="31"/>
      <c r="PWT42" s="31"/>
      <c r="PWU42" s="31"/>
      <c r="PWV42" s="31"/>
      <c r="PWW42" s="31"/>
      <c r="PWX42" s="31"/>
      <c r="PWY42" s="31"/>
      <c r="PWZ42" s="31"/>
      <c r="PXA42" s="31"/>
      <c r="PXB42" s="31"/>
      <c r="PXC42" s="31"/>
      <c r="PXD42" s="31"/>
      <c r="PXE42" s="31"/>
      <c r="PXF42" s="31"/>
      <c r="PXG42" s="31"/>
      <c r="PXH42" s="31"/>
      <c r="PXI42" s="31"/>
      <c r="PXJ42" s="31"/>
      <c r="PXK42" s="31"/>
      <c r="PXL42" s="31"/>
      <c r="PXM42" s="31"/>
      <c r="PXN42" s="31"/>
      <c r="PXO42" s="31"/>
      <c r="PXP42" s="31"/>
      <c r="PXQ42" s="31"/>
      <c r="PXR42" s="31"/>
      <c r="PXS42" s="31"/>
      <c r="PXT42" s="31"/>
      <c r="PXU42" s="31"/>
      <c r="PXV42" s="31"/>
      <c r="PXW42" s="31"/>
      <c r="PXX42" s="31"/>
      <c r="PXY42" s="31"/>
      <c r="PXZ42" s="31"/>
      <c r="PYA42" s="31"/>
      <c r="PYB42" s="31"/>
      <c r="PYC42" s="31"/>
      <c r="PYD42" s="31"/>
      <c r="PYE42" s="31"/>
      <c r="PYF42" s="31"/>
      <c r="PYG42" s="31"/>
      <c r="PYH42" s="31"/>
      <c r="PYI42" s="31"/>
      <c r="PYJ42" s="31"/>
      <c r="PYK42" s="31"/>
      <c r="PYL42" s="31"/>
      <c r="PYM42" s="31"/>
      <c r="PYN42" s="31"/>
      <c r="PYO42" s="31"/>
      <c r="PYP42" s="31"/>
      <c r="PYQ42" s="31"/>
      <c r="PYR42" s="31"/>
      <c r="PYS42" s="31"/>
      <c r="PYT42" s="31"/>
      <c r="PYU42" s="31"/>
      <c r="PYV42" s="31"/>
      <c r="PYW42" s="31"/>
      <c r="PYX42" s="31"/>
      <c r="PYY42" s="31"/>
      <c r="PYZ42" s="31"/>
      <c r="PZA42" s="31"/>
      <c r="PZB42" s="31"/>
      <c r="PZC42" s="31"/>
      <c r="PZD42" s="31"/>
      <c r="PZE42" s="31"/>
      <c r="PZF42" s="31"/>
      <c r="PZG42" s="31"/>
      <c r="PZH42" s="31"/>
      <c r="PZI42" s="31"/>
      <c r="PZJ42" s="31"/>
      <c r="PZK42" s="31"/>
      <c r="PZL42" s="31"/>
      <c r="PZM42" s="31"/>
      <c r="PZN42" s="31"/>
      <c r="PZO42" s="31"/>
      <c r="PZP42" s="31"/>
      <c r="PZQ42" s="31"/>
      <c r="PZR42" s="31"/>
      <c r="PZS42" s="31"/>
      <c r="PZT42" s="31"/>
      <c r="PZU42" s="31"/>
      <c r="PZV42" s="31"/>
      <c r="PZW42" s="31"/>
      <c r="PZX42" s="31"/>
      <c r="PZY42" s="31"/>
      <c r="PZZ42" s="31"/>
      <c r="QAA42" s="31"/>
      <c r="QAB42" s="31"/>
      <c r="QAC42" s="31"/>
      <c r="QAD42" s="31"/>
      <c r="QAE42" s="31"/>
      <c r="QAF42" s="31"/>
      <c r="QAG42" s="31"/>
      <c r="QAH42" s="31"/>
      <c r="QAI42" s="31"/>
      <c r="QAJ42" s="31"/>
      <c r="QAK42" s="31"/>
      <c r="QAL42" s="31"/>
      <c r="QAM42" s="31"/>
      <c r="QAN42" s="31"/>
      <c r="QAO42" s="31"/>
      <c r="QAP42" s="31"/>
      <c r="QAQ42" s="31"/>
      <c r="QAR42" s="31"/>
      <c r="QAS42" s="31"/>
      <c r="QAT42" s="31"/>
      <c r="QAU42" s="31"/>
      <c r="QAV42" s="31"/>
      <c r="QAW42" s="31"/>
      <c r="QAX42" s="31"/>
      <c r="QAY42" s="31"/>
      <c r="QAZ42" s="31"/>
      <c r="QBA42" s="31"/>
      <c r="QBB42" s="31"/>
      <c r="QBC42" s="31"/>
      <c r="QBD42" s="31"/>
      <c r="QBE42" s="31"/>
      <c r="QBF42" s="31"/>
      <c r="QBG42" s="31"/>
      <c r="QBH42" s="31"/>
      <c r="QBI42" s="31"/>
      <c r="QBJ42" s="31"/>
      <c r="QBK42" s="31"/>
      <c r="QBL42" s="31"/>
      <c r="QBM42" s="31"/>
      <c r="QBN42" s="31"/>
      <c r="QBO42" s="31"/>
      <c r="QBP42" s="31"/>
      <c r="QBQ42" s="31"/>
      <c r="QBR42" s="31"/>
      <c r="QBS42" s="31"/>
      <c r="QBT42" s="31"/>
      <c r="QBU42" s="31"/>
      <c r="QBV42" s="31"/>
      <c r="QBW42" s="31"/>
      <c r="QBX42" s="31"/>
      <c r="QBY42" s="31"/>
      <c r="QBZ42" s="31"/>
      <c r="QCA42" s="31"/>
      <c r="QCB42" s="31"/>
      <c r="QCC42" s="31"/>
      <c r="QCD42" s="31"/>
      <c r="QCE42" s="31"/>
      <c r="QCF42" s="31"/>
      <c r="QCG42" s="31"/>
      <c r="QCH42" s="31"/>
      <c r="QCI42" s="31"/>
      <c r="QCJ42" s="31"/>
      <c r="QCK42" s="31"/>
      <c r="QCL42" s="31"/>
      <c r="QCM42" s="31"/>
      <c r="QCN42" s="31"/>
      <c r="QCO42" s="31"/>
      <c r="QCP42" s="31"/>
      <c r="QCQ42" s="31"/>
      <c r="QCR42" s="31"/>
      <c r="QCS42" s="31"/>
      <c r="QCT42" s="31"/>
      <c r="QCU42" s="31"/>
      <c r="QCV42" s="31"/>
      <c r="QCW42" s="31"/>
      <c r="QCX42" s="31"/>
      <c r="QCY42" s="31"/>
      <c r="QCZ42" s="31"/>
      <c r="QDA42" s="31"/>
      <c r="QDB42" s="31"/>
      <c r="QDC42" s="31"/>
      <c r="QDD42" s="31"/>
      <c r="QDE42" s="31"/>
      <c r="QDF42" s="31"/>
      <c r="QDG42" s="31"/>
      <c r="QDH42" s="31"/>
      <c r="QDI42" s="31"/>
      <c r="QDJ42" s="31"/>
      <c r="QDK42" s="31"/>
      <c r="QDL42" s="31"/>
      <c r="QDM42" s="31"/>
      <c r="QDN42" s="31"/>
      <c r="QDO42" s="31"/>
      <c r="QDP42" s="31"/>
      <c r="QDQ42" s="31"/>
      <c r="QDR42" s="31"/>
      <c r="QDS42" s="31"/>
      <c r="QDT42" s="31"/>
      <c r="QDU42" s="31"/>
      <c r="QDV42" s="31"/>
      <c r="QDW42" s="31"/>
      <c r="QDX42" s="31"/>
      <c r="QDY42" s="31"/>
      <c r="QDZ42" s="31"/>
      <c r="QEA42" s="31"/>
      <c r="QEB42" s="31"/>
      <c r="QEC42" s="31"/>
      <c r="QED42" s="31"/>
      <c r="QEE42" s="31"/>
      <c r="QEF42" s="31"/>
      <c r="QEG42" s="31"/>
      <c r="QEH42" s="31"/>
      <c r="QEI42" s="31"/>
      <c r="QEJ42" s="31"/>
      <c r="QEK42" s="31"/>
      <c r="QEL42" s="31"/>
      <c r="QEM42" s="31"/>
      <c r="QEN42" s="31"/>
      <c r="QEO42" s="31"/>
      <c r="QEP42" s="31"/>
      <c r="QEQ42" s="31"/>
      <c r="QER42" s="31"/>
      <c r="QES42" s="31"/>
      <c r="QET42" s="31"/>
      <c r="QEU42" s="31"/>
      <c r="QEV42" s="31"/>
      <c r="QEW42" s="31"/>
      <c r="QEX42" s="31"/>
      <c r="QEY42" s="31"/>
      <c r="QEZ42" s="31"/>
      <c r="QFA42" s="31"/>
      <c r="QFB42" s="31"/>
      <c r="QFC42" s="31"/>
      <c r="QFD42" s="31"/>
      <c r="QFE42" s="31"/>
      <c r="QFF42" s="31"/>
      <c r="QFG42" s="31"/>
      <c r="QFH42" s="31"/>
      <c r="QFI42" s="31"/>
      <c r="QFJ42" s="31"/>
      <c r="QFK42" s="31"/>
      <c r="QFL42" s="31"/>
      <c r="QFM42" s="31"/>
      <c r="QFN42" s="31"/>
      <c r="QFO42" s="31"/>
      <c r="QFP42" s="31"/>
      <c r="QFQ42" s="31"/>
      <c r="QFR42" s="31"/>
      <c r="QFS42" s="31"/>
      <c r="QFT42" s="31"/>
      <c r="QFU42" s="31"/>
      <c r="QFV42" s="31"/>
      <c r="QFW42" s="31"/>
      <c r="QFX42" s="31"/>
      <c r="QFY42" s="31"/>
      <c r="QFZ42" s="31"/>
      <c r="QGA42" s="31"/>
      <c r="QGB42" s="31"/>
      <c r="QGC42" s="31"/>
      <c r="QGD42" s="31"/>
      <c r="QGE42" s="31"/>
      <c r="QGF42" s="31"/>
      <c r="QGG42" s="31"/>
      <c r="QGH42" s="31"/>
      <c r="QGI42" s="31"/>
      <c r="QGJ42" s="31"/>
      <c r="QGK42" s="31"/>
      <c r="QGL42" s="31"/>
      <c r="QGM42" s="31"/>
      <c r="QGN42" s="31"/>
      <c r="QGO42" s="31"/>
      <c r="QGP42" s="31"/>
      <c r="QGQ42" s="31"/>
      <c r="QGR42" s="31"/>
      <c r="QGS42" s="31"/>
      <c r="QGT42" s="31"/>
      <c r="QGU42" s="31"/>
      <c r="QGV42" s="31"/>
      <c r="QGW42" s="31"/>
      <c r="QGX42" s="31"/>
      <c r="QGY42" s="31"/>
      <c r="QGZ42" s="31"/>
      <c r="QHA42" s="31"/>
      <c r="QHB42" s="31"/>
      <c r="QHC42" s="31"/>
      <c r="QHD42" s="31"/>
      <c r="QHE42" s="31"/>
      <c r="QHF42" s="31"/>
      <c r="QHG42" s="31"/>
      <c r="QHH42" s="31"/>
      <c r="QHI42" s="31"/>
      <c r="QHJ42" s="31"/>
      <c r="QHK42" s="31"/>
      <c r="QHL42" s="31"/>
      <c r="QHM42" s="31"/>
      <c r="QHN42" s="31"/>
      <c r="QHO42" s="31"/>
      <c r="QHP42" s="31"/>
      <c r="QHQ42" s="31"/>
      <c r="QHR42" s="31"/>
      <c r="QHS42" s="31"/>
      <c r="QHT42" s="31"/>
      <c r="QHU42" s="31"/>
      <c r="QHV42" s="31"/>
      <c r="QHW42" s="31"/>
      <c r="QHX42" s="31"/>
      <c r="QHY42" s="31"/>
      <c r="QHZ42" s="31"/>
      <c r="QIA42" s="31"/>
      <c r="QIB42" s="31"/>
      <c r="QIC42" s="31"/>
      <c r="QID42" s="31"/>
      <c r="QIE42" s="31"/>
      <c r="QIF42" s="31"/>
      <c r="QIG42" s="31"/>
      <c r="QIH42" s="31"/>
      <c r="QII42" s="31"/>
      <c r="QIJ42" s="31"/>
      <c r="QIK42" s="31"/>
      <c r="QIL42" s="31"/>
      <c r="QIM42" s="31"/>
      <c r="QIN42" s="31"/>
      <c r="QIO42" s="31"/>
      <c r="QIP42" s="31"/>
      <c r="QIQ42" s="31"/>
      <c r="QIR42" s="31"/>
      <c r="QIS42" s="31"/>
      <c r="QIT42" s="31"/>
      <c r="QIU42" s="31"/>
      <c r="QIV42" s="31"/>
      <c r="QIW42" s="31"/>
      <c r="QIX42" s="31"/>
      <c r="QIY42" s="31"/>
      <c r="QIZ42" s="31"/>
      <c r="QJA42" s="31"/>
      <c r="QJB42" s="31"/>
      <c r="QJC42" s="31"/>
      <c r="QJD42" s="31"/>
      <c r="QJE42" s="31"/>
      <c r="QJF42" s="31"/>
      <c r="QJG42" s="31"/>
      <c r="QJH42" s="31"/>
      <c r="QJI42" s="31"/>
      <c r="QJJ42" s="31"/>
      <c r="QJK42" s="31"/>
      <c r="QJL42" s="31"/>
      <c r="QJM42" s="31"/>
      <c r="QJN42" s="31"/>
      <c r="QJO42" s="31"/>
      <c r="QJP42" s="31"/>
      <c r="QJQ42" s="31"/>
      <c r="QJR42" s="31"/>
      <c r="QJS42" s="31"/>
      <c r="QJT42" s="31"/>
      <c r="QJU42" s="31"/>
      <c r="QJV42" s="31"/>
      <c r="QJW42" s="31"/>
      <c r="QJX42" s="31"/>
      <c r="QJY42" s="31"/>
      <c r="QJZ42" s="31"/>
      <c r="QKA42" s="31"/>
      <c r="QKB42" s="31"/>
      <c r="QKC42" s="31"/>
      <c r="QKD42" s="31"/>
      <c r="QKE42" s="31"/>
      <c r="QKF42" s="31"/>
      <c r="QKG42" s="31"/>
      <c r="QKH42" s="31"/>
      <c r="QKI42" s="31"/>
      <c r="QKJ42" s="31"/>
      <c r="QKK42" s="31"/>
      <c r="QKL42" s="31"/>
      <c r="QKM42" s="31"/>
      <c r="QKN42" s="31"/>
      <c r="QKO42" s="31"/>
      <c r="QKP42" s="31"/>
      <c r="QKQ42" s="31"/>
      <c r="QKR42" s="31"/>
      <c r="QKS42" s="31"/>
      <c r="QKT42" s="31"/>
      <c r="QKU42" s="31"/>
      <c r="QKV42" s="31"/>
      <c r="QKW42" s="31"/>
      <c r="QKX42" s="31"/>
      <c r="QKY42" s="31"/>
      <c r="QKZ42" s="31"/>
      <c r="QLA42" s="31"/>
      <c r="QLB42" s="31"/>
      <c r="QLC42" s="31"/>
      <c r="QLD42" s="31"/>
      <c r="QLE42" s="31"/>
      <c r="QLF42" s="31"/>
      <c r="QLG42" s="31"/>
      <c r="QLH42" s="31"/>
      <c r="QLI42" s="31"/>
      <c r="QLJ42" s="31"/>
      <c r="QLK42" s="31"/>
      <c r="QLL42" s="31"/>
      <c r="QLM42" s="31"/>
      <c r="QLN42" s="31"/>
      <c r="QLO42" s="31"/>
      <c r="QLP42" s="31"/>
      <c r="QLQ42" s="31"/>
      <c r="QLR42" s="31"/>
      <c r="QLS42" s="31"/>
      <c r="QLT42" s="31"/>
      <c r="QLU42" s="31"/>
      <c r="QLV42" s="31"/>
      <c r="QLW42" s="31"/>
      <c r="QLX42" s="31"/>
      <c r="QLY42" s="31"/>
      <c r="QLZ42" s="31"/>
      <c r="QMA42" s="31"/>
      <c r="QMB42" s="31"/>
      <c r="QMC42" s="31"/>
      <c r="QMD42" s="31"/>
      <c r="QME42" s="31"/>
      <c r="QMF42" s="31"/>
      <c r="QMG42" s="31"/>
      <c r="QMH42" s="31"/>
      <c r="QMI42" s="31"/>
      <c r="QMJ42" s="31"/>
      <c r="QMK42" s="31"/>
      <c r="QML42" s="31"/>
      <c r="QMM42" s="31"/>
      <c r="QMN42" s="31"/>
      <c r="QMO42" s="31"/>
      <c r="QMP42" s="31"/>
      <c r="QMQ42" s="31"/>
      <c r="QMR42" s="31"/>
      <c r="QMS42" s="31"/>
      <c r="QMT42" s="31"/>
      <c r="QMU42" s="31"/>
      <c r="QMV42" s="31"/>
      <c r="QMW42" s="31"/>
      <c r="QMX42" s="31"/>
      <c r="QMY42" s="31"/>
      <c r="QMZ42" s="31"/>
      <c r="QNA42" s="31"/>
      <c r="QNB42" s="31"/>
      <c r="QNC42" s="31"/>
      <c r="QND42" s="31"/>
      <c r="QNE42" s="31"/>
      <c r="QNF42" s="31"/>
      <c r="QNG42" s="31"/>
      <c r="QNH42" s="31"/>
      <c r="QNI42" s="31"/>
      <c r="QNJ42" s="31"/>
      <c r="QNK42" s="31"/>
      <c r="QNL42" s="31"/>
      <c r="QNM42" s="31"/>
      <c r="QNN42" s="31"/>
      <c r="QNO42" s="31"/>
      <c r="QNP42" s="31"/>
      <c r="QNQ42" s="31"/>
      <c r="QNR42" s="31"/>
      <c r="QNS42" s="31"/>
      <c r="QNT42" s="31"/>
      <c r="QNU42" s="31"/>
      <c r="QNV42" s="31"/>
      <c r="QNW42" s="31"/>
      <c r="QNX42" s="31"/>
      <c r="QNY42" s="31"/>
      <c r="QNZ42" s="31"/>
      <c r="QOA42" s="31"/>
      <c r="QOB42" s="31"/>
      <c r="QOC42" s="31"/>
      <c r="QOD42" s="31"/>
      <c r="QOE42" s="31"/>
      <c r="QOF42" s="31"/>
      <c r="QOG42" s="31"/>
      <c r="QOH42" s="31"/>
      <c r="QOI42" s="31"/>
      <c r="QOJ42" s="31"/>
      <c r="QOK42" s="31"/>
      <c r="QOL42" s="31"/>
      <c r="QOM42" s="31"/>
      <c r="QON42" s="31"/>
      <c r="QOO42" s="31"/>
      <c r="QOP42" s="31"/>
      <c r="QOQ42" s="31"/>
      <c r="QOR42" s="31"/>
      <c r="QOS42" s="31"/>
      <c r="QOT42" s="31"/>
      <c r="QOU42" s="31"/>
      <c r="QOV42" s="31"/>
      <c r="QOW42" s="31"/>
      <c r="QOX42" s="31"/>
      <c r="QOY42" s="31"/>
      <c r="QOZ42" s="31"/>
      <c r="QPA42" s="31"/>
      <c r="QPB42" s="31"/>
      <c r="QPC42" s="31"/>
      <c r="QPD42" s="31"/>
      <c r="QPE42" s="31"/>
      <c r="QPF42" s="31"/>
      <c r="QPG42" s="31"/>
      <c r="QPH42" s="31"/>
      <c r="QPI42" s="31"/>
      <c r="QPJ42" s="31"/>
      <c r="QPK42" s="31"/>
      <c r="QPL42" s="31"/>
      <c r="QPM42" s="31"/>
      <c r="QPN42" s="31"/>
      <c r="QPO42" s="31"/>
      <c r="QPP42" s="31"/>
      <c r="QPQ42" s="31"/>
      <c r="QPR42" s="31"/>
      <c r="QPS42" s="31"/>
      <c r="QPT42" s="31"/>
      <c r="QPU42" s="31"/>
      <c r="QPV42" s="31"/>
      <c r="QPW42" s="31"/>
      <c r="QPX42" s="31"/>
      <c r="QPY42" s="31"/>
      <c r="QPZ42" s="31"/>
      <c r="QQA42" s="31"/>
      <c r="QQB42" s="31"/>
      <c r="QQC42" s="31"/>
      <c r="QQD42" s="31"/>
      <c r="QQE42" s="31"/>
      <c r="QQF42" s="31"/>
      <c r="QQG42" s="31"/>
      <c r="QQH42" s="31"/>
      <c r="QQI42" s="31"/>
      <c r="QQJ42" s="31"/>
      <c r="QQK42" s="31"/>
      <c r="QQL42" s="31"/>
      <c r="QQM42" s="31"/>
      <c r="QQN42" s="31"/>
      <c r="QQO42" s="31"/>
      <c r="QQP42" s="31"/>
      <c r="QQQ42" s="31"/>
      <c r="QQR42" s="31"/>
      <c r="QQS42" s="31"/>
      <c r="QQT42" s="31"/>
      <c r="QQU42" s="31"/>
      <c r="QQV42" s="31"/>
      <c r="QQW42" s="31"/>
      <c r="QQX42" s="31"/>
      <c r="QQY42" s="31"/>
      <c r="QQZ42" s="31"/>
      <c r="QRA42" s="31"/>
      <c r="QRB42" s="31"/>
      <c r="QRC42" s="31"/>
      <c r="QRD42" s="31"/>
      <c r="QRE42" s="31"/>
      <c r="QRF42" s="31"/>
      <c r="QRG42" s="31"/>
      <c r="QRH42" s="31"/>
      <c r="QRI42" s="31"/>
      <c r="QRJ42" s="31"/>
      <c r="QRK42" s="31"/>
      <c r="QRL42" s="31"/>
      <c r="QRM42" s="31"/>
      <c r="QRN42" s="31"/>
      <c r="QRO42" s="31"/>
      <c r="QRP42" s="31"/>
      <c r="QRQ42" s="31"/>
      <c r="QRR42" s="31"/>
      <c r="QRS42" s="31"/>
      <c r="QRT42" s="31"/>
      <c r="QRU42" s="31"/>
      <c r="QRV42" s="31"/>
      <c r="QRW42" s="31"/>
      <c r="QRX42" s="31"/>
      <c r="QRY42" s="31"/>
      <c r="QRZ42" s="31"/>
      <c r="QSA42" s="31"/>
      <c r="QSB42" s="31"/>
      <c r="QSC42" s="31"/>
      <c r="QSD42" s="31"/>
      <c r="QSE42" s="31"/>
      <c r="QSF42" s="31"/>
      <c r="QSG42" s="31"/>
      <c r="QSH42" s="31"/>
      <c r="QSI42" s="31"/>
      <c r="QSJ42" s="31"/>
      <c r="QSK42" s="31"/>
      <c r="QSL42" s="31"/>
      <c r="QSM42" s="31"/>
      <c r="QSN42" s="31"/>
      <c r="QSO42" s="31"/>
      <c r="QSP42" s="31"/>
      <c r="QSQ42" s="31"/>
      <c r="QSR42" s="31"/>
      <c r="QSS42" s="31"/>
      <c r="QST42" s="31"/>
      <c r="QSU42" s="31"/>
      <c r="QSV42" s="31"/>
      <c r="QSW42" s="31"/>
      <c r="QSX42" s="31"/>
      <c r="QSY42" s="31"/>
      <c r="QSZ42" s="31"/>
      <c r="QTA42" s="31"/>
      <c r="QTB42" s="31"/>
      <c r="QTC42" s="31"/>
      <c r="QTD42" s="31"/>
      <c r="QTE42" s="31"/>
      <c r="QTF42" s="31"/>
      <c r="QTG42" s="31"/>
      <c r="QTH42" s="31"/>
      <c r="QTI42" s="31"/>
      <c r="QTJ42" s="31"/>
      <c r="QTK42" s="31"/>
      <c r="QTL42" s="31"/>
      <c r="QTM42" s="31"/>
      <c r="QTN42" s="31"/>
      <c r="QTO42" s="31"/>
      <c r="QTP42" s="31"/>
      <c r="QTQ42" s="31"/>
      <c r="QTR42" s="31"/>
      <c r="QTS42" s="31"/>
      <c r="QTT42" s="31"/>
      <c r="QTU42" s="31"/>
      <c r="QTV42" s="31"/>
      <c r="QTW42" s="31"/>
      <c r="QTX42" s="31"/>
      <c r="QTY42" s="31"/>
      <c r="QTZ42" s="31"/>
      <c r="QUA42" s="31"/>
      <c r="QUB42" s="31"/>
      <c r="QUC42" s="31"/>
      <c r="QUD42" s="31"/>
      <c r="QUE42" s="31"/>
      <c r="QUF42" s="31"/>
      <c r="QUG42" s="31"/>
      <c r="QUH42" s="31"/>
      <c r="QUI42" s="31"/>
      <c r="QUJ42" s="31"/>
      <c r="QUK42" s="31"/>
      <c r="QUL42" s="31"/>
      <c r="QUM42" s="31"/>
      <c r="QUN42" s="31"/>
      <c r="QUO42" s="31"/>
      <c r="QUP42" s="31"/>
      <c r="QUQ42" s="31"/>
      <c r="QUR42" s="31"/>
      <c r="QUS42" s="31"/>
      <c r="QUT42" s="31"/>
      <c r="QUU42" s="31"/>
      <c r="QUV42" s="31"/>
      <c r="QUW42" s="31"/>
      <c r="QUX42" s="31"/>
      <c r="QUY42" s="31"/>
      <c r="QUZ42" s="31"/>
      <c r="QVA42" s="31"/>
      <c r="QVB42" s="31"/>
      <c r="QVC42" s="31"/>
      <c r="QVD42" s="31"/>
      <c r="QVE42" s="31"/>
      <c r="QVF42" s="31"/>
      <c r="QVG42" s="31"/>
      <c r="QVH42" s="31"/>
      <c r="QVI42" s="31"/>
      <c r="QVJ42" s="31"/>
      <c r="QVK42" s="31"/>
      <c r="QVL42" s="31"/>
      <c r="QVM42" s="31"/>
      <c r="QVN42" s="31"/>
      <c r="QVO42" s="31"/>
      <c r="QVP42" s="31"/>
      <c r="QVQ42" s="31"/>
      <c r="QVR42" s="31"/>
      <c r="QVS42" s="31"/>
      <c r="QVT42" s="31"/>
      <c r="QVU42" s="31"/>
      <c r="QVV42" s="31"/>
      <c r="QVW42" s="31"/>
      <c r="QVX42" s="31"/>
      <c r="QVY42" s="31"/>
      <c r="QVZ42" s="31"/>
      <c r="QWA42" s="31"/>
      <c r="QWB42" s="31"/>
      <c r="QWC42" s="31"/>
      <c r="QWD42" s="31"/>
      <c r="QWE42" s="31"/>
      <c r="QWF42" s="31"/>
      <c r="QWG42" s="31"/>
      <c r="QWH42" s="31"/>
      <c r="QWI42" s="31"/>
      <c r="QWJ42" s="31"/>
      <c r="QWK42" s="31"/>
      <c r="QWL42" s="31"/>
      <c r="QWM42" s="31"/>
      <c r="QWN42" s="31"/>
      <c r="QWO42" s="31"/>
      <c r="QWP42" s="31"/>
      <c r="QWQ42" s="31"/>
      <c r="QWR42" s="31"/>
      <c r="QWS42" s="31"/>
      <c r="QWT42" s="31"/>
      <c r="QWU42" s="31"/>
      <c r="QWV42" s="31"/>
      <c r="QWW42" s="31"/>
      <c r="QWX42" s="31"/>
      <c r="QWY42" s="31"/>
      <c r="QWZ42" s="31"/>
      <c r="QXA42" s="31"/>
      <c r="QXB42" s="31"/>
      <c r="QXC42" s="31"/>
      <c r="QXD42" s="31"/>
      <c r="QXE42" s="31"/>
      <c r="QXF42" s="31"/>
      <c r="QXG42" s="31"/>
      <c r="QXH42" s="31"/>
      <c r="QXI42" s="31"/>
      <c r="QXJ42" s="31"/>
      <c r="QXK42" s="31"/>
      <c r="QXL42" s="31"/>
      <c r="QXM42" s="31"/>
      <c r="QXN42" s="31"/>
      <c r="QXO42" s="31"/>
      <c r="QXP42" s="31"/>
      <c r="QXQ42" s="31"/>
      <c r="QXR42" s="31"/>
      <c r="QXS42" s="31"/>
      <c r="QXT42" s="31"/>
      <c r="QXU42" s="31"/>
      <c r="QXV42" s="31"/>
      <c r="QXW42" s="31"/>
      <c r="QXX42" s="31"/>
      <c r="QXY42" s="31"/>
      <c r="QXZ42" s="31"/>
      <c r="QYA42" s="31"/>
      <c r="QYB42" s="31"/>
      <c r="QYC42" s="31"/>
      <c r="QYD42" s="31"/>
      <c r="QYE42" s="31"/>
      <c r="QYF42" s="31"/>
      <c r="QYG42" s="31"/>
      <c r="QYH42" s="31"/>
      <c r="QYI42" s="31"/>
      <c r="QYJ42" s="31"/>
      <c r="QYK42" s="31"/>
      <c r="QYL42" s="31"/>
      <c r="QYM42" s="31"/>
      <c r="QYN42" s="31"/>
      <c r="QYO42" s="31"/>
      <c r="QYP42" s="31"/>
      <c r="QYQ42" s="31"/>
      <c r="QYR42" s="31"/>
      <c r="QYS42" s="31"/>
      <c r="QYT42" s="31"/>
      <c r="QYU42" s="31"/>
      <c r="QYV42" s="31"/>
      <c r="QYW42" s="31"/>
      <c r="QYX42" s="31"/>
      <c r="QYY42" s="31"/>
      <c r="QYZ42" s="31"/>
      <c r="QZA42" s="31"/>
      <c r="QZB42" s="31"/>
      <c r="QZC42" s="31"/>
      <c r="QZD42" s="31"/>
      <c r="QZE42" s="31"/>
      <c r="QZF42" s="31"/>
      <c r="QZG42" s="31"/>
      <c r="QZH42" s="31"/>
      <c r="QZI42" s="31"/>
      <c r="QZJ42" s="31"/>
      <c r="QZK42" s="31"/>
      <c r="QZL42" s="31"/>
      <c r="QZM42" s="31"/>
      <c r="QZN42" s="31"/>
      <c r="QZO42" s="31"/>
      <c r="QZP42" s="31"/>
      <c r="QZQ42" s="31"/>
      <c r="QZR42" s="31"/>
      <c r="QZS42" s="31"/>
      <c r="QZT42" s="31"/>
      <c r="QZU42" s="31"/>
      <c r="QZV42" s="31"/>
      <c r="QZW42" s="31"/>
      <c r="QZX42" s="31"/>
      <c r="QZY42" s="31"/>
      <c r="QZZ42" s="31"/>
      <c r="RAA42" s="31"/>
      <c r="RAB42" s="31"/>
      <c r="RAC42" s="31"/>
      <c r="RAD42" s="31"/>
      <c r="RAE42" s="31"/>
      <c r="RAF42" s="31"/>
      <c r="RAG42" s="31"/>
      <c r="RAH42" s="31"/>
      <c r="RAI42" s="31"/>
      <c r="RAJ42" s="31"/>
      <c r="RAK42" s="31"/>
      <c r="RAL42" s="31"/>
      <c r="RAM42" s="31"/>
      <c r="RAN42" s="31"/>
      <c r="RAO42" s="31"/>
      <c r="RAP42" s="31"/>
      <c r="RAQ42" s="31"/>
      <c r="RAR42" s="31"/>
      <c r="RAS42" s="31"/>
      <c r="RAT42" s="31"/>
      <c r="RAU42" s="31"/>
      <c r="RAV42" s="31"/>
      <c r="RAW42" s="31"/>
      <c r="RAX42" s="31"/>
      <c r="RAY42" s="31"/>
      <c r="RAZ42" s="31"/>
      <c r="RBA42" s="31"/>
      <c r="RBB42" s="31"/>
      <c r="RBC42" s="31"/>
      <c r="RBD42" s="31"/>
      <c r="RBE42" s="31"/>
      <c r="RBF42" s="31"/>
      <c r="RBG42" s="31"/>
      <c r="RBH42" s="31"/>
      <c r="RBI42" s="31"/>
      <c r="RBJ42" s="31"/>
      <c r="RBK42" s="31"/>
      <c r="RBL42" s="31"/>
      <c r="RBM42" s="31"/>
      <c r="RBN42" s="31"/>
      <c r="RBO42" s="31"/>
      <c r="RBP42" s="31"/>
      <c r="RBQ42" s="31"/>
      <c r="RBR42" s="31"/>
      <c r="RBS42" s="31"/>
      <c r="RBT42" s="31"/>
      <c r="RBU42" s="31"/>
      <c r="RBV42" s="31"/>
      <c r="RBW42" s="31"/>
      <c r="RBX42" s="31"/>
      <c r="RBY42" s="31"/>
      <c r="RBZ42" s="31"/>
      <c r="RCA42" s="31"/>
      <c r="RCB42" s="31"/>
      <c r="RCC42" s="31"/>
      <c r="RCD42" s="31"/>
      <c r="RCE42" s="31"/>
      <c r="RCF42" s="31"/>
      <c r="RCG42" s="31"/>
      <c r="RCH42" s="31"/>
      <c r="RCI42" s="31"/>
      <c r="RCJ42" s="31"/>
      <c r="RCK42" s="31"/>
      <c r="RCL42" s="31"/>
      <c r="RCM42" s="31"/>
      <c r="RCN42" s="31"/>
      <c r="RCO42" s="31"/>
      <c r="RCP42" s="31"/>
      <c r="RCQ42" s="31"/>
      <c r="RCR42" s="31"/>
      <c r="RCS42" s="31"/>
      <c r="RCT42" s="31"/>
      <c r="RCU42" s="31"/>
      <c r="RCV42" s="31"/>
      <c r="RCW42" s="31"/>
      <c r="RCX42" s="31"/>
      <c r="RCY42" s="31"/>
      <c r="RCZ42" s="31"/>
      <c r="RDA42" s="31"/>
      <c r="RDB42" s="31"/>
      <c r="RDC42" s="31"/>
      <c r="RDD42" s="31"/>
      <c r="RDE42" s="31"/>
      <c r="RDF42" s="31"/>
      <c r="RDG42" s="31"/>
      <c r="RDH42" s="31"/>
      <c r="RDI42" s="31"/>
      <c r="RDJ42" s="31"/>
      <c r="RDK42" s="31"/>
      <c r="RDL42" s="31"/>
      <c r="RDM42" s="31"/>
      <c r="RDN42" s="31"/>
      <c r="RDO42" s="31"/>
      <c r="RDP42" s="31"/>
      <c r="RDQ42" s="31"/>
      <c r="RDR42" s="31"/>
      <c r="RDS42" s="31"/>
      <c r="RDT42" s="31"/>
      <c r="RDU42" s="31"/>
      <c r="RDV42" s="31"/>
      <c r="RDW42" s="31"/>
      <c r="RDX42" s="31"/>
      <c r="RDY42" s="31"/>
      <c r="RDZ42" s="31"/>
      <c r="REA42" s="31"/>
      <c r="REB42" s="31"/>
      <c r="REC42" s="31"/>
      <c r="RED42" s="31"/>
      <c r="REE42" s="31"/>
      <c r="REF42" s="31"/>
      <c r="REG42" s="31"/>
      <c r="REH42" s="31"/>
      <c r="REI42" s="31"/>
      <c r="REJ42" s="31"/>
      <c r="REK42" s="31"/>
      <c r="REL42" s="31"/>
      <c r="REM42" s="31"/>
      <c r="REN42" s="31"/>
      <c r="REO42" s="31"/>
      <c r="REP42" s="31"/>
      <c r="REQ42" s="31"/>
      <c r="RER42" s="31"/>
      <c r="RES42" s="31"/>
      <c r="RET42" s="31"/>
      <c r="REU42" s="31"/>
      <c r="REV42" s="31"/>
      <c r="REW42" s="31"/>
      <c r="REX42" s="31"/>
      <c r="REY42" s="31"/>
      <c r="REZ42" s="31"/>
      <c r="RFA42" s="31"/>
      <c r="RFB42" s="31"/>
      <c r="RFC42" s="31"/>
      <c r="RFD42" s="31"/>
      <c r="RFE42" s="31"/>
      <c r="RFF42" s="31"/>
      <c r="RFG42" s="31"/>
      <c r="RFH42" s="31"/>
      <c r="RFI42" s="31"/>
      <c r="RFJ42" s="31"/>
      <c r="RFK42" s="31"/>
      <c r="RFL42" s="31"/>
      <c r="RFM42" s="31"/>
      <c r="RFN42" s="31"/>
      <c r="RFO42" s="31"/>
      <c r="RFP42" s="31"/>
      <c r="RFQ42" s="31"/>
      <c r="RFR42" s="31"/>
      <c r="RFS42" s="31"/>
      <c r="RFT42" s="31"/>
      <c r="RFU42" s="31"/>
      <c r="RFV42" s="31"/>
      <c r="RFW42" s="31"/>
      <c r="RFX42" s="31"/>
      <c r="RFY42" s="31"/>
      <c r="RFZ42" s="31"/>
      <c r="RGA42" s="31"/>
      <c r="RGB42" s="31"/>
      <c r="RGC42" s="31"/>
      <c r="RGD42" s="31"/>
      <c r="RGE42" s="31"/>
      <c r="RGF42" s="31"/>
      <c r="RGG42" s="31"/>
      <c r="RGH42" s="31"/>
      <c r="RGI42" s="31"/>
      <c r="RGJ42" s="31"/>
      <c r="RGK42" s="31"/>
      <c r="RGL42" s="31"/>
      <c r="RGM42" s="31"/>
      <c r="RGN42" s="31"/>
      <c r="RGO42" s="31"/>
      <c r="RGP42" s="31"/>
      <c r="RGQ42" s="31"/>
      <c r="RGR42" s="31"/>
      <c r="RGS42" s="31"/>
      <c r="RGT42" s="31"/>
      <c r="RGU42" s="31"/>
      <c r="RGV42" s="31"/>
      <c r="RGW42" s="31"/>
      <c r="RGX42" s="31"/>
      <c r="RGY42" s="31"/>
      <c r="RGZ42" s="31"/>
      <c r="RHA42" s="31"/>
      <c r="RHB42" s="31"/>
      <c r="RHC42" s="31"/>
      <c r="RHD42" s="31"/>
      <c r="RHE42" s="31"/>
      <c r="RHF42" s="31"/>
      <c r="RHG42" s="31"/>
      <c r="RHH42" s="31"/>
      <c r="RHI42" s="31"/>
      <c r="RHJ42" s="31"/>
      <c r="RHK42" s="31"/>
      <c r="RHL42" s="31"/>
      <c r="RHM42" s="31"/>
      <c r="RHN42" s="31"/>
      <c r="RHO42" s="31"/>
      <c r="RHP42" s="31"/>
      <c r="RHQ42" s="31"/>
      <c r="RHR42" s="31"/>
      <c r="RHS42" s="31"/>
      <c r="RHT42" s="31"/>
      <c r="RHU42" s="31"/>
      <c r="RHV42" s="31"/>
      <c r="RHW42" s="31"/>
      <c r="RHX42" s="31"/>
      <c r="RHY42" s="31"/>
      <c r="RHZ42" s="31"/>
      <c r="RIA42" s="31"/>
      <c r="RIB42" s="31"/>
      <c r="RIC42" s="31"/>
      <c r="RID42" s="31"/>
      <c r="RIE42" s="31"/>
      <c r="RIF42" s="31"/>
      <c r="RIG42" s="31"/>
      <c r="RIH42" s="31"/>
      <c r="RII42" s="31"/>
      <c r="RIJ42" s="31"/>
      <c r="RIK42" s="31"/>
      <c r="RIL42" s="31"/>
      <c r="RIM42" s="31"/>
      <c r="RIN42" s="31"/>
      <c r="RIO42" s="31"/>
      <c r="RIP42" s="31"/>
      <c r="RIQ42" s="31"/>
      <c r="RIR42" s="31"/>
      <c r="RIS42" s="31"/>
      <c r="RIT42" s="31"/>
      <c r="RIU42" s="31"/>
      <c r="RIV42" s="31"/>
      <c r="RIW42" s="31"/>
      <c r="RIX42" s="31"/>
      <c r="RIY42" s="31"/>
      <c r="RIZ42" s="31"/>
      <c r="RJA42" s="31"/>
      <c r="RJB42" s="31"/>
      <c r="RJC42" s="31"/>
      <c r="RJD42" s="31"/>
      <c r="RJE42" s="31"/>
      <c r="RJF42" s="31"/>
      <c r="RJG42" s="31"/>
      <c r="RJH42" s="31"/>
      <c r="RJI42" s="31"/>
      <c r="RJJ42" s="31"/>
      <c r="RJK42" s="31"/>
      <c r="RJL42" s="31"/>
      <c r="RJM42" s="31"/>
      <c r="RJN42" s="31"/>
      <c r="RJO42" s="31"/>
      <c r="RJP42" s="31"/>
      <c r="RJQ42" s="31"/>
      <c r="RJR42" s="31"/>
      <c r="RJS42" s="31"/>
      <c r="RJT42" s="31"/>
      <c r="RJU42" s="31"/>
      <c r="RJV42" s="31"/>
      <c r="RJW42" s="31"/>
      <c r="RJX42" s="31"/>
      <c r="RJY42" s="31"/>
      <c r="RJZ42" s="31"/>
      <c r="RKA42" s="31"/>
      <c r="RKB42" s="31"/>
      <c r="RKC42" s="31"/>
      <c r="RKD42" s="31"/>
      <c r="RKE42" s="31"/>
      <c r="RKF42" s="31"/>
      <c r="RKG42" s="31"/>
      <c r="RKH42" s="31"/>
      <c r="RKI42" s="31"/>
      <c r="RKJ42" s="31"/>
      <c r="RKK42" s="31"/>
      <c r="RKL42" s="31"/>
      <c r="RKM42" s="31"/>
      <c r="RKN42" s="31"/>
      <c r="RKO42" s="31"/>
      <c r="RKP42" s="31"/>
      <c r="RKQ42" s="31"/>
      <c r="RKR42" s="31"/>
      <c r="RKS42" s="31"/>
      <c r="RKT42" s="31"/>
      <c r="RKU42" s="31"/>
      <c r="RKV42" s="31"/>
      <c r="RKW42" s="31"/>
      <c r="RKX42" s="31"/>
      <c r="RKY42" s="31"/>
      <c r="RKZ42" s="31"/>
      <c r="RLA42" s="31"/>
      <c r="RLB42" s="31"/>
      <c r="RLC42" s="31"/>
      <c r="RLD42" s="31"/>
      <c r="RLE42" s="31"/>
      <c r="RLF42" s="31"/>
      <c r="RLG42" s="31"/>
      <c r="RLH42" s="31"/>
      <c r="RLI42" s="31"/>
      <c r="RLJ42" s="31"/>
      <c r="RLK42" s="31"/>
      <c r="RLL42" s="31"/>
      <c r="RLM42" s="31"/>
      <c r="RLN42" s="31"/>
      <c r="RLO42" s="31"/>
      <c r="RLP42" s="31"/>
      <c r="RLQ42" s="31"/>
      <c r="RLR42" s="31"/>
      <c r="RLS42" s="31"/>
      <c r="RLT42" s="31"/>
      <c r="RLU42" s="31"/>
      <c r="RLV42" s="31"/>
      <c r="RLW42" s="31"/>
      <c r="RLX42" s="31"/>
      <c r="RLY42" s="31"/>
      <c r="RLZ42" s="31"/>
      <c r="RMA42" s="31"/>
      <c r="RMB42" s="31"/>
      <c r="RMC42" s="31"/>
      <c r="RMD42" s="31"/>
      <c r="RME42" s="31"/>
      <c r="RMF42" s="31"/>
      <c r="RMG42" s="31"/>
      <c r="RMH42" s="31"/>
      <c r="RMI42" s="31"/>
      <c r="RMJ42" s="31"/>
      <c r="RMK42" s="31"/>
      <c r="RML42" s="31"/>
      <c r="RMM42" s="31"/>
      <c r="RMN42" s="31"/>
      <c r="RMO42" s="31"/>
      <c r="RMP42" s="31"/>
      <c r="RMQ42" s="31"/>
      <c r="RMR42" s="31"/>
      <c r="RMS42" s="31"/>
      <c r="RMT42" s="31"/>
      <c r="RMU42" s="31"/>
      <c r="RMV42" s="31"/>
      <c r="RMW42" s="31"/>
      <c r="RMX42" s="31"/>
      <c r="RMY42" s="31"/>
      <c r="RMZ42" s="31"/>
      <c r="RNA42" s="31"/>
      <c r="RNB42" s="31"/>
      <c r="RNC42" s="31"/>
      <c r="RND42" s="31"/>
      <c r="RNE42" s="31"/>
      <c r="RNF42" s="31"/>
      <c r="RNG42" s="31"/>
      <c r="RNH42" s="31"/>
      <c r="RNI42" s="31"/>
      <c r="RNJ42" s="31"/>
      <c r="RNK42" s="31"/>
      <c r="RNL42" s="31"/>
      <c r="RNM42" s="31"/>
      <c r="RNN42" s="31"/>
      <c r="RNO42" s="31"/>
      <c r="RNP42" s="31"/>
      <c r="RNQ42" s="31"/>
      <c r="RNR42" s="31"/>
      <c r="RNS42" s="31"/>
      <c r="RNT42" s="31"/>
      <c r="RNU42" s="31"/>
      <c r="RNV42" s="31"/>
      <c r="RNW42" s="31"/>
      <c r="RNX42" s="31"/>
      <c r="RNY42" s="31"/>
      <c r="RNZ42" s="31"/>
      <c r="ROA42" s="31"/>
      <c r="ROB42" s="31"/>
      <c r="ROC42" s="31"/>
      <c r="ROD42" s="31"/>
      <c r="ROE42" s="31"/>
      <c r="ROF42" s="31"/>
      <c r="ROG42" s="31"/>
      <c r="ROH42" s="31"/>
      <c r="ROI42" s="31"/>
      <c r="ROJ42" s="31"/>
      <c r="ROK42" s="31"/>
      <c r="ROL42" s="31"/>
      <c r="ROM42" s="31"/>
      <c r="RON42" s="31"/>
      <c r="ROO42" s="31"/>
      <c r="ROP42" s="31"/>
      <c r="ROQ42" s="31"/>
      <c r="ROR42" s="31"/>
      <c r="ROS42" s="31"/>
      <c r="ROT42" s="31"/>
      <c r="ROU42" s="31"/>
      <c r="ROV42" s="31"/>
      <c r="ROW42" s="31"/>
      <c r="ROX42" s="31"/>
      <c r="ROY42" s="31"/>
      <c r="ROZ42" s="31"/>
      <c r="RPA42" s="31"/>
      <c r="RPB42" s="31"/>
      <c r="RPC42" s="31"/>
      <c r="RPD42" s="31"/>
      <c r="RPE42" s="31"/>
      <c r="RPF42" s="31"/>
      <c r="RPG42" s="31"/>
      <c r="RPH42" s="31"/>
      <c r="RPI42" s="31"/>
      <c r="RPJ42" s="31"/>
      <c r="RPK42" s="31"/>
      <c r="RPL42" s="31"/>
      <c r="RPM42" s="31"/>
      <c r="RPN42" s="31"/>
      <c r="RPO42" s="31"/>
      <c r="RPP42" s="31"/>
      <c r="RPQ42" s="31"/>
      <c r="RPR42" s="31"/>
      <c r="RPS42" s="31"/>
      <c r="RPT42" s="31"/>
      <c r="RPU42" s="31"/>
      <c r="RPV42" s="31"/>
      <c r="RPW42" s="31"/>
      <c r="RPX42" s="31"/>
      <c r="RPY42" s="31"/>
      <c r="RPZ42" s="31"/>
      <c r="RQA42" s="31"/>
      <c r="RQB42" s="31"/>
      <c r="RQC42" s="31"/>
      <c r="RQD42" s="31"/>
      <c r="RQE42" s="31"/>
      <c r="RQF42" s="31"/>
      <c r="RQG42" s="31"/>
      <c r="RQH42" s="31"/>
      <c r="RQI42" s="31"/>
      <c r="RQJ42" s="31"/>
      <c r="RQK42" s="31"/>
      <c r="RQL42" s="31"/>
      <c r="RQM42" s="31"/>
      <c r="RQN42" s="31"/>
      <c r="RQO42" s="31"/>
      <c r="RQP42" s="31"/>
      <c r="RQQ42" s="31"/>
      <c r="RQR42" s="31"/>
      <c r="RQS42" s="31"/>
      <c r="RQT42" s="31"/>
      <c r="RQU42" s="31"/>
      <c r="RQV42" s="31"/>
      <c r="RQW42" s="31"/>
      <c r="RQX42" s="31"/>
      <c r="RQY42" s="31"/>
      <c r="RQZ42" s="31"/>
      <c r="RRA42" s="31"/>
      <c r="RRB42" s="31"/>
      <c r="RRC42" s="31"/>
      <c r="RRD42" s="31"/>
      <c r="RRE42" s="31"/>
      <c r="RRF42" s="31"/>
      <c r="RRG42" s="31"/>
      <c r="RRH42" s="31"/>
      <c r="RRI42" s="31"/>
      <c r="RRJ42" s="31"/>
      <c r="RRK42" s="31"/>
      <c r="RRL42" s="31"/>
      <c r="RRM42" s="31"/>
      <c r="RRN42" s="31"/>
      <c r="RRO42" s="31"/>
      <c r="RRP42" s="31"/>
      <c r="RRQ42" s="31"/>
      <c r="RRR42" s="31"/>
      <c r="RRS42" s="31"/>
      <c r="RRT42" s="31"/>
      <c r="RRU42" s="31"/>
      <c r="RRV42" s="31"/>
      <c r="RRW42" s="31"/>
      <c r="RRX42" s="31"/>
      <c r="RRY42" s="31"/>
      <c r="RRZ42" s="31"/>
      <c r="RSA42" s="31"/>
      <c r="RSB42" s="31"/>
      <c r="RSC42" s="31"/>
      <c r="RSD42" s="31"/>
      <c r="RSE42" s="31"/>
      <c r="RSF42" s="31"/>
      <c r="RSG42" s="31"/>
      <c r="RSH42" s="31"/>
      <c r="RSI42" s="31"/>
      <c r="RSJ42" s="31"/>
      <c r="RSK42" s="31"/>
      <c r="RSL42" s="31"/>
      <c r="RSM42" s="31"/>
      <c r="RSN42" s="31"/>
      <c r="RSO42" s="31"/>
      <c r="RSP42" s="31"/>
      <c r="RSQ42" s="31"/>
      <c r="RSR42" s="31"/>
      <c r="RSS42" s="31"/>
      <c r="RST42" s="31"/>
      <c r="RSU42" s="31"/>
      <c r="RSV42" s="31"/>
      <c r="RSW42" s="31"/>
      <c r="RSX42" s="31"/>
      <c r="RSY42" s="31"/>
      <c r="RSZ42" s="31"/>
      <c r="RTA42" s="31"/>
      <c r="RTB42" s="31"/>
      <c r="RTC42" s="31"/>
      <c r="RTD42" s="31"/>
      <c r="RTE42" s="31"/>
      <c r="RTF42" s="31"/>
      <c r="RTG42" s="31"/>
      <c r="RTH42" s="31"/>
      <c r="RTI42" s="31"/>
      <c r="RTJ42" s="31"/>
      <c r="RTK42" s="31"/>
      <c r="RTL42" s="31"/>
      <c r="RTM42" s="31"/>
      <c r="RTN42" s="31"/>
      <c r="RTO42" s="31"/>
      <c r="RTP42" s="31"/>
      <c r="RTQ42" s="31"/>
      <c r="RTR42" s="31"/>
      <c r="RTS42" s="31"/>
      <c r="RTT42" s="31"/>
      <c r="RTU42" s="31"/>
      <c r="RTV42" s="31"/>
      <c r="RTW42" s="31"/>
      <c r="RTX42" s="31"/>
      <c r="RTY42" s="31"/>
      <c r="RTZ42" s="31"/>
      <c r="RUA42" s="31"/>
      <c r="RUB42" s="31"/>
      <c r="RUC42" s="31"/>
      <c r="RUD42" s="31"/>
      <c r="RUE42" s="31"/>
      <c r="RUF42" s="31"/>
      <c r="RUG42" s="31"/>
      <c r="RUH42" s="31"/>
      <c r="RUI42" s="31"/>
      <c r="RUJ42" s="31"/>
      <c r="RUK42" s="31"/>
      <c r="RUL42" s="31"/>
      <c r="RUM42" s="31"/>
      <c r="RUN42" s="31"/>
      <c r="RUO42" s="31"/>
      <c r="RUP42" s="31"/>
      <c r="RUQ42" s="31"/>
      <c r="RUR42" s="31"/>
      <c r="RUS42" s="31"/>
      <c r="RUT42" s="31"/>
      <c r="RUU42" s="31"/>
      <c r="RUV42" s="31"/>
      <c r="RUW42" s="31"/>
      <c r="RUX42" s="31"/>
      <c r="RUY42" s="31"/>
      <c r="RUZ42" s="31"/>
      <c r="RVA42" s="31"/>
      <c r="RVB42" s="31"/>
      <c r="RVC42" s="31"/>
      <c r="RVD42" s="31"/>
      <c r="RVE42" s="31"/>
      <c r="RVF42" s="31"/>
      <c r="RVG42" s="31"/>
      <c r="RVH42" s="31"/>
      <c r="RVI42" s="31"/>
      <c r="RVJ42" s="31"/>
      <c r="RVK42" s="31"/>
      <c r="RVL42" s="31"/>
      <c r="RVM42" s="31"/>
      <c r="RVN42" s="31"/>
      <c r="RVO42" s="31"/>
      <c r="RVP42" s="31"/>
      <c r="RVQ42" s="31"/>
      <c r="RVR42" s="31"/>
      <c r="RVS42" s="31"/>
      <c r="RVT42" s="31"/>
      <c r="RVU42" s="31"/>
      <c r="RVV42" s="31"/>
      <c r="RVW42" s="31"/>
      <c r="RVX42" s="31"/>
      <c r="RVY42" s="31"/>
      <c r="RVZ42" s="31"/>
      <c r="RWA42" s="31"/>
      <c r="RWB42" s="31"/>
      <c r="RWC42" s="31"/>
      <c r="RWD42" s="31"/>
      <c r="RWE42" s="31"/>
      <c r="RWF42" s="31"/>
      <c r="RWG42" s="31"/>
      <c r="RWH42" s="31"/>
      <c r="RWI42" s="31"/>
      <c r="RWJ42" s="31"/>
      <c r="RWK42" s="31"/>
      <c r="RWL42" s="31"/>
      <c r="RWM42" s="31"/>
      <c r="RWN42" s="31"/>
      <c r="RWO42" s="31"/>
      <c r="RWP42" s="31"/>
      <c r="RWQ42" s="31"/>
      <c r="RWR42" s="31"/>
      <c r="RWS42" s="31"/>
      <c r="RWT42" s="31"/>
      <c r="RWU42" s="31"/>
      <c r="RWV42" s="31"/>
      <c r="RWW42" s="31"/>
      <c r="RWX42" s="31"/>
      <c r="RWY42" s="31"/>
      <c r="RWZ42" s="31"/>
      <c r="RXA42" s="31"/>
      <c r="RXB42" s="31"/>
      <c r="RXC42" s="31"/>
      <c r="RXD42" s="31"/>
      <c r="RXE42" s="31"/>
      <c r="RXF42" s="31"/>
      <c r="RXG42" s="31"/>
      <c r="RXH42" s="31"/>
      <c r="RXI42" s="31"/>
      <c r="RXJ42" s="31"/>
      <c r="RXK42" s="31"/>
      <c r="RXL42" s="31"/>
      <c r="RXM42" s="31"/>
      <c r="RXN42" s="31"/>
      <c r="RXO42" s="31"/>
      <c r="RXP42" s="31"/>
      <c r="RXQ42" s="31"/>
      <c r="RXR42" s="31"/>
      <c r="RXS42" s="31"/>
      <c r="RXT42" s="31"/>
      <c r="RXU42" s="31"/>
      <c r="RXV42" s="31"/>
      <c r="RXW42" s="31"/>
      <c r="RXX42" s="31"/>
      <c r="RXY42" s="31"/>
      <c r="RXZ42" s="31"/>
      <c r="RYA42" s="31"/>
      <c r="RYB42" s="31"/>
      <c r="RYC42" s="31"/>
      <c r="RYD42" s="31"/>
      <c r="RYE42" s="31"/>
      <c r="RYF42" s="31"/>
      <c r="RYG42" s="31"/>
      <c r="RYH42" s="31"/>
      <c r="RYI42" s="31"/>
      <c r="RYJ42" s="31"/>
      <c r="RYK42" s="31"/>
      <c r="RYL42" s="31"/>
      <c r="RYM42" s="31"/>
      <c r="RYN42" s="31"/>
      <c r="RYO42" s="31"/>
      <c r="RYP42" s="31"/>
      <c r="RYQ42" s="31"/>
      <c r="RYR42" s="31"/>
      <c r="RYS42" s="31"/>
      <c r="RYT42" s="31"/>
      <c r="RYU42" s="31"/>
      <c r="RYV42" s="31"/>
      <c r="RYW42" s="31"/>
      <c r="RYX42" s="31"/>
      <c r="RYY42" s="31"/>
      <c r="RYZ42" s="31"/>
      <c r="RZA42" s="31"/>
      <c r="RZB42" s="31"/>
      <c r="RZC42" s="31"/>
      <c r="RZD42" s="31"/>
      <c r="RZE42" s="31"/>
      <c r="RZF42" s="31"/>
      <c r="RZG42" s="31"/>
      <c r="RZH42" s="31"/>
      <c r="RZI42" s="31"/>
      <c r="RZJ42" s="31"/>
      <c r="RZK42" s="31"/>
      <c r="RZL42" s="31"/>
      <c r="RZM42" s="31"/>
      <c r="RZN42" s="31"/>
      <c r="RZO42" s="31"/>
      <c r="RZP42" s="31"/>
      <c r="RZQ42" s="31"/>
      <c r="RZR42" s="31"/>
      <c r="RZS42" s="31"/>
      <c r="RZT42" s="31"/>
      <c r="RZU42" s="31"/>
      <c r="RZV42" s="31"/>
      <c r="RZW42" s="31"/>
      <c r="RZX42" s="31"/>
      <c r="RZY42" s="31"/>
      <c r="RZZ42" s="31"/>
      <c r="SAA42" s="31"/>
      <c r="SAB42" s="31"/>
      <c r="SAC42" s="31"/>
      <c r="SAD42" s="31"/>
      <c r="SAE42" s="31"/>
      <c r="SAF42" s="31"/>
      <c r="SAG42" s="31"/>
      <c r="SAH42" s="31"/>
      <c r="SAI42" s="31"/>
      <c r="SAJ42" s="31"/>
      <c r="SAK42" s="31"/>
      <c r="SAL42" s="31"/>
      <c r="SAM42" s="31"/>
      <c r="SAN42" s="31"/>
      <c r="SAO42" s="31"/>
      <c r="SAP42" s="31"/>
      <c r="SAQ42" s="31"/>
      <c r="SAR42" s="31"/>
      <c r="SAS42" s="31"/>
      <c r="SAT42" s="31"/>
      <c r="SAU42" s="31"/>
      <c r="SAV42" s="31"/>
      <c r="SAW42" s="31"/>
      <c r="SAX42" s="31"/>
      <c r="SAY42" s="31"/>
      <c r="SAZ42" s="31"/>
      <c r="SBA42" s="31"/>
      <c r="SBB42" s="31"/>
      <c r="SBC42" s="31"/>
      <c r="SBD42" s="31"/>
      <c r="SBE42" s="31"/>
      <c r="SBF42" s="31"/>
      <c r="SBG42" s="31"/>
      <c r="SBH42" s="31"/>
      <c r="SBI42" s="31"/>
      <c r="SBJ42" s="31"/>
      <c r="SBK42" s="31"/>
      <c r="SBL42" s="31"/>
      <c r="SBM42" s="31"/>
      <c r="SBN42" s="31"/>
      <c r="SBO42" s="31"/>
      <c r="SBP42" s="31"/>
      <c r="SBQ42" s="31"/>
      <c r="SBR42" s="31"/>
      <c r="SBS42" s="31"/>
      <c r="SBT42" s="31"/>
      <c r="SBU42" s="31"/>
      <c r="SBV42" s="31"/>
      <c r="SBW42" s="31"/>
      <c r="SBX42" s="31"/>
      <c r="SBY42" s="31"/>
      <c r="SBZ42" s="31"/>
      <c r="SCA42" s="31"/>
      <c r="SCB42" s="31"/>
      <c r="SCC42" s="31"/>
      <c r="SCD42" s="31"/>
      <c r="SCE42" s="31"/>
      <c r="SCF42" s="31"/>
      <c r="SCG42" s="31"/>
      <c r="SCH42" s="31"/>
      <c r="SCI42" s="31"/>
      <c r="SCJ42" s="31"/>
      <c r="SCK42" s="31"/>
      <c r="SCL42" s="31"/>
      <c r="SCM42" s="31"/>
      <c r="SCN42" s="31"/>
      <c r="SCO42" s="31"/>
      <c r="SCP42" s="31"/>
      <c r="SCQ42" s="31"/>
      <c r="SCR42" s="31"/>
      <c r="SCS42" s="31"/>
      <c r="SCT42" s="31"/>
      <c r="SCU42" s="31"/>
      <c r="SCV42" s="31"/>
      <c r="SCW42" s="31"/>
      <c r="SCX42" s="31"/>
      <c r="SCY42" s="31"/>
      <c r="SCZ42" s="31"/>
      <c r="SDA42" s="31"/>
      <c r="SDB42" s="31"/>
      <c r="SDC42" s="31"/>
      <c r="SDD42" s="31"/>
      <c r="SDE42" s="31"/>
      <c r="SDF42" s="31"/>
      <c r="SDG42" s="31"/>
      <c r="SDH42" s="31"/>
      <c r="SDI42" s="31"/>
      <c r="SDJ42" s="31"/>
      <c r="SDK42" s="31"/>
      <c r="SDL42" s="31"/>
      <c r="SDM42" s="31"/>
      <c r="SDN42" s="31"/>
      <c r="SDO42" s="31"/>
      <c r="SDP42" s="31"/>
      <c r="SDQ42" s="31"/>
      <c r="SDR42" s="31"/>
      <c r="SDS42" s="31"/>
      <c r="SDT42" s="31"/>
      <c r="SDU42" s="31"/>
      <c r="SDV42" s="31"/>
      <c r="SDW42" s="31"/>
      <c r="SDX42" s="31"/>
      <c r="SDY42" s="31"/>
      <c r="SDZ42" s="31"/>
      <c r="SEA42" s="31"/>
      <c r="SEB42" s="31"/>
      <c r="SEC42" s="31"/>
      <c r="SED42" s="31"/>
      <c r="SEE42" s="31"/>
      <c r="SEF42" s="31"/>
      <c r="SEG42" s="31"/>
      <c r="SEH42" s="31"/>
      <c r="SEI42" s="31"/>
      <c r="SEJ42" s="31"/>
      <c r="SEK42" s="31"/>
      <c r="SEL42" s="31"/>
      <c r="SEM42" s="31"/>
      <c r="SEN42" s="31"/>
      <c r="SEO42" s="31"/>
      <c r="SEP42" s="31"/>
      <c r="SEQ42" s="31"/>
      <c r="SER42" s="31"/>
      <c r="SES42" s="31"/>
      <c r="SET42" s="31"/>
      <c r="SEU42" s="31"/>
      <c r="SEV42" s="31"/>
      <c r="SEW42" s="31"/>
      <c r="SEX42" s="31"/>
      <c r="SEY42" s="31"/>
      <c r="SEZ42" s="31"/>
      <c r="SFA42" s="31"/>
      <c r="SFB42" s="31"/>
      <c r="SFC42" s="31"/>
      <c r="SFD42" s="31"/>
      <c r="SFE42" s="31"/>
      <c r="SFF42" s="31"/>
      <c r="SFG42" s="31"/>
      <c r="SFH42" s="31"/>
      <c r="SFI42" s="31"/>
      <c r="SFJ42" s="31"/>
      <c r="SFK42" s="31"/>
      <c r="SFL42" s="31"/>
      <c r="SFM42" s="31"/>
      <c r="SFN42" s="31"/>
      <c r="SFO42" s="31"/>
      <c r="SFP42" s="31"/>
      <c r="SFQ42" s="31"/>
      <c r="SFR42" s="31"/>
      <c r="SFS42" s="31"/>
      <c r="SFT42" s="31"/>
      <c r="SFU42" s="31"/>
      <c r="SFV42" s="31"/>
      <c r="SFW42" s="31"/>
      <c r="SFX42" s="31"/>
      <c r="SFY42" s="31"/>
      <c r="SFZ42" s="31"/>
      <c r="SGA42" s="31"/>
      <c r="SGB42" s="31"/>
      <c r="SGC42" s="31"/>
      <c r="SGD42" s="31"/>
      <c r="SGE42" s="31"/>
      <c r="SGF42" s="31"/>
      <c r="SGG42" s="31"/>
      <c r="SGH42" s="31"/>
      <c r="SGI42" s="31"/>
      <c r="SGJ42" s="31"/>
      <c r="SGK42" s="31"/>
      <c r="SGL42" s="31"/>
      <c r="SGM42" s="31"/>
      <c r="SGN42" s="31"/>
      <c r="SGO42" s="31"/>
      <c r="SGP42" s="31"/>
      <c r="SGQ42" s="31"/>
      <c r="SGR42" s="31"/>
      <c r="SGS42" s="31"/>
      <c r="SGT42" s="31"/>
      <c r="SGU42" s="31"/>
      <c r="SGV42" s="31"/>
      <c r="SGW42" s="31"/>
      <c r="SGX42" s="31"/>
      <c r="SGY42" s="31"/>
      <c r="SGZ42" s="31"/>
      <c r="SHA42" s="31"/>
      <c r="SHB42" s="31"/>
      <c r="SHC42" s="31"/>
      <c r="SHD42" s="31"/>
      <c r="SHE42" s="31"/>
      <c r="SHF42" s="31"/>
      <c r="SHG42" s="31"/>
      <c r="SHH42" s="31"/>
      <c r="SHI42" s="31"/>
      <c r="SHJ42" s="31"/>
      <c r="SHK42" s="31"/>
      <c r="SHL42" s="31"/>
      <c r="SHM42" s="31"/>
      <c r="SHN42" s="31"/>
      <c r="SHO42" s="31"/>
      <c r="SHP42" s="31"/>
      <c r="SHQ42" s="31"/>
      <c r="SHR42" s="31"/>
      <c r="SHS42" s="31"/>
      <c r="SHT42" s="31"/>
      <c r="SHU42" s="31"/>
      <c r="SHV42" s="31"/>
      <c r="SHW42" s="31"/>
      <c r="SHX42" s="31"/>
      <c r="SHY42" s="31"/>
      <c r="SHZ42" s="31"/>
      <c r="SIA42" s="31"/>
      <c r="SIB42" s="31"/>
      <c r="SIC42" s="31"/>
      <c r="SID42" s="31"/>
      <c r="SIE42" s="31"/>
      <c r="SIF42" s="31"/>
      <c r="SIG42" s="31"/>
      <c r="SIH42" s="31"/>
      <c r="SII42" s="31"/>
      <c r="SIJ42" s="31"/>
      <c r="SIK42" s="31"/>
      <c r="SIL42" s="31"/>
      <c r="SIM42" s="31"/>
      <c r="SIN42" s="31"/>
      <c r="SIO42" s="31"/>
      <c r="SIP42" s="31"/>
      <c r="SIQ42" s="31"/>
      <c r="SIR42" s="31"/>
      <c r="SIS42" s="31"/>
      <c r="SIT42" s="31"/>
      <c r="SIU42" s="31"/>
      <c r="SIV42" s="31"/>
      <c r="SIW42" s="31"/>
      <c r="SIX42" s="31"/>
      <c r="SIY42" s="31"/>
      <c r="SIZ42" s="31"/>
      <c r="SJA42" s="31"/>
      <c r="SJB42" s="31"/>
      <c r="SJC42" s="31"/>
      <c r="SJD42" s="31"/>
      <c r="SJE42" s="31"/>
      <c r="SJF42" s="31"/>
      <c r="SJG42" s="31"/>
      <c r="SJH42" s="31"/>
      <c r="SJI42" s="31"/>
      <c r="SJJ42" s="31"/>
      <c r="SJK42" s="31"/>
      <c r="SJL42" s="31"/>
      <c r="SJM42" s="31"/>
      <c r="SJN42" s="31"/>
      <c r="SJO42" s="31"/>
      <c r="SJP42" s="31"/>
      <c r="SJQ42" s="31"/>
      <c r="SJR42" s="31"/>
      <c r="SJS42" s="31"/>
      <c r="SJT42" s="31"/>
      <c r="SJU42" s="31"/>
      <c r="SJV42" s="31"/>
      <c r="SJW42" s="31"/>
      <c r="SJX42" s="31"/>
      <c r="SJY42" s="31"/>
      <c r="SJZ42" s="31"/>
      <c r="SKA42" s="31"/>
      <c r="SKB42" s="31"/>
      <c r="SKC42" s="31"/>
      <c r="SKD42" s="31"/>
      <c r="SKE42" s="31"/>
      <c r="SKF42" s="31"/>
      <c r="SKG42" s="31"/>
      <c r="SKH42" s="31"/>
      <c r="SKI42" s="31"/>
      <c r="SKJ42" s="31"/>
      <c r="SKK42" s="31"/>
      <c r="SKL42" s="31"/>
      <c r="SKM42" s="31"/>
      <c r="SKN42" s="31"/>
      <c r="SKO42" s="31"/>
      <c r="SKP42" s="31"/>
      <c r="SKQ42" s="31"/>
      <c r="SKR42" s="31"/>
      <c r="SKS42" s="31"/>
      <c r="SKT42" s="31"/>
      <c r="SKU42" s="31"/>
      <c r="SKV42" s="31"/>
      <c r="SKW42" s="31"/>
      <c r="SKX42" s="31"/>
      <c r="SKY42" s="31"/>
      <c r="SKZ42" s="31"/>
      <c r="SLA42" s="31"/>
      <c r="SLB42" s="31"/>
      <c r="SLC42" s="31"/>
      <c r="SLD42" s="31"/>
      <c r="SLE42" s="31"/>
      <c r="SLF42" s="31"/>
      <c r="SLG42" s="31"/>
      <c r="SLH42" s="31"/>
      <c r="SLI42" s="31"/>
      <c r="SLJ42" s="31"/>
      <c r="SLK42" s="31"/>
      <c r="SLL42" s="31"/>
      <c r="SLM42" s="31"/>
      <c r="SLN42" s="31"/>
      <c r="SLO42" s="31"/>
      <c r="SLP42" s="31"/>
      <c r="SLQ42" s="31"/>
      <c r="SLR42" s="31"/>
      <c r="SLS42" s="31"/>
      <c r="SLT42" s="31"/>
      <c r="SLU42" s="31"/>
      <c r="SLV42" s="31"/>
      <c r="SLW42" s="31"/>
      <c r="SLX42" s="31"/>
      <c r="SLY42" s="31"/>
      <c r="SLZ42" s="31"/>
      <c r="SMA42" s="31"/>
      <c r="SMB42" s="31"/>
      <c r="SMC42" s="31"/>
      <c r="SMD42" s="31"/>
      <c r="SME42" s="31"/>
      <c r="SMF42" s="31"/>
      <c r="SMG42" s="31"/>
      <c r="SMH42" s="31"/>
      <c r="SMI42" s="31"/>
      <c r="SMJ42" s="31"/>
      <c r="SMK42" s="31"/>
      <c r="SML42" s="31"/>
      <c r="SMM42" s="31"/>
      <c r="SMN42" s="31"/>
      <c r="SMO42" s="31"/>
      <c r="SMP42" s="31"/>
      <c r="SMQ42" s="31"/>
      <c r="SMR42" s="31"/>
      <c r="SMS42" s="31"/>
      <c r="SMT42" s="31"/>
      <c r="SMU42" s="31"/>
      <c r="SMV42" s="31"/>
      <c r="SMW42" s="31"/>
      <c r="SMX42" s="31"/>
      <c r="SMY42" s="31"/>
      <c r="SMZ42" s="31"/>
      <c r="SNA42" s="31"/>
      <c r="SNB42" s="31"/>
      <c r="SNC42" s="31"/>
      <c r="SND42" s="31"/>
      <c r="SNE42" s="31"/>
      <c r="SNF42" s="31"/>
      <c r="SNG42" s="31"/>
      <c r="SNH42" s="31"/>
      <c r="SNI42" s="31"/>
      <c r="SNJ42" s="31"/>
      <c r="SNK42" s="31"/>
      <c r="SNL42" s="31"/>
      <c r="SNM42" s="31"/>
      <c r="SNN42" s="31"/>
      <c r="SNO42" s="31"/>
      <c r="SNP42" s="31"/>
      <c r="SNQ42" s="31"/>
      <c r="SNR42" s="31"/>
      <c r="SNS42" s="31"/>
      <c r="SNT42" s="31"/>
      <c r="SNU42" s="31"/>
      <c r="SNV42" s="31"/>
      <c r="SNW42" s="31"/>
      <c r="SNX42" s="31"/>
      <c r="SNY42" s="31"/>
      <c r="SNZ42" s="31"/>
      <c r="SOA42" s="31"/>
      <c r="SOB42" s="31"/>
      <c r="SOC42" s="31"/>
      <c r="SOD42" s="31"/>
      <c r="SOE42" s="31"/>
      <c r="SOF42" s="31"/>
      <c r="SOG42" s="31"/>
      <c r="SOH42" s="31"/>
      <c r="SOI42" s="31"/>
      <c r="SOJ42" s="31"/>
      <c r="SOK42" s="31"/>
      <c r="SOL42" s="31"/>
      <c r="SOM42" s="31"/>
      <c r="SON42" s="31"/>
      <c r="SOO42" s="31"/>
      <c r="SOP42" s="31"/>
      <c r="SOQ42" s="31"/>
      <c r="SOR42" s="31"/>
      <c r="SOS42" s="31"/>
      <c r="SOT42" s="31"/>
      <c r="SOU42" s="31"/>
      <c r="SOV42" s="31"/>
      <c r="SOW42" s="31"/>
      <c r="SOX42" s="31"/>
      <c r="SOY42" s="31"/>
      <c r="SOZ42" s="31"/>
      <c r="SPA42" s="31"/>
      <c r="SPB42" s="31"/>
      <c r="SPC42" s="31"/>
      <c r="SPD42" s="31"/>
      <c r="SPE42" s="31"/>
      <c r="SPF42" s="31"/>
      <c r="SPG42" s="31"/>
      <c r="SPH42" s="31"/>
      <c r="SPI42" s="31"/>
      <c r="SPJ42" s="31"/>
      <c r="SPK42" s="31"/>
      <c r="SPL42" s="31"/>
      <c r="SPM42" s="31"/>
      <c r="SPN42" s="31"/>
      <c r="SPO42" s="31"/>
      <c r="SPP42" s="31"/>
      <c r="SPQ42" s="31"/>
      <c r="SPR42" s="31"/>
      <c r="SPS42" s="31"/>
      <c r="SPT42" s="31"/>
      <c r="SPU42" s="31"/>
      <c r="SPV42" s="31"/>
      <c r="SPW42" s="31"/>
      <c r="SPX42" s="31"/>
      <c r="SPY42" s="31"/>
      <c r="SPZ42" s="31"/>
      <c r="SQA42" s="31"/>
      <c r="SQB42" s="31"/>
      <c r="SQC42" s="31"/>
      <c r="SQD42" s="31"/>
      <c r="SQE42" s="31"/>
      <c r="SQF42" s="31"/>
      <c r="SQG42" s="31"/>
      <c r="SQH42" s="31"/>
      <c r="SQI42" s="31"/>
      <c r="SQJ42" s="31"/>
      <c r="SQK42" s="31"/>
      <c r="SQL42" s="31"/>
      <c r="SQM42" s="31"/>
      <c r="SQN42" s="31"/>
      <c r="SQO42" s="31"/>
      <c r="SQP42" s="31"/>
      <c r="SQQ42" s="31"/>
      <c r="SQR42" s="31"/>
      <c r="SQS42" s="31"/>
      <c r="SQT42" s="31"/>
      <c r="SQU42" s="31"/>
      <c r="SQV42" s="31"/>
      <c r="SQW42" s="31"/>
      <c r="SQX42" s="31"/>
      <c r="SQY42" s="31"/>
      <c r="SQZ42" s="31"/>
      <c r="SRA42" s="31"/>
      <c r="SRB42" s="31"/>
      <c r="SRC42" s="31"/>
      <c r="SRD42" s="31"/>
      <c r="SRE42" s="31"/>
      <c r="SRF42" s="31"/>
      <c r="SRG42" s="31"/>
      <c r="SRH42" s="31"/>
      <c r="SRI42" s="31"/>
      <c r="SRJ42" s="31"/>
      <c r="SRK42" s="31"/>
      <c r="SRL42" s="31"/>
      <c r="SRM42" s="31"/>
      <c r="SRN42" s="31"/>
      <c r="SRO42" s="31"/>
      <c r="SRP42" s="31"/>
      <c r="SRQ42" s="31"/>
      <c r="SRR42" s="31"/>
      <c r="SRS42" s="31"/>
      <c r="SRT42" s="31"/>
      <c r="SRU42" s="31"/>
      <c r="SRV42" s="31"/>
      <c r="SRW42" s="31"/>
      <c r="SRX42" s="31"/>
      <c r="SRY42" s="31"/>
      <c r="SRZ42" s="31"/>
      <c r="SSA42" s="31"/>
      <c r="SSB42" s="31"/>
      <c r="SSC42" s="31"/>
      <c r="SSD42" s="31"/>
      <c r="SSE42" s="31"/>
      <c r="SSF42" s="31"/>
      <c r="SSG42" s="31"/>
      <c r="SSH42" s="31"/>
      <c r="SSI42" s="31"/>
      <c r="SSJ42" s="31"/>
      <c r="SSK42" s="31"/>
      <c r="SSL42" s="31"/>
      <c r="SSM42" s="31"/>
      <c r="SSN42" s="31"/>
      <c r="SSO42" s="31"/>
      <c r="SSP42" s="31"/>
      <c r="SSQ42" s="31"/>
      <c r="SSR42" s="31"/>
      <c r="SSS42" s="31"/>
      <c r="SST42" s="31"/>
      <c r="SSU42" s="31"/>
      <c r="SSV42" s="31"/>
      <c r="SSW42" s="31"/>
      <c r="SSX42" s="31"/>
      <c r="SSY42" s="31"/>
      <c r="SSZ42" s="31"/>
      <c r="STA42" s="31"/>
      <c r="STB42" s="31"/>
      <c r="STC42" s="31"/>
      <c r="STD42" s="31"/>
      <c r="STE42" s="31"/>
      <c r="STF42" s="31"/>
      <c r="STG42" s="31"/>
      <c r="STH42" s="31"/>
      <c r="STI42" s="31"/>
      <c r="STJ42" s="31"/>
      <c r="STK42" s="31"/>
      <c r="STL42" s="31"/>
      <c r="STM42" s="31"/>
      <c r="STN42" s="31"/>
      <c r="STO42" s="31"/>
      <c r="STP42" s="31"/>
      <c r="STQ42" s="31"/>
      <c r="STR42" s="31"/>
      <c r="STS42" s="31"/>
      <c r="STT42" s="31"/>
      <c r="STU42" s="31"/>
      <c r="STV42" s="31"/>
      <c r="STW42" s="31"/>
      <c r="STX42" s="31"/>
      <c r="STY42" s="31"/>
      <c r="STZ42" s="31"/>
      <c r="SUA42" s="31"/>
      <c r="SUB42" s="31"/>
      <c r="SUC42" s="31"/>
      <c r="SUD42" s="31"/>
      <c r="SUE42" s="31"/>
      <c r="SUF42" s="31"/>
      <c r="SUG42" s="31"/>
      <c r="SUH42" s="31"/>
      <c r="SUI42" s="31"/>
      <c r="SUJ42" s="31"/>
      <c r="SUK42" s="31"/>
      <c r="SUL42" s="31"/>
      <c r="SUM42" s="31"/>
      <c r="SUN42" s="31"/>
      <c r="SUO42" s="31"/>
      <c r="SUP42" s="31"/>
      <c r="SUQ42" s="31"/>
      <c r="SUR42" s="31"/>
      <c r="SUS42" s="31"/>
      <c r="SUT42" s="31"/>
      <c r="SUU42" s="31"/>
      <c r="SUV42" s="31"/>
      <c r="SUW42" s="31"/>
      <c r="SUX42" s="31"/>
      <c r="SUY42" s="31"/>
      <c r="SUZ42" s="31"/>
      <c r="SVA42" s="31"/>
      <c r="SVB42" s="31"/>
      <c r="SVC42" s="31"/>
      <c r="SVD42" s="31"/>
      <c r="SVE42" s="31"/>
      <c r="SVF42" s="31"/>
      <c r="SVG42" s="31"/>
      <c r="SVH42" s="31"/>
      <c r="SVI42" s="31"/>
      <c r="SVJ42" s="31"/>
      <c r="SVK42" s="31"/>
      <c r="SVL42" s="31"/>
      <c r="SVM42" s="31"/>
      <c r="SVN42" s="31"/>
      <c r="SVO42" s="31"/>
      <c r="SVP42" s="31"/>
      <c r="SVQ42" s="31"/>
      <c r="SVR42" s="31"/>
      <c r="SVS42" s="31"/>
      <c r="SVT42" s="31"/>
      <c r="SVU42" s="31"/>
      <c r="SVV42" s="31"/>
      <c r="SVW42" s="31"/>
      <c r="SVX42" s="31"/>
      <c r="SVY42" s="31"/>
      <c r="SVZ42" s="31"/>
      <c r="SWA42" s="31"/>
      <c r="SWB42" s="31"/>
      <c r="SWC42" s="31"/>
      <c r="SWD42" s="31"/>
      <c r="SWE42" s="31"/>
      <c r="SWF42" s="31"/>
      <c r="SWG42" s="31"/>
      <c r="SWH42" s="31"/>
      <c r="SWI42" s="31"/>
      <c r="SWJ42" s="31"/>
      <c r="SWK42" s="31"/>
      <c r="SWL42" s="31"/>
      <c r="SWM42" s="31"/>
      <c r="SWN42" s="31"/>
      <c r="SWO42" s="31"/>
      <c r="SWP42" s="31"/>
      <c r="SWQ42" s="31"/>
      <c r="SWR42" s="31"/>
      <c r="SWS42" s="31"/>
      <c r="SWT42" s="31"/>
      <c r="SWU42" s="31"/>
      <c r="SWV42" s="31"/>
      <c r="SWW42" s="31"/>
      <c r="SWX42" s="31"/>
      <c r="SWY42" s="31"/>
      <c r="SWZ42" s="31"/>
      <c r="SXA42" s="31"/>
      <c r="SXB42" s="31"/>
      <c r="SXC42" s="31"/>
      <c r="SXD42" s="31"/>
      <c r="SXE42" s="31"/>
      <c r="SXF42" s="31"/>
      <c r="SXG42" s="31"/>
      <c r="SXH42" s="31"/>
      <c r="SXI42" s="31"/>
      <c r="SXJ42" s="31"/>
      <c r="SXK42" s="31"/>
      <c r="SXL42" s="31"/>
      <c r="SXM42" s="31"/>
      <c r="SXN42" s="31"/>
      <c r="SXO42" s="31"/>
      <c r="SXP42" s="31"/>
      <c r="SXQ42" s="31"/>
      <c r="SXR42" s="31"/>
      <c r="SXS42" s="31"/>
      <c r="SXT42" s="31"/>
      <c r="SXU42" s="31"/>
      <c r="SXV42" s="31"/>
      <c r="SXW42" s="31"/>
      <c r="SXX42" s="31"/>
      <c r="SXY42" s="31"/>
      <c r="SXZ42" s="31"/>
      <c r="SYA42" s="31"/>
      <c r="SYB42" s="31"/>
      <c r="SYC42" s="31"/>
      <c r="SYD42" s="31"/>
      <c r="SYE42" s="31"/>
      <c r="SYF42" s="31"/>
      <c r="SYG42" s="31"/>
      <c r="SYH42" s="31"/>
      <c r="SYI42" s="31"/>
      <c r="SYJ42" s="31"/>
      <c r="SYK42" s="31"/>
      <c r="SYL42" s="31"/>
      <c r="SYM42" s="31"/>
      <c r="SYN42" s="31"/>
      <c r="SYO42" s="31"/>
      <c r="SYP42" s="31"/>
      <c r="SYQ42" s="31"/>
      <c r="SYR42" s="31"/>
      <c r="SYS42" s="31"/>
      <c r="SYT42" s="31"/>
      <c r="SYU42" s="31"/>
      <c r="SYV42" s="31"/>
      <c r="SYW42" s="31"/>
      <c r="SYX42" s="31"/>
      <c r="SYY42" s="31"/>
      <c r="SYZ42" s="31"/>
      <c r="SZA42" s="31"/>
      <c r="SZB42" s="31"/>
      <c r="SZC42" s="31"/>
      <c r="SZD42" s="31"/>
      <c r="SZE42" s="31"/>
      <c r="SZF42" s="31"/>
      <c r="SZG42" s="31"/>
      <c r="SZH42" s="31"/>
      <c r="SZI42" s="31"/>
      <c r="SZJ42" s="31"/>
      <c r="SZK42" s="31"/>
      <c r="SZL42" s="31"/>
      <c r="SZM42" s="31"/>
      <c r="SZN42" s="31"/>
      <c r="SZO42" s="31"/>
      <c r="SZP42" s="31"/>
      <c r="SZQ42" s="31"/>
      <c r="SZR42" s="31"/>
      <c r="SZS42" s="31"/>
      <c r="SZT42" s="31"/>
      <c r="SZU42" s="31"/>
      <c r="SZV42" s="31"/>
      <c r="SZW42" s="31"/>
      <c r="SZX42" s="31"/>
      <c r="SZY42" s="31"/>
      <c r="SZZ42" s="31"/>
      <c r="TAA42" s="31"/>
      <c r="TAB42" s="31"/>
      <c r="TAC42" s="31"/>
      <c r="TAD42" s="31"/>
      <c r="TAE42" s="31"/>
      <c r="TAF42" s="31"/>
      <c r="TAG42" s="31"/>
      <c r="TAH42" s="31"/>
      <c r="TAI42" s="31"/>
      <c r="TAJ42" s="31"/>
      <c r="TAK42" s="31"/>
      <c r="TAL42" s="31"/>
      <c r="TAM42" s="31"/>
      <c r="TAN42" s="31"/>
      <c r="TAO42" s="31"/>
      <c r="TAP42" s="31"/>
      <c r="TAQ42" s="31"/>
      <c r="TAR42" s="31"/>
      <c r="TAS42" s="31"/>
      <c r="TAT42" s="31"/>
      <c r="TAU42" s="31"/>
      <c r="TAV42" s="31"/>
      <c r="TAW42" s="31"/>
      <c r="TAX42" s="31"/>
      <c r="TAY42" s="31"/>
      <c r="TAZ42" s="31"/>
      <c r="TBA42" s="31"/>
      <c r="TBB42" s="31"/>
      <c r="TBC42" s="31"/>
      <c r="TBD42" s="31"/>
      <c r="TBE42" s="31"/>
      <c r="TBF42" s="31"/>
      <c r="TBG42" s="31"/>
      <c r="TBH42" s="31"/>
      <c r="TBI42" s="31"/>
      <c r="TBJ42" s="31"/>
      <c r="TBK42" s="31"/>
      <c r="TBL42" s="31"/>
      <c r="TBM42" s="31"/>
      <c r="TBN42" s="31"/>
      <c r="TBO42" s="31"/>
      <c r="TBP42" s="31"/>
      <c r="TBQ42" s="31"/>
      <c r="TBR42" s="31"/>
      <c r="TBS42" s="31"/>
      <c r="TBT42" s="31"/>
      <c r="TBU42" s="31"/>
      <c r="TBV42" s="31"/>
      <c r="TBW42" s="31"/>
      <c r="TBX42" s="31"/>
      <c r="TBY42" s="31"/>
      <c r="TBZ42" s="31"/>
      <c r="TCA42" s="31"/>
      <c r="TCB42" s="31"/>
      <c r="TCC42" s="31"/>
      <c r="TCD42" s="31"/>
      <c r="TCE42" s="31"/>
      <c r="TCF42" s="31"/>
      <c r="TCG42" s="31"/>
      <c r="TCH42" s="31"/>
      <c r="TCI42" s="31"/>
      <c r="TCJ42" s="31"/>
      <c r="TCK42" s="31"/>
      <c r="TCL42" s="31"/>
      <c r="TCM42" s="31"/>
      <c r="TCN42" s="31"/>
      <c r="TCO42" s="31"/>
      <c r="TCP42" s="31"/>
      <c r="TCQ42" s="31"/>
      <c r="TCR42" s="31"/>
      <c r="TCS42" s="31"/>
      <c r="TCT42" s="31"/>
      <c r="TCU42" s="31"/>
      <c r="TCV42" s="31"/>
      <c r="TCW42" s="31"/>
      <c r="TCX42" s="31"/>
      <c r="TCY42" s="31"/>
      <c r="TCZ42" s="31"/>
      <c r="TDA42" s="31"/>
      <c r="TDB42" s="31"/>
      <c r="TDC42" s="31"/>
      <c r="TDD42" s="31"/>
      <c r="TDE42" s="31"/>
      <c r="TDF42" s="31"/>
      <c r="TDG42" s="31"/>
      <c r="TDH42" s="31"/>
      <c r="TDI42" s="31"/>
      <c r="TDJ42" s="31"/>
      <c r="TDK42" s="31"/>
      <c r="TDL42" s="31"/>
      <c r="TDM42" s="31"/>
      <c r="TDN42" s="31"/>
      <c r="TDO42" s="31"/>
      <c r="TDP42" s="31"/>
      <c r="TDQ42" s="31"/>
      <c r="TDR42" s="31"/>
      <c r="TDS42" s="31"/>
      <c r="TDT42" s="31"/>
      <c r="TDU42" s="31"/>
      <c r="TDV42" s="31"/>
      <c r="TDW42" s="31"/>
      <c r="TDX42" s="31"/>
      <c r="TDY42" s="31"/>
      <c r="TDZ42" s="31"/>
      <c r="TEA42" s="31"/>
      <c r="TEB42" s="31"/>
      <c r="TEC42" s="31"/>
      <c r="TED42" s="31"/>
      <c r="TEE42" s="31"/>
      <c r="TEF42" s="31"/>
      <c r="TEG42" s="31"/>
      <c r="TEH42" s="31"/>
      <c r="TEI42" s="31"/>
      <c r="TEJ42" s="31"/>
      <c r="TEK42" s="31"/>
      <c r="TEL42" s="31"/>
      <c r="TEM42" s="31"/>
      <c r="TEN42" s="31"/>
      <c r="TEO42" s="31"/>
      <c r="TEP42" s="31"/>
      <c r="TEQ42" s="31"/>
      <c r="TER42" s="31"/>
      <c r="TES42" s="31"/>
      <c r="TET42" s="31"/>
      <c r="TEU42" s="31"/>
      <c r="TEV42" s="31"/>
      <c r="TEW42" s="31"/>
      <c r="TEX42" s="31"/>
      <c r="TEY42" s="31"/>
      <c r="TEZ42" s="31"/>
      <c r="TFA42" s="31"/>
      <c r="TFB42" s="31"/>
      <c r="TFC42" s="31"/>
      <c r="TFD42" s="31"/>
      <c r="TFE42" s="31"/>
      <c r="TFF42" s="31"/>
      <c r="TFG42" s="31"/>
      <c r="TFH42" s="31"/>
      <c r="TFI42" s="31"/>
      <c r="TFJ42" s="31"/>
      <c r="TFK42" s="31"/>
      <c r="TFL42" s="31"/>
      <c r="TFM42" s="31"/>
      <c r="TFN42" s="31"/>
      <c r="TFO42" s="31"/>
      <c r="TFP42" s="31"/>
      <c r="TFQ42" s="31"/>
      <c r="TFR42" s="31"/>
      <c r="TFS42" s="31"/>
      <c r="TFT42" s="31"/>
      <c r="TFU42" s="31"/>
      <c r="TFV42" s="31"/>
      <c r="TFW42" s="31"/>
      <c r="TFX42" s="31"/>
      <c r="TFY42" s="31"/>
      <c r="TFZ42" s="31"/>
      <c r="TGA42" s="31"/>
      <c r="TGB42" s="31"/>
      <c r="TGC42" s="31"/>
      <c r="TGD42" s="31"/>
      <c r="TGE42" s="31"/>
      <c r="TGF42" s="31"/>
      <c r="TGG42" s="31"/>
      <c r="TGH42" s="31"/>
      <c r="TGI42" s="31"/>
      <c r="TGJ42" s="31"/>
      <c r="TGK42" s="31"/>
      <c r="TGL42" s="31"/>
      <c r="TGM42" s="31"/>
      <c r="TGN42" s="31"/>
      <c r="TGO42" s="31"/>
      <c r="TGP42" s="31"/>
      <c r="TGQ42" s="31"/>
      <c r="TGR42" s="31"/>
      <c r="TGS42" s="31"/>
      <c r="TGT42" s="31"/>
      <c r="TGU42" s="31"/>
      <c r="TGV42" s="31"/>
      <c r="TGW42" s="31"/>
      <c r="TGX42" s="31"/>
      <c r="TGY42" s="31"/>
      <c r="TGZ42" s="31"/>
      <c r="THA42" s="31"/>
      <c r="THB42" s="31"/>
      <c r="THC42" s="31"/>
      <c r="THD42" s="31"/>
      <c r="THE42" s="31"/>
      <c r="THF42" s="31"/>
      <c r="THG42" s="31"/>
      <c r="THH42" s="31"/>
      <c r="THI42" s="31"/>
      <c r="THJ42" s="31"/>
      <c r="THK42" s="31"/>
      <c r="THL42" s="31"/>
      <c r="THM42" s="31"/>
      <c r="THN42" s="31"/>
      <c r="THO42" s="31"/>
      <c r="THP42" s="31"/>
      <c r="THQ42" s="31"/>
      <c r="THR42" s="31"/>
      <c r="THS42" s="31"/>
      <c r="THT42" s="31"/>
      <c r="THU42" s="31"/>
      <c r="THV42" s="31"/>
      <c r="THW42" s="31"/>
      <c r="THX42" s="31"/>
      <c r="THY42" s="31"/>
      <c r="THZ42" s="31"/>
      <c r="TIA42" s="31"/>
      <c r="TIB42" s="31"/>
      <c r="TIC42" s="31"/>
      <c r="TID42" s="31"/>
      <c r="TIE42" s="31"/>
      <c r="TIF42" s="31"/>
      <c r="TIG42" s="31"/>
      <c r="TIH42" s="31"/>
      <c r="TII42" s="31"/>
      <c r="TIJ42" s="31"/>
      <c r="TIK42" s="31"/>
      <c r="TIL42" s="31"/>
      <c r="TIM42" s="31"/>
      <c r="TIN42" s="31"/>
      <c r="TIO42" s="31"/>
      <c r="TIP42" s="31"/>
      <c r="TIQ42" s="31"/>
      <c r="TIR42" s="31"/>
      <c r="TIS42" s="31"/>
      <c r="TIT42" s="31"/>
      <c r="TIU42" s="31"/>
      <c r="TIV42" s="31"/>
      <c r="TIW42" s="31"/>
      <c r="TIX42" s="31"/>
      <c r="TIY42" s="31"/>
      <c r="TIZ42" s="31"/>
      <c r="TJA42" s="31"/>
      <c r="TJB42" s="31"/>
      <c r="TJC42" s="31"/>
      <c r="TJD42" s="31"/>
      <c r="TJE42" s="31"/>
      <c r="TJF42" s="31"/>
      <c r="TJG42" s="31"/>
      <c r="TJH42" s="31"/>
      <c r="TJI42" s="31"/>
      <c r="TJJ42" s="31"/>
      <c r="TJK42" s="31"/>
      <c r="TJL42" s="31"/>
      <c r="TJM42" s="31"/>
      <c r="TJN42" s="31"/>
      <c r="TJO42" s="31"/>
      <c r="TJP42" s="31"/>
      <c r="TJQ42" s="31"/>
      <c r="TJR42" s="31"/>
      <c r="TJS42" s="31"/>
      <c r="TJT42" s="31"/>
      <c r="TJU42" s="31"/>
      <c r="TJV42" s="31"/>
      <c r="TJW42" s="31"/>
      <c r="TJX42" s="31"/>
      <c r="TJY42" s="31"/>
      <c r="TJZ42" s="31"/>
      <c r="TKA42" s="31"/>
      <c r="TKB42" s="31"/>
      <c r="TKC42" s="31"/>
      <c r="TKD42" s="31"/>
      <c r="TKE42" s="31"/>
      <c r="TKF42" s="31"/>
      <c r="TKG42" s="31"/>
      <c r="TKH42" s="31"/>
      <c r="TKI42" s="31"/>
      <c r="TKJ42" s="31"/>
      <c r="TKK42" s="31"/>
      <c r="TKL42" s="31"/>
      <c r="TKM42" s="31"/>
      <c r="TKN42" s="31"/>
      <c r="TKO42" s="31"/>
      <c r="TKP42" s="31"/>
      <c r="TKQ42" s="31"/>
      <c r="TKR42" s="31"/>
      <c r="TKS42" s="31"/>
      <c r="TKT42" s="31"/>
      <c r="TKU42" s="31"/>
      <c r="TKV42" s="31"/>
      <c r="TKW42" s="31"/>
      <c r="TKX42" s="31"/>
      <c r="TKY42" s="31"/>
      <c r="TKZ42" s="31"/>
      <c r="TLA42" s="31"/>
      <c r="TLB42" s="31"/>
      <c r="TLC42" s="31"/>
      <c r="TLD42" s="31"/>
      <c r="TLE42" s="31"/>
      <c r="TLF42" s="31"/>
      <c r="TLG42" s="31"/>
      <c r="TLH42" s="31"/>
      <c r="TLI42" s="31"/>
      <c r="TLJ42" s="31"/>
      <c r="TLK42" s="31"/>
      <c r="TLL42" s="31"/>
      <c r="TLM42" s="31"/>
      <c r="TLN42" s="31"/>
      <c r="TLO42" s="31"/>
      <c r="TLP42" s="31"/>
      <c r="TLQ42" s="31"/>
      <c r="TLR42" s="31"/>
      <c r="TLS42" s="31"/>
      <c r="TLT42" s="31"/>
      <c r="TLU42" s="31"/>
      <c r="TLV42" s="31"/>
      <c r="TLW42" s="31"/>
      <c r="TLX42" s="31"/>
      <c r="TLY42" s="31"/>
      <c r="TLZ42" s="31"/>
      <c r="TMA42" s="31"/>
      <c r="TMB42" s="31"/>
      <c r="TMC42" s="31"/>
      <c r="TMD42" s="31"/>
      <c r="TME42" s="31"/>
      <c r="TMF42" s="31"/>
      <c r="TMG42" s="31"/>
      <c r="TMH42" s="31"/>
      <c r="TMI42" s="31"/>
      <c r="TMJ42" s="31"/>
      <c r="TMK42" s="31"/>
      <c r="TML42" s="31"/>
      <c r="TMM42" s="31"/>
      <c r="TMN42" s="31"/>
      <c r="TMO42" s="31"/>
      <c r="TMP42" s="31"/>
      <c r="TMQ42" s="31"/>
      <c r="TMR42" s="31"/>
      <c r="TMS42" s="31"/>
      <c r="TMT42" s="31"/>
      <c r="TMU42" s="31"/>
      <c r="TMV42" s="31"/>
      <c r="TMW42" s="31"/>
      <c r="TMX42" s="31"/>
      <c r="TMY42" s="31"/>
      <c r="TMZ42" s="31"/>
      <c r="TNA42" s="31"/>
      <c r="TNB42" s="31"/>
      <c r="TNC42" s="31"/>
      <c r="TND42" s="31"/>
      <c r="TNE42" s="31"/>
      <c r="TNF42" s="31"/>
      <c r="TNG42" s="31"/>
      <c r="TNH42" s="31"/>
      <c r="TNI42" s="31"/>
      <c r="TNJ42" s="31"/>
      <c r="TNK42" s="31"/>
      <c r="TNL42" s="31"/>
      <c r="TNM42" s="31"/>
      <c r="TNN42" s="31"/>
      <c r="TNO42" s="31"/>
      <c r="TNP42" s="31"/>
      <c r="TNQ42" s="31"/>
      <c r="TNR42" s="31"/>
      <c r="TNS42" s="31"/>
      <c r="TNT42" s="31"/>
      <c r="TNU42" s="31"/>
      <c r="TNV42" s="31"/>
      <c r="TNW42" s="31"/>
      <c r="TNX42" s="31"/>
      <c r="TNY42" s="31"/>
      <c r="TNZ42" s="31"/>
      <c r="TOA42" s="31"/>
      <c r="TOB42" s="31"/>
      <c r="TOC42" s="31"/>
      <c r="TOD42" s="31"/>
      <c r="TOE42" s="31"/>
      <c r="TOF42" s="31"/>
      <c r="TOG42" s="31"/>
      <c r="TOH42" s="31"/>
      <c r="TOI42" s="31"/>
      <c r="TOJ42" s="31"/>
      <c r="TOK42" s="31"/>
      <c r="TOL42" s="31"/>
      <c r="TOM42" s="31"/>
      <c r="TON42" s="31"/>
      <c r="TOO42" s="31"/>
      <c r="TOP42" s="31"/>
      <c r="TOQ42" s="31"/>
      <c r="TOR42" s="31"/>
      <c r="TOS42" s="31"/>
      <c r="TOT42" s="31"/>
      <c r="TOU42" s="31"/>
      <c r="TOV42" s="31"/>
      <c r="TOW42" s="31"/>
      <c r="TOX42" s="31"/>
      <c r="TOY42" s="31"/>
      <c r="TOZ42" s="31"/>
      <c r="TPA42" s="31"/>
      <c r="TPB42" s="31"/>
      <c r="TPC42" s="31"/>
      <c r="TPD42" s="31"/>
      <c r="TPE42" s="31"/>
      <c r="TPF42" s="31"/>
      <c r="TPG42" s="31"/>
      <c r="TPH42" s="31"/>
      <c r="TPI42" s="31"/>
      <c r="TPJ42" s="31"/>
      <c r="TPK42" s="31"/>
      <c r="TPL42" s="31"/>
      <c r="TPM42" s="31"/>
      <c r="TPN42" s="31"/>
      <c r="TPO42" s="31"/>
      <c r="TPP42" s="31"/>
      <c r="TPQ42" s="31"/>
      <c r="TPR42" s="31"/>
      <c r="TPS42" s="31"/>
      <c r="TPT42" s="31"/>
      <c r="TPU42" s="31"/>
      <c r="TPV42" s="31"/>
      <c r="TPW42" s="31"/>
      <c r="TPX42" s="31"/>
      <c r="TPY42" s="31"/>
      <c r="TPZ42" s="31"/>
      <c r="TQA42" s="31"/>
      <c r="TQB42" s="31"/>
      <c r="TQC42" s="31"/>
      <c r="TQD42" s="31"/>
      <c r="TQE42" s="31"/>
      <c r="TQF42" s="31"/>
      <c r="TQG42" s="31"/>
      <c r="TQH42" s="31"/>
      <c r="TQI42" s="31"/>
      <c r="TQJ42" s="31"/>
      <c r="TQK42" s="31"/>
      <c r="TQL42" s="31"/>
      <c r="TQM42" s="31"/>
      <c r="TQN42" s="31"/>
      <c r="TQO42" s="31"/>
      <c r="TQP42" s="31"/>
      <c r="TQQ42" s="31"/>
      <c r="TQR42" s="31"/>
      <c r="TQS42" s="31"/>
      <c r="TQT42" s="31"/>
      <c r="TQU42" s="31"/>
      <c r="TQV42" s="31"/>
      <c r="TQW42" s="31"/>
      <c r="TQX42" s="31"/>
      <c r="TQY42" s="31"/>
      <c r="TQZ42" s="31"/>
      <c r="TRA42" s="31"/>
      <c r="TRB42" s="31"/>
      <c r="TRC42" s="31"/>
      <c r="TRD42" s="31"/>
      <c r="TRE42" s="31"/>
      <c r="TRF42" s="31"/>
      <c r="TRG42" s="31"/>
      <c r="TRH42" s="31"/>
      <c r="TRI42" s="31"/>
      <c r="TRJ42" s="31"/>
      <c r="TRK42" s="31"/>
      <c r="TRL42" s="31"/>
      <c r="TRM42" s="31"/>
      <c r="TRN42" s="31"/>
      <c r="TRO42" s="31"/>
      <c r="TRP42" s="31"/>
      <c r="TRQ42" s="31"/>
      <c r="TRR42" s="31"/>
      <c r="TRS42" s="31"/>
      <c r="TRT42" s="31"/>
      <c r="TRU42" s="31"/>
      <c r="TRV42" s="31"/>
      <c r="TRW42" s="31"/>
      <c r="TRX42" s="31"/>
      <c r="TRY42" s="31"/>
      <c r="TRZ42" s="31"/>
      <c r="TSA42" s="31"/>
      <c r="TSB42" s="31"/>
      <c r="TSC42" s="31"/>
      <c r="TSD42" s="31"/>
      <c r="TSE42" s="31"/>
      <c r="TSF42" s="31"/>
      <c r="TSG42" s="31"/>
      <c r="TSH42" s="31"/>
      <c r="TSI42" s="31"/>
      <c r="TSJ42" s="31"/>
      <c r="TSK42" s="31"/>
      <c r="TSL42" s="31"/>
      <c r="TSM42" s="31"/>
      <c r="TSN42" s="31"/>
      <c r="TSO42" s="31"/>
      <c r="TSP42" s="31"/>
      <c r="TSQ42" s="31"/>
      <c r="TSR42" s="31"/>
      <c r="TSS42" s="31"/>
      <c r="TST42" s="31"/>
      <c r="TSU42" s="31"/>
      <c r="TSV42" s="31"/>
      <c r="TSW42" s="31"/>
      <c r="TSX42" s="31"/>
      <c r="TSY42" s="31"/>
      <c r="TSZ42" s="31"/>
      <c r="TTA42" s="31"/>
      <c r="TTB42" s="31"/>
      <c r="TTC42" s="31"/>
      <c r="TTD42" s="31"/>
      <c r="TTE42" s="31"/>
      <c r="TTF42" s="31"/>
      <c r="TTG42" s="31"/>
      <c r="TTH42" s="31"/>
      <c r="TTI42" s="31"/>
      <c r="TTJ42" s="31"/>
      <c r="TTK42" s="31"/>
      <c r="TTL42" s="31"/>
      <c r="TTM42" s="31"/>
      <c r="TTN42" s="31"/>
      <c r="TTO42" s="31"/>
      <c r="TTP42" s="31"/>
      <c r="TTQ42" s="31"/>
      <c r="TTR42" s="31"/>
      <c r="TTS42" s="31"/>
      <c r="TTT42" s="31"/>
      <c r="TTU42" s="31"/>
      <c r="TTV42" s="31"/>
      <c r="TTW42" s="31"/>
      <c r="TTX42" s="31"/>
      <c r="TTY42" s="31"/>
      <c r="TTZ42" s="31"/>
      <c r="TUA42" s="31"/>
      <c r="TUB42" s="31"/>
      <c r="TUC42" s="31"/>
      <c r="TUD42" s="31"/>
      <c r="TUE42" s="31"/>
      <c r="TUF42" s="31"/>
      <c r="TUG42" s="31"/>
      <c r="TUH42" s="31"/>
      <c r="TUI42" s="31"/>
      <c r="TUJ42" s="31"/>
      <c r="TUK42" s="31"/>
      <c r="TUL42" s="31"/>
      <c r="TUM42" s="31"/>
      <c r="TUN42" s="31"/>
      <c r="TUO42" s="31"/>
      <c r="TUP42" s="31"/>
      <c r="TUQ42" s="31"/>
      <c r="TUR42" s="31"/>
      <c r="TUS42" s="31"/>
      <c r="TUT42" s="31"/>
      <c r="TUU42" s="31"/>
      <c r="TUV42" s="31"/>
      <c r="TUW42" s="31"/>
      <c r="TUX42" s="31"/>
      <c r="TUY42" s="31"/>
      <c r="TUZ42" s="31"/>
      <c r="TVA42" s="31"/>
      <c r="TVB42" s="31"/>
      <c r="TVC42" s="31"/>
      <c r="TVD42" s="31"/>
      <c r="TVE42" s="31"/>
      <c r="TVF42" s="31"/>
      <c r="TVG42" s="31"/>
      <c r="TVH42" s="31"/>
      <c r="TVI42" s="31"/>
      <c r="TVJ42" s="31"/>
      <c r="TVK42" s="31"/>
      <c r="TVL42" s="31"/>
      <c r="TVM42" s="31"/>
      <c r="TVN42" s="31"/>
      <c r="TVO42" s="31"/>
      <c r="TVP42" s="31"/>
      <c r="TVQ42" s="31"/>
      <c r="TVR42" s="31"/>
      <c r="TVS42" s="31"/>
      <c r="TVT42" s="31"/>
      <c r="TVU42" s="31"/>
      <c r="TVV42" s="31"/>
      <c r="TVW42" s="31"/>
      <c r="TVX42" s="31"/>
      <c r="TVY42" s="31"/>
      <c r="TVZ42" s="31"/>
      <c r="TWA42" s="31"/>
      <c r="TWB42" s="31"/>
      <c r="TWC42" s="31"/>
      <c r="TWD42" s="31"/>
      <c r="TWE42" s="31"/>
      <c r="TWF42" s="31"/>
      <c r="TWG42" s="31"/>
      <c r="TWH42" s="31"/>
      <c r="TWI42" s="31"/>
      <c r="TWJ42" s="31"/>
      <c r="TWK42" s="31"/>
      <c r="TWL42" s="31"/>
      <c r="TWM42" s="31"/>
      <c r="TWN42" s="31"/>
      <c r="TWO42" s="31"/>
      <c r="TWP42" s="31"/>
      <c r="TWQ42" s="31"/>
      <c r="TWR42" s="31"/>
      <c r="TWS42" s="31"/>
      <c r="TWT42" s="31"/>
      <c r="TWU42" s="31"/>
      <c r="TWV42" s="31"/>
      <c r="TWW42" s="31"/>
      <c r="TWX42" s="31"/>
      <c r="TWY42" s="31"/>
      <c r="TWZ42" s="31"/>
      <c r="TXA42" s="31"/>
      <c r="TXB42" s="31"/>
      <c r="TXC42" s="31"/>
      <c r="TXD42" s="31"/>
      <c r="TXE42" s="31"/>
      <c r="TXF42" s="31"/>
      <c r="TXG42" s="31"/>
      <c r="TXH42" s="31"/>
      <c r="TXI42" s="31"/>
      <c r="TXJ42" s="31"/>
      <c r="TXK42" s="31"/>
      <c r="TXL42" s="31"/>
      <c r="TXM42" s="31"/>
      <c r="TXN42" s="31"/>
      <c r="TXO42" s="31"/>
      <c r="TXP42" s="31"/>
      <c r="TXQ42" s="31"/>
      <c r="TXR42" s="31"/>
      <c r="TXS42" s="31"/>
      <c r="TXT42" s="31"/>
      <c r="TXU42" s="31"/>
      <c r="TXV42" s="31"/>
      <c r="TXW42" s="31"/>
      <c r="TXX42" s="31"/>
      <c r="TXY42" s="31"/>
      <c r="TXZ42" s="31"/>
      <c r="TYA42" s="31"/>
      <c r="TYB42" s="31"/>
      <c r="TYC42" s="31"/>
      <c r="TYD42" s="31"/>
      <c r="TYE42" s="31"/>
      <c r="TYF42" s="31"/>
      <c r="TYG42" s="31"/>
      <c r="TYH42" s="31"/>
      <c r="TYI42" s="31"/>
      <c r="TYJ42" s="31"/>
      <c r="TYK42" s="31"/>
      <c r="TYL42" s="31"/>
      <c r="TYM42" s="31"/>
      <c r="TYN42" s="31"/>
      <c r="TYO42" s="31"/>
      <c r="TYP42" s="31"/>
      <c r="TYQ42" s="31"/>
      <c r="TYR42" s="31"/>
      <c r="TYS42" s="31"/>
      <c r="TYT42" s="31"/>
      <c r="TYU42" s="31"/>
      <c r="TYV42" s="31"/>
      <c r="TYW42" s="31"/>
      <c r="TYX42" s="31"/>
      <c r="TYY42" s="31"/>
      <c r="TYZ42" s="31"/>
      <c r="TZA42" s="31"/>
      <c r="TZB42" s="31"/>
      <c r="TZC42" s="31"/>
      <c r="TZD42" s="31"/>
      <c r="TZE42" s="31"/>
      <c r="TZF42" s="31"/>
      <c r="TZG42" s="31"/>
      <c r="TZH42" s="31"/>
      <c r="TZI42" s="31"/>
      <c r="TZJ42" s="31"/>
      <c r="TZK42" s="31"/>
      <c r="TZL42" s="31"/>
      <c r="TZM42" s="31"/>
      <c r="TZN42" s="31"/>
      <c r="TZO42" s="31"/>
      <c r="TZP42" s="31"/>
      <c r="TZQ42" s="31"/>
      <c r="TZR42" s="31"/>
      <c r="TZS42" s="31"/>
      <c r="TZT42" s="31"/>
      <c r="TZU42" s="31"/>
      <c r="TZV42" s="31"/>
      <c r="TZW42" s="31"/>
      <c r="TZX42" s="31"/>
      <c r="TZY42" s="31"/>
      <c r="TZZ42" s="31"/>
      <c r="UAA42" s="31"/>
      <c r="UAB42" s="31"/>
      <c r="UAC42" s="31"/>
      <c r="UAD42" s="31"/>
      <c r="UAE42" s="31"/>
      <c r="UAF42" s="31"/>
      <c r="UAG42" s="31"/>
      <c r="UAH42" s="31"/>
      <c r="UAI42" s="31"/>
      <c r="UAJ42" s="31"/>
      <c r="UAK42" s="31"/>
      <c r="UAL42" s="31"/>
      <c r="UAM42" s="31"/>
      <c r="UAN42" s="31"/>
      <c r="UAO42" s="31"/>
      <c r="UAP42" s="31"/>
      <c r="UAQ42" s="31"/>
      <c r="UAR42" s="31"/>
      <c r="UAS42" s="31"/>
      <c r="UAT42" s="31"/>
      <c r="UAU42" s="31"/>
      <c r="UAV42" s="31"/>
      <c r="UAW42" s="31"/>
      <c r="UAX42" s="31"/>
      <c r="UAY42" s="31"/>
      <c r="UAZ42" s="31"/>
      <c r="UBA42" s="31"/>
      <c r="UBB42" s="31"/>
      <c r="UBC42" s="31"/>
      <c r="UBD42" s="31"/>
      <c r="UBE42" s="31"/>
      <c r="UBF42" s="31"/>
      <c r="UBG42" s="31"/>
      <c r="UBH42" s="31"/>
      <c r="UBI42" s="31"/>
      <c r="UBJ42" s="31"/>
      <c r="UBK42" s="31"/>
      <c r="UBL42" s="31"/>
      <c r="UBM42" s="31"/>
      <c r="UBN42" s="31"/>
      <c r="UBO42" s="31"/>
      <c r="UBP42" s="31"/>
      <c r="UBQ42" s="31"/>
      <c r="UBR42" s="31"/>
      <c r="UBS42" s="31"/>
      <c r="UBT42" s="31"/>
      <c r="UBU42" s="31"/>
      <c r="UBV42" s="31"/>
      <c r="UBW42" s="31"/>
      <c r="UBX42" s="31"/>
      <c r="UBY42" s="31"/>
      <c r="UBZ42" s="31"/>
      <c r="UCA42" s="31"/>
      <c r="UCB42" s="31"/>
      <c r="UCC42" s="31"/>
      <c r="UCD42" s="31"/>
      <c r="UCE42" s="31"/>
      <c r="UCF42" s="31"/>
      <c r="UCG42" s="31"/>
      <c r="UCH42" s="31"/>
      <c r="UCI42" s="31"/>
      <c r="UCJ42" s="31"/>
      <c r="UCK42" s="31"/>
      <c r="UCL42" s="31"/>
      <c r="UCM42" s="31"/>
      <c r="UCN42" s="31"/>
      <c r="UCO42" s="31"/>
      <c r="UCP42" s="31"/>
      <c r="UCQ42" s="31"/>
      <c r="UCR42" s="31"/>
      <c r="UCS42" s="31"/>
      <c r="UCT42" s="31"/>
      <c r="UCU42" s="31"/>
      <c r="UCV42" s="31"/>
      <c r="UCW42" s="31"/>
      <c r="UCX42" s="31"/>
      <c r="UCY42" s="31"/>
      <c r="UCZ42" s="31"/>
      <c r="UDA42" s="31"/>
      <c r="UDB42" s="31"/>
      <c r="UDC42" s="31"/>
      <c r="UDD42" s="31"/>
      <c r="UDE42" s="31"/>
      <c r="UDF42" s="31"/>
      <c r="UDG42" s="31"/>
      <c r="UDH42" s="31"/>
      <c r="UDI42" s="31"/>
      <c r="UDJ42" s="31"/>
      <c r="UDK42" s="31"/>
      <c r="UDL42" s="31"/>
      <c r="UDM42" s="31"/>
      <c r="UDN42" s="31"/>
      <c r="UDO42" s="31"/>
      <c r="UDP42" s="31"/>
      <c r="UDQ42" s="31"/>
      <c r="UDR42" s="31"/>
      <c r="UDS42" s="31"/>
      <c r="UDT42" s="31"/>
      <c r="UDU42" s="31"/>
      <c r="UDV42" s="31"/>
      <c r="UDW42" s="31"/>
      <c r="UDX42" s="31"/>
      <c r="UDY42" s="31"/>
      <c r="UDZ42" s="31"/>
      <c r="UEA42" s="31"/>
      <c r="UEB42" s="31"/>
      <c r="UEC42" s="31"/>
      <c r="UED42" s="31"/>
      <c r="UEE42" s="31"/>
      <c r="UEF42" s="31"/>
      <c r="UEG42" s="31"/>
      <c r="UEH42" s="31"/>
      <c r="UEI42" s="31"/>
      <c r="UEJ42" s="31"/>
      <c r="UEK42" s="31"/>
      <c r="UEL42" s="31"/>
      <c r="UEM42" s="31"/>
      <c r="UEN42" s="31"/>
      <c r="UEO42" s="31"/>
      <c r="UEP42" s="31"/>
      <c r="UEQ42" s="31"/>
      <c r="UER42" s="31"/>
      <c r="UES42" s="31"/>
      <c r="UET42" s="31"/>
      <c r="UEU42" s="31"/>
      <c r="UEV42" s="31"/>
      <c r="UEW42" s="31"/>
      <c r="UEX42" s="31"/>
      <c r="UEY42" s="31"/>
      <c r="UEZ42" s="31"/>
      <c r="UFA42" s="31"/>
      <c r="UFB42" s="31"/>
      <c r="UFC42" s="31"/>
      <c r="UFD42" s="31"/>
      <c r="UFE42" s="31"/>
      <c r="UFF42" s="31"/>
      <c r="UFG42" s="31"/>
      <c r="UFH42" s="31"/>
      <c r="UFI42" s="31"/>
      <c r="UFJ42" s="31"/>
      <c r="UFK42" s="31"/>
      <c r="UFL42" s="31"/>
      <c r="UFM42" s="31"/>
      <c r="UFN42" s="31"/>
      <c r="UFO42" s="31"/>
      <c r="UFP42" s="31"/>
      <c r="UFQ42" s="31"/>
      <c r="UFR42" s="31"/>
      <c r="UFS42" s="31"/>
      <c r="UFT42" s="31"/>
      <c r="UFU42" s="31"/>
      <c r="UFV42" s="31"/>
      <c r="UFW42" s="31"/>
      <c r="UFX42" s="31"/>
      <c r="UFY42" s="31"/>
      <c r="UFZ42" s="31"/>
      <c r="UGA42" s="31"/>
      <c r="UGB42" s="31"/>
      <c r="UGC42" s="31"/>
      <c r="UGD42" s="31"/>
      <c r="UGE42" s="31"/>
      <c r="UGF42" s="31"/>
      <c r="UGG42" s="31"/>
      <c r="UGH42" s="31"/>
      <c r="UGI42" s="31"/>
      <c r="UGJ42" s="31"/>
      <c r="UGK42" s="31"/>
      <c r="UGL42" s="31"/>
      <c r="UGM42" s="31"/>
      <c r="UGN42" s="31"/>
      <c r="UGO42" s="31"/>
      <c r="UGP42" s="31"/>
      <c r="UGQ42" s="31"/>
      <c r="UGR42" s="31"/>
      <c r="UGS42" s="31"/>
      <c r="UGT42" s="31"/>
      <c r="UGU42" s="31"/>
      <c r="UGV42" s="31"/>
      <c r="UGW42" s="31"/>
      <c r="UGX42" s="31"/>
      <c r="UGY42" s="31"/>
      <c r="UGZ42" s="31"/>
      <c r="UHA42" s="31"/>
      <c r="UHB42" s="31"/>
      <c r="UHC42" s="31"/>
      <c r="UHD42" s="31"/>
      <c r="UHE42" s="31"/>
      <c r="UHF42" s="31"/>
      <c r="UHG42" s="31"/>
      <c r="UHH42" s="31"/>
      <c r="UHI42" s="31"/>
      <c r="UHJ42" s="31"/>
      <c r="UHK42" s="31"/>
      <c r="UHL42" s="31"/>
      <c r="UHM42" s="31"/>
      <c r="UHN42" s="31"/>
      <c r="UHO42" s="31"/>
      <c r="UHP42" s="31"/>
      <c r="UHQ42" s="31"/>
      <c r="UHR42" s="31"/>
      <c r="UHS42" s="31"/>
      <c r="UHT42" s="31"/>
      <c r="UHU42" s="31"/>
      <c r="UHV42" s="31"/>
      <c r="UHW42" s="31"/>
      <c r="UHX42" s="31"/>
      <c r="UHY42" s="31"/>
      <c r="UHZ42" s="31"/>
      <c r="UIA42" s="31"/>
      <c r="UIB42" s="31"/>
      <c r="UIC42" s="31"/>
      <c r="UID42" s="31"/>
      <c r="UIE42" s="31"/>
      <c r="UIF42" s="31"/>
      <c r="UIG42" s="31"/>
      <c r="UIH42" s="31"/>
      <c r="UII42" s="31"/>
      <c r="UIJ42" s="31"/>
      <c r="UIK42" s="31"/>
      <c r="UIL42" s="31"/>
      <c r="UIM42" s="31"/>
      <c r="UIN42" s="31"/>
      <c r="UIO42" s="31"/>
      <c r="UIP42" s="31"/>
      <c r="UIQ42" s="31"/>
      <c r="UIR42" s="31"/>
      <c r="UIS42" s="31"/>
      <c r="UIT42" s="31"/>
      <c r="UIU42" s="31"/>
      <c r="UIV42" s="31"/>
      <c r="UIW42" s="31"/>
      <c r="UIX42" s="31"/>
      <c r="UIY42" s="31"/>
      <c r="UIZ42" s="31"/>
      <c r="UJA42" s="31"/>
      <c r="UJB42" s="31"/>
      <c r="UJC42" s="31"/>
      <c r="UJD42" s="31"/>
      <c r="UJE42" s="31"/>
      <c r="UJF42" s="31"/>
      <c r="UJG42" s="31"/>
      <c r="UJH42" s="31"/>
      <c r="UJI42" s="31"/>
      <c r="UJJ42" s="31"/>
      <c r="UJK42" s="31"/>
      <c r="UJL42" s="31"/>
      <c r="UJM42" s="31"/>
      <c r="UJN42" s="31"/>
      <c r="UJO42" s="31"/>
      <c r="UJP42" s="31"/>
      <c r="UJQ42" s="31"/>
      <c r="UJR42" s="31"/>
      <c r="UJS42" s="31"/>
      <c r="UJT42" s="31"/>
      <c r="UJU42" s="31"/>
      <c r="UJV42" s="31"/>
      <c r="UJW42" s="31"/>
      <c r="UJX42" s="31"/>
      <c r="UJY42" s="31"/>
      <c r="UJZ42" s="31"/>
      <c r="UKA42" s="31"/>
      <c r="UKB42" s="31"/>
      <c r="UKC42" s="31"/>
      <c r="UKD42" s="31"/>
      <c r="UKE42" s="31"/>
      <c r="UKF42" s="31"/>
      <c r="UKG42" s="31"/>
      <c r="UKH42" s="31"/>
      <c r="UKI42" s="31"/>
      <c r="UKJ42" s="31"/>
      <c r="UKK42" s="31"/>
      <c r="UKL42" s="31"/>
      <c r="UKM42" s="31"/>
      <c r="UKN42" s="31"/>
      <c r="UKO42" s="31"/>
      <c r="UKP42" s="31"/>
      <c r="UKQ42" s="31"/>
      <c r="UKR42" s="31"/>
      <c r="UKS42" s="31"/>
      <c r="UKT42" s="31"/>
      <c r="UKU42" s="31"/>
      <c r="UKV42" s="31"/>
      <c r="UKW42" s="31"/>
      <c r="UKX42" s="31"/>
      <c r="UKY42" s="31"/>
      <c r="UKZ42" s="31"/>
      <c r="ULA42" s="31"/>
      <c r="ULB42" s="31"/>
      <c r="ULC42" s="31"/>
      <c r="ULD42" s="31"/>
      <c r="ULE42" s="31"/>
      <c r="ULF42" s="31"/>
      <c r="ULG42" s="31"/>
      <c r="ULH42" s="31"/>
      <c r="ULI42" s="31"/>
      <c r="ULJ42" s="31"/>
      <c r="ULK42" s="31"/>
      <c r="ULL42" s="31"/>
      <c r="ULM42" s="31"/>
      <c r="ULN42" s="31"/>
      <c r="ULO42" s="31"/>
      <c r="ULP42" s="31"/>
      <c r="ULQ42" s="31"/>
      <c r="ULR42" s="31"/>
      <c r="ULS42" s="31"/>
      <c r="ULT42" s="31"/>
      <c r="ULU42" s="31"/>
      <c r="ULV42" s="31"/>
      <c r="ULW42" s="31"/>
      <c r="ULX42" s="31"/>
      <c r="ULY42" s="31"/>
      <c r="ULZ42" s="31"/>
      <c r="UMA42" s="31"/>
      <c r="UMB42" s="31"/>
      <c r="UMC42" s="31"/>
      <c r="UMD42" s="31"/>
      <c r="UME42" s="31"/>
      <c r="UMF42" s="31"/>
      <c r="UMG42" s="31"/>
      <c r="UMH42" s="31"/>
      <c r="UMI42" s="31"/>
      <c r="UMJ42" s="31"/>
      <c r="UMK42" s="31"/>
      <c r="UML42" s="31"/>
      <c r="UMM42" s="31"/>
      <c r="UMN42" s="31"/>
      <c r="UMO42" s="31"/>
      <c r="UMP42" s="31"/>
      <c r="UMQ42" s="31"/>
      <c r="UMR42" s="31"/>
      <c r="UMS42" s="31"/>
      <c r="UMT42" s="31"/>
      <c r="UMU42" s="31"/>
      <c r="UMV42" s="31"/>
      <c r="UMW42" s="31"/>
      <c r="UMX42" s="31"/>
      <c r="UMY42" s="31"/>
      <c r="UMZ42" s="31"/>
      <c r="UNA42" s="31"/>
      <c r="UNB42" s="31"/>
      <c r="UNC42" s="31"/>
      <c r="UND42" s="31"/>
      <c r="UNE42" s="31"/>
      <c r="UNF42" s="31"/>
      <c r="UNG42" s="31"/>
      <c r="UNH42" s="31"/>
      <c r="UNI42" s="31"/>
      <c r="UNJ42" s="31"/>
      <c r="UNK42" s="31"/>
      <c r="UNL42" s="31"/>
      <c r="UNM42" s="31"/>
      <c r="UNN42" s="31"/>
      <c r="UNO42" s="31"/>
      <c r="UNP42" s="31"/>
      <c r="UNQ42" s="31"/>
      <c r="UNR42" s="31"/>
      <c r="UNS42" s="31"/>
      <c r="UNT42" s="31"/>
      <c r="UNU42" s="31"/>
      <c r="UNV42" s="31"/>
      <c r="UNW42" s="31"/>
      <c r="UNX42" s="31"/>
      <c r="UNY42" s="31"/>
      <c r="UNZ42" s="31"/>
      <c r="UOA42" s="31"/>
      <c r="UOB42" s="31"/>
      <c r="UOC42" s="31"/>
      <c r="UOD42" s="31"/>
      <c r="UOE42" s="31"/>
      <c r="UOF42" s="31"/>
      <c r="UOG42" s="31"/>
      <c r="UOH42" s="31"/>
      <c r="UOI42" s="31"/>
      <c r="UOJ42" s="31"/>
      <c r="UOK42" s="31"/>
      <c r="UOL42" s="31"/>
      <c r="UOM42" s="31"/>
      <c r="UON42" s="31"/>
      <c r="UOO42" s="31"/>
      <c r="UOP42" s="31"/>
      <c r="UOQ42" s="31"/>
      <c r="UOR42" s="31"/>
      <c r="UOS42" s="31"/>
      <c r="UOT42" s="31"/>
      <c r="UOU42" s="31"/>
      <c r="UOV42" s="31"/>
      <c r="UOW42" s="31"/>
      <c r="UOX42" s="31"/>
      <c r="UOY42" s="31"/>
      <c r="UOZ42" s="31"/>
      <c r="UPA42" s="31"/>
      <c r="UPB42" s="31"/>
      <c r="UPC42" s="31"/>
      <c r="UPD42" s="31"/>
      <c r="UPE42" s="31"/>
      <c r="UPF42" s="31"/>
      <c r="UPG42" s="31"/>
      <c r="UPH42" s="31"/>
      <c r="UPI42" s="31"/>
      <c r="UPJ42" s="31"/>
      <c r="UPK42" s="31"/>
      <c r="UPL42" s="31"/>
      <c r="UPM42" s="31"/>
      <c r="UPN42" s="31"/>
      <c r="UPO42" s="31"/>
      <c r="UPP42" s="31"/>
      <c r="UPQ42" s="31"/>
      <c r="UPR42" s="31"/>
      <c r="UPS42" s="31"/>
      <c r="UPT42" s="31"/>
      <c r="UPU42" s="31"/>
      <c r="UPV42" s="31"/>
      <c r="UPW42" s="31"/>
      <c r="UPX42" s="31"/>
      <c r="UPY42" s="31"/>
      <c r="UPZ42" s="31"/>
      <c r="UQA42" s="31"/>
      <c r="UQB42" s="31"/>
      <c r="UQC42" s="31"/>
      <c r="UQD42" s="31"/>
      <c r="UQE42" s="31"/>
      <c r="UQF42" s="31"/>
      <c r="UQG42" s="31"/>
      <c r="UQH42" s="31"/>
      <c r="UQI42" s="31"/>
      <c r="UQJ42" s="31"/>
      <c r="UQK42" s="31"/>
      <c r="UQL42" s="31"/>
      <c r="UQM42" s="31"/>
      <c r="UQN42" s="31"/>
      <c r="UQO42" s="31"/>
      <c r="UQP42" s="31"/>
      <c r="UQQ42" s="31"/>
      <c r="UQR42" s="31"/>
      <c r="UQS42" s="31"/>
      <c r="UQT42" s="31"/>
      <c r="UQU42" s="31"/>
      <c r="UQV42" s="31"/>
      <c r="UQW42" s="31"/>
      <c r="UQX42" s="31"/>
      <c r="UQY42" s="31"/>
      <c r="UQZ42" s="31"/>
      <c r="URA42" s="31"/>
      <c r="URB42" s="31"/>
      <c r="URC42" s="31"/>
      <c r="URD42" s="31"/>
      <c r="URE42" s="31"/>
      <c r="URF42" s="31"/>
      <c r="URG42" s="31"/>
      <c r="URH42" s="31"/>
      <c r="URI42" s="31"/>
      <c r="URJ42" s="31"/>
      <c r="URK42" s="31"/>
      <c r="URL42" s="31"/>
      <c r="URM42" s="31"/>
      <c r="URN42" s="31"/>
      <c r="URO42" s="31"/>
      <c r="URP42" s="31"/>
      <c r="URQ42" s="31"/>
      <c r="URR42" s="31"/>
      <c r="URS42" s="31"/>
      <c r="URT42" s="31"/>
      <c r="URU42" s="31"/>
      <c r="URV42" s="31"/>
      <c r="URW42" s="31"/>
      <c r="URX42" s="31"/>
      <c r="URY42" s="31"/>
      <c r="URZ42" s="31"/>
      <c r="USA42" s="31"/>
      <c r="USB42" s="31"/>
      <c r="USC42" s="31"/>
      <c r="USD42" s="31"/>
      <c r="USE42" s="31"/>
      <c r="USF42" s="31"/>
      <c r="USG42" s="31"/>
      <c r="USH42" s="31"/>
      <c r="USI42" s="31"/>
      <c r="USJ42" s="31"/>
      <c r="USK42" s="31"/>
      <c r="USL42" s="31"/>
      <c r="USM42" s="31"/>
      <c r="USN42" s="31"/>
      <c r="USO42" s="31"/>
      <c r="USP42" s="31"/>
      <c r="USQ42" s="31"/>
      <c r="USR42" s="31"/>
      <c r="USS42" s="31"/>
      <c r="UST42" s="31"/>
      <c r="USU42" s="31"/>
      <c r="USV42" s="31"/>
      <c r="USW42" s="31"/>
      <c r="USX42" s="31"/>
      <c r="USY42" s="31"/>
      <c r="USZ42" s="31"/>
      <c r="UTA42" s="31"/>
      <c r="UTB42" s="31"/>
      <c r="UTC42" s="31"/>
      <c r="UTD42" s="31"/>
      <c r="UTE42" s="31"/>
      <c r="UTF42" s="31"/>
      <c r="UTG42" s="31"/>
      <c r="UTH42" s="31"/>
      <c r="UTI42" s="31"/>
      <c r="UTJ42" s="31"/>
      <c r="UTK42" s="31"/>
      <c r="UTL42" s="31"/>
      <c r="UTM42" s="31"/>
      <c r="UTN42" s="31"/>
      <c r="UTO42" s="31"/>
      <c r="UTP42" s="31"/>
      <c r="UTQ42" s="31"/>
      <c r="UTR42" s="31"/>
      <c r="UTS42" s="31"/>
      <c r="UTT42" s="31"/>
      <c r="UTU42" s="31"/>
      <c r="UTV42" s="31"/>
      <c r="UTW42" s="31"/>
      <c r="UTX42" s="31"/>
      <c r="UTY42" s="31"/>
      <c r="UTZ42" s="31"/>
      <c r="UUA42" s="31"/>
      <c r="UUB42" s="31"/>
      <c r="UUC42" s="31"/>
      <c r="UUD42" s="31"/>
      <c r="UUE42" s="31"/>
      <c r="UUF42" s="31"/>
      <c r="UUG42" s="31"/>
      <c r="UUH42" s="31"/>
      <c r="UUI42" s="31"/>
      <c r="UUJ42" s="31"/>
      <c r="UUK42" s="31"/>
      <c r="UUL42" s="31"/>
      <c r="UUM42" s="31"/>
      <c r="UUN42" s="31"/>
      <c r="UUO42" s="31"/>
      <c r="UUP42" s="31"/>
      <c r="UUQ42" s="31"/>
      <c r="UUR42" s="31"/>
      <c r="UUS42" s="31"/>
      <c r="UUT42" s="31"/>
      <c r="UUU42" s="31"/>
      <c r="UUV42" s="31"/>
      <c r="UUW42" s="31"/>
      <c r="UUX42" s="31"/>
      <c r="UUY42" s="31"/>
      <c r="UUZ42" s="31"/>
      <c r="UVA42" s="31"/>
      <c r="UVB42" s="31"/>
      <c r="UVC42" s="31"/>
      <c r="UVD42" s="31"/>
      <c r="UVE42" s="31"/>
      <c r="UVF42" s="31"/>
      <c r="UVG42" s="31"/>
      <c r="UVH42" s="31"/>
      <c r="UVI42" s="31"/>
      <c r="UVJ42" s="31"/>
      <c r="UVK42" s="31"/>
      <c r="UVL42" s="31"/>
      <c r="UVM42" s="31"/>
      <c r="UVN42" s="31"/>
      <c r="UVO42" s="31"/>
      <c r="UVP42" s="31"/>
      <c r="UVQ42" s="31"/>
      <c r="UVR42" s="31"/>
      <c r="UVS42" s="31"/>
      <c r="UVT42" s="31"/>
      <c r="UVU42" s="31"/>
      <c r="UVV42" s="31"/>
      <c r="UVW42" s="31"/>
      <c r="UVX42" s="31"/>
      <c r="UVY42" s="31"/>
      <c r="UVZ42" s="31"/>
      <c r="UWA42" s="31"/>
      <c r="UWB42" s="31"/>
      <c r="UWC42" s="31"/>
      <c r="UWD42" s="31"/>
      <c r="UWE42" s="31"/>
      <c r="UWF42" s="31"/>
      <c r="UWG42" s="31"/>
      <c r="UWH42" s="31"/>
      <c r="UWI42" s="31"/>
      <c r="UWJ42" s="31"/>
      <c r="UWK42" s="31"/>
      <c r="UWL42" s="31"/>
      <c r="UWM42" s="31"/>
      <c r="UWN42" s="31"/>
      <c r="UWO42" s="31"/>
      <c r="UWP42" s="31"/>
      <c r="UWQ42" s="31"/>
      <c r="UWR42" s="31"/>
      <c r="UWS42" s="31"/>
      <c r="UWT42" s="31"/>
      <c r="UWU42" s="31"/>
      <c r="UWV42" s="31"/>
      <c r="UWW42" s="31"/>
      <c r="UWX42" s="31"/>
      <c r="UWY42" s="31"/>
      <c r="UWZ42" s="31"/>
      <c r="UXA42" s="31"/>
      <c r="UXB42" s="31"/>
      <c r="UXC42" s="31"/>
      <c r="UXD42" s="31"/>
      <c r="UXE42" s="31"/>
      <c r="UXF42" s="31"/>
      <c r="UXG42" s="31"/>
      <c r="UXH42" s="31"/>
      <c r="UXI42" s="31"/>
      <c r="UXJ42" s="31"/>
      <c r="UXK42" s="31"/>
      <c r="UXL42" s="31"/>
      <c r="UXM42" s="31"/>
      <c r="UXN42" s="31"/>
      <c r="UXO42" s="31"/>
      <c r="UXP42" s="31"/>
      <c r="UXQ42" s="31"/>
      <c r="UXR42" s="31"/>
      <c r="UXS42" s="31"/>
      <c r="UXT42" s="31"/>
      <c r="UXU42" s="31"/>
      <c r="UXV42" s="31"/>
      <c r="UXW42" s="31"/>
      <c r="UXX42" s="31"/>
      <c r="UXY42" s="31"/>
      <c r="UXZ42" s="31"/>
      <c r="UYA42" s="31"/>
      <c r="UYB42" s="31"/>
      <c r="UYC42" s="31"/>
      <c r="UYD42" s="31"/>
      <c r="UYE42" s="31"/>
      <c r="UYF42" s="31"/>
      <c r="UYG42" s="31"/>
      <c r="UYH42" s="31"/>
      <c r="UYI42" s="31"/>
      <c r="UYJ42" s="31"/>
      <c r="UYK42" s="31"/>
      <c r="UYL42" s="31"/>
      <c r="UYM42" s="31"/>
      <c r="UYN42" s="31"/>
      <c r="UYO42" s="31"/>
      <c r="UYP42" s="31"/>
      <c r="UYQ42" s="31"/>
      <c r="UYR42" s="31"/>
      <c r="UYS42" s="31"/>
      <c r="UYT42" s="31"/>
      <c r="UYU42" s="31"/>
      <c r="UYV42" s="31"/>
      <c r="UYW42" s="31"/>
      <c r="UYX42" s="31"/>
      <c r="UYY42" s="31"/>
      <c r="UYZ42" s="31"/>
      <c r="UZA42" s="31"/>
      <c r="UZB42" s="31"/>
      <c r="UZC42" s="31"/>
      <c r="UZD42" s="31"/>
      <c r="UZE42" s="31"/>
      <c r="UZF42" s="31"/>
      <c r="UZG42" s="31"/>
      <c r="UZH42" s="31"/>
      <c r="UZI42" s="31"/>
      <c r="UZJ42" s="31"/>
      <c r="UZK42" s="31"/>
      <c r="UZL42" s="31"/>
      <c r="UZM42" s="31"/>
      <c r="UZN42" s="31"/>
      <c r="UZO42" s="31"/>
      <c r="UZP42" s="31"/>
      <c r="UZQ42" s="31"/>
      <c r="UZR42" s="31"/>
      <c r="UZS42" s="31"/>
      <c r="UZT42" s="31"/>
      <c r="UZU42" s="31"/>
      <c r="UZV42" s="31"/>
      <c r="UZW42" s="31"/>
      <c r="UZX42" s="31"/>
      <c r="UZY42" s="31"/>
      <c r="UZZ42" s="31"/>
      <c r="VAA42" s="31"/>
      <c r="VAB42" s="31"/>
      <c r="VAC42" s="31"/>
      <c r="VAD42" s="31"/>
      <c r="VAE42" s="31"/>
      <c r="VAF42" s="31"/>
      <c r="VAG42" s="31"/>
      <c r="VAH42" s="31"/>
      <c r="VAI42" s="31"/>
      <c r="VAJ42" s="31"/>
      <c r="VAK42" s="31"/>
      <c r="VAL42" s="31"/>
      <c r="VAM42" s="31"/>
      <c r="VAN42" s="31"/>
      <c r="VAO42" s="31"/>
      <c r="VAP42" s="31"/>
      <c r="VAQ42" s="31"/>
      <c r="VAR42" s="31"/>
      <c r="VAS42" s="31"/>
      <c r="VAT42" s="31"/>
      <c r="VAU42" s="31"/>
      <c r="VAV42" s="31"/>
      <c r="VAW42" s="31"/>
      <c r="VAX42" s="31"/>
      <c r="VAY42" s="31"/>
      <c r="VAZ42" s="31"/>
      <c r="VBA42" s="31"/>
      <c r="VBB42" s="31"/>
      <c r="VBC42" s="31"/>
      <c r="VBD42" s="31"/>
      <c r="VBE42" s="31"/>
      <c r="VBF42" s="31"/>
      <c r="VBG42" s="31"/>
      <c r="VBH42" s="31"/>
      <c r="VBI42" s="31"/>
      <c r="VBJ42" s="31"/>
      <c r="VBK42" s="31"/>
      <c r="VBL42" s="31"/>
      <c r="VBM42" s="31"/>
      <c r="VBN42" s="31"/>
      <c r="VBO42" s="31"/>
      <c r="VBP42" s="31"/>
      <c r="VBQ42" s="31"/>
      <c r="VBR42" s="31"/>
      <c r="VBS42" s="31"/>
      <c r="VBT42" s="31"/>
      <c r="VBU42" s="31"/>
      <c r="VBV42" s="31"/>
      <c r="VBW42" s="31"/>
      <c r="VBX42" s="31"/>
      <c r="VBY42" s="31"/>
      <c r="VBZ42" s="31"/>
      <c r="VCA42" s="31"/>
      <c r="VCB42" s="31"/>
      <c r="VCC42" s="31"/>
      <c r="VCD42" s="31"/>
      <c r="VCE42" s="31"/>
      <c r="VCF42" s="31"/>
      <c r="VCG42" s="31"/>
      <c r="VCH42" s="31"/>
      <c r="VCI42" s="31"/>
      <c r="VCJ42" s="31"/>
      <c r="VCK42" s="31"/>
      <c r="VCL42" s="31"/>
      <c r="VCM42" s="31"/>
      <c r="VCN42" s="31"/>
      <c r="VCO42" s="31"/>
      <c r="VCP42" s="31"/>
      <c r="VCQ42" s="31"/>
      <c r="VCR42" s="31"/>
      <c r="VCS42" s="31"/>
      <c r="VCT42" s="31"/>
      <c r="VCU42" s="31"/>
      <c r="VCV42" s="31"/>
      <c r="VCW42" s="31"/>
      <c r="VCX42" s="31"/>
      <c r="VCY42" s="31"/>
      <c r="VCZ42" s="31"/>
      <c r="VDA42" s="31"/>
      <c r="VDB42" s="31"/>
      <c r="VDC42" s="31"/>
      <c r="VDD42" s="31"/>
      <c r="VDE42" s="31"/>
      <c r="VDF42" s="31"/>
      <c r="VDG42" s="31"/>
      <c r="VDH42" s="31"/>
      <c r="VDI42" s="31"/>
      <c r="VDJ42" s="31"/>
      <c r="VDK42" s="31"/>
      <c r="VDL42" s="31"/>
      <c r="VDM42" s="31"/>
      <c r="VDN42" s="31"/>
      <c r="VDO42" s="31"/>
      <c r="VDP42" s="31"/>
      <c r="VDQ42" s="31"/>
      <c r="VDR42" s="31"/>
      <c r="VDS42" s="31"/>
      <c r="VDT42" s="31"/>
      <c r="VDU42" s="31"/>
      <c r="VDV42" s="31"/>
      <c r="VDW42" s="31"/>
      <c r="VDX42" s="31"/>
      <c r="VDY42" s="31"/>
      <c r="VDZ42" s="31"/>
      <c r="VEA42" s="31"/>
      <c r="VEB42" s="31"/>
      <c r="VEC42" s="31"/>
      <c r="VED42" s="31"/>
      <c r="VEE42" s="31"/>
      <c r="VEF42" s="31"/>
      <c r="VEG42" s="31"/>
      <c r="VEH42" s="31"/>
      <c r="VEI42" s="31"/>
      <c r="VEJ42" s="31"/>
      <c r="VEK42" s="31"/>
      <c r="VEL42" s="31"/>
      <c r="VEM42" s="31"/>
      <c r="VEN42" s="31"/>
      <c r="VEO42" s="31"/>
      <c r="VEP42" s="31"/>
      <c r="VEQ42" s="31"/>
      <c r="VER42" s="31"/>
      <c r="VES42" s="31"/>
      <c r="VET42" s="31"/>
      <c r="VEU42" s="31"/>
      <c r="VEV42" s="31"/>
      <c r="VEW42" s="31"/>
      <c r="VEX42" s="31"/>
      <c r="VEY42" s="31"/>
      <c r="VEZ42" s="31"/>
      <c r="VFA42" s="31"/>
      <c r="VFB42" s="31"/>
      <c r="VFC42" s="31"/>
      <c r="VFD42" s="31"/>
      <c r="VFE42" s="31"/>
      <c r="VFF42" s="31"/>
      <c r="VFG42" s="31"/>
      <c r="VFH42" s="31"/>
      <c r="VFI42" s="31"/>
      <c r="VFJ42" s="31"/>
      <c r="VFK42" s="31"/>
      <c r="VFL42" s="31"/>
      <c r="VFM42" s="31"/>
      <c r="VFN42" s="31"/>
      <c r="VFO42" s="31"/>
      <c r="VFP42" s="31"/>
      <c r="VFQ42" s="31"/>
      <c r="VFR42" s="31"/>
      <c r="VFS42" s="31"/>
      <c r="VFT42" s="31"/>
      <c r="VFU42" s="31"/>
      <c r="VFV42" s="31"/>
      <c r="VFW42" s="31"/>
      <c r="VFX42" s="31"/>
      <c r="VFY42" s="31"/>
      <c r="VFZ42" s="31"/>
      <c r="VGA42" s="31"/>
      <c r="VGB42" s="31"/>
      <c r="VGC42" s="31"/>
      <c r="VGD42" s="31"/>
      <c r="VGE42" s="31"/>
      <c r="VGF42" s="31"/>
      <c r="VGG42" s="31"/>
      <c r="VGH42" s="31"/>
      <c r="VGI42" s="31"/>
      <c r="VGJ42" s="31"/>
      <c r="VGK42" s="31"/>
      <c r="VGL42" s="31"/>
      <c r="VGM42" s="31"/>
      <c r="VGN42" s="31"/>
      <c r="VGO42" s="31"/>
      <c r="VGP42" s="31"/>
      <c r="VGQ42" s="31"/>
      <c r="VGR42" s="31"/>
      <c r="VGS42" s="31"/>
      <c r="VGT42" s="31"/>
      <c r="VGU42" s="31"/>
      <c r="VGV42" s="31"/>
      <c r="VGW42" s="31"/>
      <c r="VGX42" s="31"/>
      <c r="VGY42" s="31"/>
      <c r="VGZ42" s="31"/>
      <c r="VHA42" s="31"/>
      <c r="VHB42" s="31"/>
      <c r="VHC42" s="31"/>
      <c r="VHD42" s="31"/>
      <c r="VHE42" s="31"/>
      <c r="VHF42" s="31"/>
      <c r="VHG42" s="31"/>
      <c r="VHH42" s="31"/>
      <c r="VHI42" s="31"/>
      <c r="VHJ42" s="31"/>
      <c r="VHK42" s="31"/>
      <c r="VHL42" s="31"/>
      <c r="VHM42" s="31"/>
      <c r="VHN42" s="31"/>
      <c r="VHO42" s="31"/>
      <c r="VHP42" s="31"/>
      <c r="VHQ42" s="31"/>
      <c r="VHR42" s="31"/>
      <c r="VHS42" s="31"/>
      <c r="VHT42" s="31"/>
      <c r="VHU42" s="31"/>
      <c r="VHV42" s="31"/>
      <c r="VHW42" s="31"/>
      <c r="VHX42" s="31"/>
      <c r="VHY42" s="31"/>
      <c r="VHZ42" s="31"/>
      <c r="VIA42" s="31"/>
      <c r="VIB42" s="31"/>
      <c r="VIC42" s="31"/>
      <c r="VID42" s="31"/>
      <c r="VIE42" s="31"/>
      <c r="VIF42" s="31"/>
      <c r="VIG42" s="31"/>
      <c r="VIH42" s="31"/>
      <c r="VII42" s="31"/>
      <c r="VIJ42" s="31"/>
      <c r="VIK42" s="31"/>
      <c r="VIL42" s="31"/>
      <c r="VIM42" s="31"/>
      <c r="VIN42" s="31"/>
      <c r="VIO42" s="31"/>
      <c r="VIP42" s="31"/>
      <c r="VIQ42" s="31"/>
      <c r="VIR42" s="31"/>
      <c r="VIS42" s="31"/>
      <c r="VIT42" s="31"/>
      <c r="VIU42" s="31"/>
      <c r="VIV42" s="31"/>
      <c r="VIW42" s="31"/>
      <c r="VIX42" s="31"/>
      <c r="VIY42" s="31"/>
      <c r="VIZ42" s="31"/>
      <c r="VJA42" s="31"/>
      <c r="VJB42" s="31"/>
      <c r="VJC42" s="31"/>
      <c r="VJD42" s="31"/>
      <c r="VJE42" s="31"/>
      <c r="VJF42" s="31"/>
      <c r="VJG42" s="31"/>
      <c r="VJH42" s="31"/>
      <c r="VJI42" s="31"/>
      <c r="VJJ42" s="31"/>
      <c r="VJK42" s="31"/>
      <c r="VJL42" s="31"/>
      <c r="VJM42" s="31"/>
      <c r="VJN42" s="31"/>
      <c r="VJO42" s="31"/>
      <c r="VJP42" s="31"/>
      <c r="VJQ42" s="31"/>
      <c r="VJR42" s="31"/>
      <c r="VJS42" s="31"/>
      <c r="VJT42" s="31"/>
      <c r="VJU42" s="31"/>
      <c r="VJV42" s="31"/>
      <c r="VJW42" s="31"/>
      <c r="VJX42" s="31"/>
      <c r="VJY42" s="31"/>
      <c r="VJZ42" s="31"/>
      <c r="VKA42" s="31"/>
      <c r="VKB42" s="31"/>
      <c r="VKC42" s="31"/>
      <c r="VKD42" s="31"/>
      <c r="VKE42" s="31"/>
      <c r="VKF42" s="31"/>
      <c r="VKG42" s="31"/>
      <c r="VKH42" s="31"/>
      <c r="VKI42" s="31"/>
      <c r="VKJ42" s="31"/>
      <c r="VKK42" s="31"/>
      <c r="VKL42" s="31"/>
      <c r="VKM42" s="31"/>
      <c r="VKN42" s="31"/>
      <c r="VKO42" s="31"/>
      <c r="VKP42" s="31"/>
      <c r="VKQ42" s="31"/>
      <c r="VKR42" s="31"/>
      <c r="VKS42" s="31"/>
      <c r="VKT42" s="31"/>
      <c r="VKU42" s="31"/>
      <c r="VKV42" s="31"/>
      <c r="VKW42" s="31"/>
      <c r="VKX42" s="31"/>
      <c r="VKY42" s="31"/>
      <c r="VKZ42" s="31"/>
      <c r="VLA42" s="31"/>
      <c r="VLB42" s="31"/>
      <c r="VLC42" s="31"/>
      <c r="VLD42" s="31"/>
      <c r="VLE42" s="31"/>
      <c r="VLF42" s="31"/>
      <c r="VLG42" s="31"/>
      <c r="VLH42" s="31"/>
      <c r="VLI42" s="31"/>
      <c r="VLJ42" s="31"/>
      <c r="VLK42" s="31"/>
      <c r="VLL42" s="31"/>
      <c r="VLM42" s="31"/>
      <c r="VLN42" s="31"/>
      <c r="VLO42" s="31"/>
      <c r="VLP42" s="31"/>
      <c r="VLQ42" s="31"/>
      <c r="VLR42" s="31"/>
      <c r="VLS42" s="31"/>
      <c r="VLT42" s="31"/>
      <c r="VLU42" s="31"/>
      <c r="VLV42" s="31"/>
      <c r="VLW42" s="31"/>
      <c r="VLX42" s="31"/>
      <c r="VLY42" s="31"/>
      <c r="VLZ42" s="31"/>
      <c r="VMA42" s="31"/>
      <c r="VMB42" s="31"/>
      <c r="VMC42" s="31"/>
      <c r="VMD42" s="31"/>
      <c r="VME42" s="31"/>
      <c r="VMF42" s="31"/>
      <c r="VMG42" s="31"/>
      <c r="VMH42" s="31"/>
      <c r="VMI42" s="31"/>
      <c r="VMJ42" s="31"/>
      <c r="VMK42" s="31"/>
      <c r="VML42" s="31"/>
      <c r="VMM42" s="31"/>
      <c r="VMN42" s="31"/>
      <c r="VMO42" s="31"/>
      <c r="VMP42" s="31"/>
      <c r="VMQ42" s="31"/>
      <c r="VMR42" s="31"/>
      <c r="VMS42" s="31"/>
      <c r="VMT42" s="31"/>
      <c r="VMU42" s="31"/>
      <c r="VMV42" s="31"/>
      <c r="VMW42" s="31"/>
      <c r="VMX42" s="31"/>
      <c r="VMY42" s="31"/>
      <c r="VMZ42" s="31"/>
      <c r="VNA42" s="31"/>
      <c r="VNB42" s="31"/>
      <c r="VNC42" s="31"/>
      <c r="VND42" s="31"/>
      <c r="VNE42" s="31"/>
      <c r="VNF42" s="31"/>
      <c r="VNG42" s="31"/>
      <c r="VNH42" s="31"/>
      <c r="VNI42" s="31"/>
      <c r="VNJ42" s="31"/>
      <c r="VNK42" s="31"/>
      <c r="VNL42" s="31"/>
      <c r="VNM42" s="31"/>
      <c r="VNN42" s="31"/>
      <c r="VNO42" s="31"/>
      <c r="VNP42" s="31"/>
      <c r="VNQ42" s="31"/>
      <c r="VNR42" s="31"/>
      <c r="VNS42" s="31"/>
      <c r="VNT42" s="31"/>
      <c r="VNU42" s="31"/>
      <c r="VNV42" s="31"/>
      <c r="VNW42" s="31"/>
      <c r="VNX42" s="31"/>
      <c r="VNY42" s="31"/>
      <c r="VNZ42" s="31"/>
      <c r="VOA42" s="31"/>
      <c r="VOB42" s="31"/>
      <c r="VOC42" s="31"/>
      <c r="VOD42" s="31"/>
      <c r="VOE42" s="31"/>
      <c r="VOF42" s="31"/>
      <c r="VOG42" s="31"/>
      <c r="VOH42" s="31"/>
      <c r="VOI42" s="31"/>
      <c r="VOJ42" s="31"/>
      <c r="VOK42" s="31"/>
      <c r="VOL42" s="31"/>
      <c r="VOM42" s="31"/>
      <c r="VON42" s="31"/>
      <c r="VOO42" s="31"/>
      <c r="VOP42" s="31"/>
      <c r="VOQ42" s="31"/>
      <c r="VOR42" s="31"/>
      <c r="VOS42" s="31"/>
      <c r="VOT42" s="31"/>
      <c r="VOU42" s="31"/>
      <c r="VOV42" s="31"/>
      <c r="VOW42" s="31"/>
      <c r="VOX42" s="31"/>
      <c r="VOY42" s="31"/>
      <c r="VOZ42" s="31"/>
      <c r="VPA42" s="31"/>
      <c r="VPB42" s="31"/>
      <c r="VPC42" s="31"/>
      <c r="VPD42" s="31"/>
      <c r="VPE42" s="31"/>
      <c r="VPF42" s="31"/>
      <c r="VPG42" s="31"/>
      <c r="VPH42" s="31"/>
      <c r="VPI42" s="31"/>
      <c r="VPJ42" s="31"/>
      <c r="VPK42" s="31"/>
      <c r="VPL42" s="31"/>
      <c r="VPM42" s="31"/>
      <c r="VPN42" s="31"/>
      <c r="VPO42" s="31"/>
      <c r="VPP42" s="31"/>
      <c r="VPQ42" s="31"/>
      <c r="VPR42" s="31"/>
      <c r="VPS42" s="31"/>
      <c r="VPT42" s="31"/>
      <c r="VPU42" s="31"/>
      <c r="VPV42" s="31"/>
      <c r="VPW42" s="31"/>
      <c r="VPX42" s="31"/>
      <c r="VPY42" s="31"/>
      <c r="VPZ42" s="31"/>
      <c r="VQA42" s="31"/>
      <c r="VQB42" s="31"/>
      <c r="VQC42" s="31"/>
      <c r="VQD42" s="31"/>
      <c r="VQE42" s="31"/>
      <c r="VQF42" s="31"/>
      <c r="VQG42" s="31"/>
      <c r="VQH42" s="31"/>
      <c r="VQI42" s="31"/>
      <c r="VQJ42" s="31"/>
      <c r="VQK42" s="31"/>
      <c r="VQL42" s="31"/>
      <c r="VQM42" s="31"/>
      <c r="VQN42" s="31"/>
      <c r="VQO42" s="31"/>
      <c r="VQP42" s="31"/>
      <c r="VQQ42" s="31"/>
      <c r="VQR42" s="31"/>
      <c r="VQS42" s="31"/>
      <c r="VQT42" s="31"/>
      <c r="VQU42" s="31"/>
      <c r="VQV42" s="31"/>
      <c r="VQW42" s="31"/>
      <c r="VQX42" s="31"/>
      <c r="VQY42" s="31"/>
      <c r="VQZ42" s="31"/>
      <c r="VRA42" s="31"/>
      <c r="VRB42" s="31"/>
      <c r="VRC42" s="31"/>
      <c r="VRD42" s="31"/>
      <c r="VRE42" s="31"/>
      <c r="VRF42" s="31"/>
      <c r="VRG42" s="31"/>
      <c r="VRH42" s="31"/>
      <c r="VRI42" s="31"/>
      <c r="VRJ42" s="31"/>
      <c r="VRK42" s="31"/>
      <c r="VRL42" s="31"/>
      <c r="VRM42" s="31"/>
      <c r="VRN42" s="31"/>
      <c r="VRO42" s="31"/>
      <c r="VRP42" s="31"/>
      <c r="VRQ42" s="31"/>
      <c r="VRR42" s="31"/>
      <c r="VRS42" s="31"/>
      <c r="VRT42" s="31"/>
      <c r="VRU42" s="31"/>
      <c r="VRV42" s="31"/>
      <c r="VRW42" s="31"/>
      <c r="VRX42" s="31"/>
      <c r="VRY42" s="31"/>
      <c r="VRZ42" s="31"/>
      <c r="VSA42" s="31"/>
      <c r="VSB42" s="31"/>
      <c r="VSC42" s="31"/>
      <c r="VSD42" s="31"/>
      <c r="VSE42" s="31"/>
      <c r="VSF42" s="31"/>
      <c r="VSG42" s="31"/>
      <c r="VSH42" s="31"/>
      <c r="VSI42" s="31"/>
      <c r="VSJ42" s="31"/>
      <c r="VSK42" s="31"/>
      <c r="VSL42" s="31"/>
      <c r="VSM42" s="31"/>
      <c r="VSN42" s="31"/>
      <c r="VSO42" s="31"/>
      <c r="VSP42" s="31"/>
      <c r="VSQ42" s="31"/>
      <c r="VSR42" s="31"/>
      <c r="VSS42" s="31"/>
      <c r="VST42" s="31"/>
      <c r="VSU42" s="31"/>
      <c r="VSV42" s="31"/>
      <c r="VSW42" s="31"/>
      <c r="VSX42" s="31"/>
      <c r="VSY42" s="31"/>
      <c r="VSZ42" s="31"/>
      <c r="VTA42" s="31"/>
      <c r="VTB42" s="31"/>
      <c r="VTC42" s="31"/>
      <c r="VTD42" s="31"/>
      <c r="VTE42" s="31"/>
      <c r="VTF42" s="31"/>
      <c r="VTG42" s="31"/>
      <c r="VTH42" s="31"/>
      <c r="VTI42" s="31"/>
      <c r="VTJ42" s="31"/>
      <c r="VTK42" s="31"/>
      <c r="VTL42" s="31"/>
      <c r="VTM42" s="31"/>
      <c r="VTN42" s="31"/>
      <c r="VTO42" s="31"/>
      <c r="VTP42" s="31"/>
      <c r="VTQ42" s="31"/>
      <c r="VTR42" s="31"/>
      <c r="VTS42" s="31"/>
      <c r="VTT42" s="31"/>
      <c r="VTU42" s="31"/>
      <c r="VTV42" s="31"/>
      <c r="VTW42" s="31"/>
      <c r="VTX42" s="31"/>
      <c r="VTY42" s="31"/>
      <c r="VTZ42" s="31"/>
      <c r="VUA42" s="31"/>
      <c r="VUB42" s="31"/>
      <c r="VUC42" s="31"/>
      <c r="VUD42" s="31"/>
      <c r="VUE42" s="31"/>
      <c r="VUF42" s="31"/>
      <c r="VUG42" s="31"/>
      <c r="VUH42" s="31"/>
      <c r="VUI42" s="31"/>
      <c r="VUJ42" s="31"/>
      <c r="VUK42" s="31"/>
      <c r="VUL42" s="31"/>
      <c r="VUM42" s="31"/>
      <c r="VUN42" s="31"/>
      <c r="VUO42" s="31"/>
      <c r="VUP42" s="31"/>
      <c r="VUQ42" s="31"/>
      <c r="VUR42" s="31"/>
      <c r="VUS42" s="31"/>
      <c r="VUT42" s="31"/>
      <c r="VUU42" s="31"/>
      <c r="VUV42" s="31"/>
      <c r="VUW42" s="31"/>
      <c r="VUX42" s="31"/>
      <c r="VUY42" s="31"/>
      <c r="VUZ42" s="31"/>
      <c r="VVA42" s="31"/>
      <c r="VVB42" s="31"/>
      <c r="VVC42" s="31"/>
      <c r="VVD42" s="31"/>
      <c r="VVE42" s="31"/>
      <c r="VVF42" s="31"/>
      <c r="VVG42" s="31"/>
      <c r="VVH42" s="31"/>
      <c r="VVI42" s="31"/>
      <c r="VVJ42" s="31"/>
      <c r="VVK42" s="31"/>
      <c r="VVL42" s="31"/>
      <c r="VVM42" s="31"/>
      <c r="VVN42" s="31"/>
      <c r="VVO42" s="31"/>
      <c r="VVP42" s="31"/>
      <c r="VVQ42" s="31"/>
      <c r="VVR42" s="31"/>
      <c r="VVS42" s="31"/>
      <c r="VVT42" s="31"/>
      <c r="VVU42" s="31"/>
      <c r="VVV42" s="31"/>
      <c r="VVW42" s="31"/>
      <c r="VVX42" s="31"/>
      <c r="VVY42" s="31"/>
      <c r="VVZ42" s="31"/>
      <c r="VWA42" s="31"/>
      <c r="VWB42" s="31"/>
      <c r="VWC42" s="31"/>
      <c r="VWD42" s="31"/>
      <c r="VWE42" s="31"/>
      <c r="VWF42" s="31"/>
      <c r="VWG42" s="31"/>
      <c r="VWH42" s="31"/>
      <c r="VWI42" s="31"/>
      <c r="VWJ42" s="31"/>
      <c r="VWK42" s="31"/>
      <c r="VWL42" s="31"/>
      <c r="VWM42" s="31"/>
      <c r="VWN42" s="31"/>
      <c r="VWO42" s="31"/>
      <c r="VWP42" s="31"/>
      <c r="VWQ42" s="31"/>
      <c r="VWR42" s="31"/>
      <c r="VWS42" s="31"/>
      <c r="VWT42" s="31"/>
      <c r="VWU42" s="31"/>
      <c r="VWV42" s="31"/>
      <c r="VWW42" s="31"/>
      <c r="VWX42" s="31"/>
      <c r="VWY42" s="31"/>
      <c r="VWZ42" s="31"/>
      <c r="VXA42" s="31"/>
      <c r="VXB42" s="31"/>
      <c r="VXC42" s="31"/>
      <c r="VXD42" s="31"/>
      <c r="VXE42" s="31"/>
      <c r="VXF42" s="31"/>
      <c r="VXG42" s="31"/>
      <c r="VXH42" s="31"/>
      <c r="VXI42" s="31"/>
      <c r="VXJ42" s="31"/>
      <c r="VXK42" s="31"/>
      <c r="VXL42" s="31"/>
      <c r="VXM42" s="31"/>
      <c r="VXN42" s="31"/>
      <c r="VXO42" s="31"/>
      <c r="VXP42" s="31"/>
      <c r="VXQ42" s="31"/>
      <c r="VXR42" s="31"/>
      <c r="VXS42" s="31"/>
      <c r="VXT42" s="31"/>
      <c r="VXU42" s="31"/>
      <c r="VXV42" s="31"/>
      <c r="VXW42" s="31"/>
      <c r="VXX42" s="31"/>
      <c r="VXY42" s="31"/>
      <c r="VXZ42" s="31"/>
      <c r="VYA42" s="31"/>
      <c r="VYB42" s="31"/>
      <c r="VYC42" s="31"/>
      <c r="VYD42" s="31"/>
      <c r="VYE42" s="31"/>
      <c r="VYF42" s="31"/>
      <c r="VYG42" s="31"/>
      <c r="VYH42" s="31"/>
      <c r="VYI42" s="31"/>
      <c r="VYJ42" s="31"/>
      <c r="VYK42" s="31"/>
      <c r="VYL42" s="31"/>
      <c r="VYM42" s="31"/>
      <c r="VYN42" s="31"/>
      <c r="VYO42" s="31"/>
      <c r="VYP42" s="31"/>
      <c r="VYQ42" s="31"/>
      <c r="VYR42" s="31"/>
      <c r="VYS42" s="31"/>
      <c r="VYT42" s="31"/>
      <c r="VYU42" s="31"/>
      <c r="VYV42" s="31"/>
      <c r="VYW42" s="31"/>
      <c r="VYX42" s="31"/>
      <c r="VYY42" s="31"/>
      <c r="VYZ42" s="31"/>
      <c r="VZA42" s="31"/>
      <c r="VZB42" s="31"/>
      <c r="VZC42" s="31"/>
      <c r="VZD42" s="31"/>
      <c r="VZE42" s="31"/>
      <c r="VZF42" s="31"/>
      <c r="VZG42" s="31"/>
      <c r="VZH42" s="31"/>
      <c r="VZI42" s="31"/>
      <c r="VZJ42" s="31"/>
      <c r="VZK42" s="31"/>
      <c r="VZL42" s="31"/>
      <c r="VZM42" s="31"/>
      <c r="VZN42" s="31"/>
      <c r="VZO42" s="31"/>
      <c r="VZP42" s="31"/>
      <c r="VZQ42" s="31"/>
      <c r="VZR42" s="31"/>
      <c r="VZS42" s="31"/>
      <c r="VZT42" s="31"/>
      <c r="VZU42" s="31"/>
      <c r="VZV42" s="31"/>
      <c r="VZW42" s="31"/>
      <c r="VZX42" s="31"/>
      <c r="VZY42" s="31"/>
      <c r="VZZ42" s="31"/>
      <c r="WAA42" s="31"/>
      <c r="WAB42" s="31"/>
      <c r="WAC42" s="31"/>
      <c r="WAD42" s="31"/>
      <c r="WAE42" s="31"/>
      <c r="WAF42" s="31"/>
      <c r="WAG42" s="31"/>
      <c r="WAH42" s="31"/>
      <c r="WAI42" s="31"/>
      <c r="WAJ42" s="31"/>
      <c r="WAK42" s="31"/>
      <c r="WAL42" s="31"/>
      <c r="WAM42" s="31"/>
      <c r="WAN42" s="31"/>
      <c r="WAO42" s="31"/>
      <c r="WAP42" s="31"/>
      <c r="WAQ42" s="31"/>
      <c r="WAR42" s="31"/>
      <c r="WAS42" s="31"/>
      <c r="WAT42" s="31"/>
      <c r="WAU42" s="31"/>
      <c r="WAV42" s="31"/>
      <c r="WAW42" s="31"/>
      <c r="WAX42" s="31"/>
      <c r="WAY42" s="31"/>
      <c r="WAZ42" s="31"/>
      <c r="WBA42" s="31"/>
      <c r="WBB42" s="31"/>
      <c r="WBC42" s="31"/>
      <c r="WBD42" s="31"/>
      <c r="WBE42" s="31"/>
      <c r="WBF42" s="31"/>
      <c r="WBG42" s="31"/>
      <c r="WBH42" s="31"/>
      <c r="WBI42" s="31"/>
      <c r="WBJ42" s="31"/>
      <c r="WBK42" s="31"/>
      <c r="WBL42" s="31"/>
      <c r="WBM42" s="31"/>
      <c r="WBN42" s="31"/>
      <c r="WBO42" s="31"/>
      <c r="WBP42" s="31"/>
      <c r="WBQ42" s="31"/>
      <c r="WBR42" s="31"/>
      <c r="WBS42" s="31"/>
      <c r="WBT42" s="31"/>
      <c r="WBU42" s="31"/>
      <c r="WBV42" s="31"/>
      <c r="WBW42" s="31"/>
      <c r="WBX42" s="31"/>
      <c r="WBY42" s="31"/>
      <c r="WBZ42" s="31"/>
      <c r="WCA42" s="31"/>
      <c r="WCB42" s="31"/>
      <c r="WCC42" s="31"/>
      <c r="WCD42" s="31"/>
      <c r="WCE42" s="31"/>
      <c r="WCF42" s="31"/>
      <c r="WCG42" s="31"/>
      <c r="WCH42" s="31"/>
      <c r="WCI42" s="31"/>
      <c r="WCJ42" s="31"/>
      <c r="WCK42" s="31"/>
      <c r="WCL42" s="31"/>
      <c r="WCM42" s="31"/>
      <c r="WCN42" s="31"/>
      <c r="WCO42" s="31"/>
      <c r="WCP42" s="31"/>
      <c r="WCQ42" s="31"/>
      <c r="WCR42" s="31"/>
      <c r="WCS42" s="31"/>
      <c r="WCT42" s="31"/>
      <c r="WCU42" s="31"/>
      <c r="WCV42" s="31"/>
      <c r="WCW42" s="31"/>
      <c r="WCX42" s="31"/>
      <c r="WCY42" s="31"/>
      <c r="WCZ42" s="31"/>
      <c r="WDA42" s="31"/>
      <c r="WDB42" s="31"/>
      <c r="WDC42" s="31"/>
      <c r="WDD42" s="31"/>
      <c r="WDE42" s="31"/>
      <c r="WDF42" s="31"/>
      <c r="WDG42" s="31"/>
      <c r="WDH42" s="31"/>
      <c r="WDI42" s="31"/>
      <c r="WDJ42" s="31"/>
      <c r="WDK42" s="31"/>
      <c r="WDL42" s="31"/>
      <c r="WDM42" s="31"/>
      <c r="WDN42" s="31"/>
      <c r="WDO42" s="31"/>
      <c r="WDP42" s="31"/>
      <c r="WDQ42" s="31"/>
      <c r="WDR42" s="31"/>
      <c r="WDS42" s="31"/>
      <c r="WDT42" s="31"/>
      <c r="WDU42" s="31"/>
      <c r="WDV42" s="31"/>
      <c r="WDW42" s="31"/>
      <c r="WDX42" s="31"/>
      <c r="WDY42" s="31"/>
      <c r="WDZ42" s="31"/>
      <c r="WEA42" s="31"/>
      <c r="WEB42" s="31"/>
      <c r="WEC42" s="31"/>
      <c r="WED42" s="31"/>
      <c r="WEE42" s="31"/>
      <c r="WEF42" s="31"/>
      <c r="WEG42" s="31"/>
      <c r="WEH42" s="31"/>
      <c r="WEI42" s="31"/>
      <c r="WEJ42" s="31"/>
      <c r="WEK42" s="31"/>
      <c r="WEL42" s="31"/>
      <c r="WEM42" s="31"/>
      <c r="WEN42" s="31"/>
      <c r="WEO42" s="31"/>
      <c r="WEP42" s="31"/>
      <c r="WEQ42" s="31"/>
      <c r="WER42" s="31"/>
      <c r="WES42" s="31"/>
      <c r="WET42" s="31"/>
      <c r="WEU42" s="31"/>
      <c r="WEV42" s="31"/>
      <c r="WEW42" s="31"/>
      <c r="WEX42" s="31"/>
      <c r="WEY42" s="31"/>
      <c r="WEZ42" s="31"/>
      <c r="WFA42" s="31"/>
      <c r="WFB42" s="31"/>
      <c r="WFC42" s="31"/>
      <c r="WFD42" s="31"/>
      <c r="WFE42" s="31"/>
      <c r="WFF42" s="31"/>
      <c r="WFG42" s="31"/>
      <c r="WFH42" s="31"/>
      <c r="WFI42" s="31"/>
      <c r="WFJ42" s="31"/>
      <c r="WFK42" s="31"/>
      <c r="WFL42" s="31"/>
      <c r="WFM42" s="31"/>
      <c r="WFN42" s="31"/>
      <c r="WFO42" s="31"/>
      <c r="WFP42" s="31"/>
      <c r="WFQ42" s="31"/>
      <c r="WFR42" s="31"/>
      <c r="WFS42" s="31"/>
      <c r="WFT42" s="31"/>
      <c r="WFU42" s="31"/>
      <c r="WFV42" s="31"/>
      <c r="WFW42" s="31"/>
      <c r="WFX42" s="31"/>
      <c r="WFY42" s="31"/>
      <c r="WFZ42" s="31"/>
      <c r="WGA42" s="31"/>
      <c r="WGB42" s="31"/>
      <c r="WGC42" s="31"/>
      <c r="WGD42" s="31"/>
      <c r="WGE42" s="31"/>
      <c r="WGF42" s="31"/>
      <c r="WGG42" s="31"/>
      <c r="WGH42" s="31"/>
      <c r="WGI42" s="31"/>
      <c r="WGJ42" s="31"/>
      <c r="WGK42" s="31"/>
      <c r="WGL42" s="31"/>
      <c r="WGM42" s="31"/>
      <c r="WGN42" s="31"/>
      <c r="WGO42" s="31"/>
      <c r="WGP42" s="31"/>
      <c r="WGQ42" s="31"/>
      <c r="WGR42" s="31"/>
      <c r="WGS42" s="31"/>
      <c r="WGT42" s="31"/>
      <c r="WGU42" s="31"/>
      <c r="WGV42" s="31"/>
      <c r="WGW42" s="31"/>
      <c r="WGX42" s="31"/>
      <c r="WGY42" s="31"/>
      <c r="WGZ42" s="31"/>
      <c r="WHA42" s="31"/>
      <c r="WHB42" s="31"/>
      <c r="WHC42" s="31"/>
      <c r="WHD42" s="31"/>
      <c r="WHE42" s="31"/>
      <c r="WHF42" s="31"/>
      <c r="WHG42" s="31"/>
      <c r="WHH42" s="31"/>
      <c r="WHI42" s="31"/>
      <c r="WHJ42" s="31"/>
      <c r="WHK42" s="31"/>
      <c r="WHL42" s="31"/>
      <c r="WHM42" s="31"/>
      <c r="WHN42" s="31"/>
      <c r="WHO42" s="31"/>
      <c r="WHP42" s="31"/>
      <c r="WHQ42" s="31"/>
      <c r="WHR42" s="31"/>
      <c r="WHS42" s="31"/>
      <c r="WHT42" s="31"/>
      <c r="WHU42" s="31"/>
      <c r="WHV42" s="31"/>
      <c r="WHW42" s="31"/>
      <c r="WHX42" s="31"/>
      <c r="WHY42" s="31"/>
      <c r="WHZ42" s="31"/>
      <c r="WIA42" s="31"/>
      <c r="WIB42" s="31"/>
      <c r="WIC42" s="31"/>
      <c r="WID42" s="31"/>
      <c r="WIE42" s="31"/>
      <c r="WIF42" s="31"/>
      <c r="WIG42" s="31"/>
      <c r="WIH42" s="31"/>
      <c r="WII42" s="31"/>
      <c r="WIJ42" s="31"/>
      <c r="WIK42" s="31"/>
      <c r="WIL42" s="31"/>
      <c r="WIM42" s="31"/>
      <c r="WIN42" s="31"/>
      <c r="WIO42" s="31"/>
      <c r="WIP42" s="31"/>
      <c r="WIQ42" s="31"/>
      <c r="WIR42" s="31"/>
      <c r="WIS42" s="31"/>
      <c r="WIT42" s="31"/>
      <c r="WIU42" s="31"/>
      <c r="WIV42" s="31"/>
      <c r="WIW42" s="31"/>
      <c r="WIX42" s="31"/>
      <c r="WIY42" s="31"/>
      <c r="WIZ42" s="31"/>
      <c r="WJA42" s="31"/>
      <c r="WJB42" s="31"/>
      <c r="WJC42" s="31"/>
      <c r="WJD42" s="31"/>
      <c r="WJE42" s="31"/>
      <c r="WJF42" s="31"/>
      <c r="WJG42" s="31"/>
      <c r="WJH42" s="31"/>
      <c r="WJI42" s="31"/>
      <c r="WJJ42" s="31"/>
      <c r="WJK42" s="31"/>
      <c r="WJL42" s="31"/>
      <c r="WJM42" s="31"/>
      <c r="WJN42" s="31"/>
      <c r="WJO42" s="31"/>
      <c r="WJP42" s="31"/>
      <c r="WJQ42" s="31"/>
      <c r="WJR42" s="31"/>
      <c r="WJS42" s="31"/>
      <c r="WJT42" s="31"/>
      <c r="WJU42" s="31"/>
      <c r="WJV42" s="31"/>
      <c r="WJW42" s="31"/>
      <c r="WJX42" s="31"/>
      <c r="WJY42" s="31"/>
      <c r="WJZ42" s="31"/>
      <c r="WKA42" s="31"/>
      <c r="WKB42" s="31"/>
      <c r="WKC42" s="31"/>
      <c r="WKD42" s="31"/>
      <c r="WKE42" s="31"/>
      <c r="WKF42" s="31"/>
      <c r="WKG42" s="31"/>
      <c r="WKH42" s="31"/>
      <c r="WKI42" s="31"/>
      <c r="WKJ42" s="31"/>
      <c r="WKK42" s="31"/>
      <c r="WKL42" s="31"/>
      <c r="WKM42" s="31"/>
      <c r="WKN42" s="31"/>
      <c r="WKO42" s="31"/>
      <c r="WKP42" s="31"/>
      <c r="WKQ42" s="31"/>
      <c r="WKR42" s="31"/>
      <c r="WKS42" s="31"/>
      <c r="WKT42" s="31"/>
      <c r="WKU42" s="31"/>
      <c r="WKV42" s="31"/>
      <c r="WKW42" s="31"/>
      <c r="WKX42" s="31"/>
      <c r="WKY42" s="31"/>
      <c r="WKZ42" s="31"/>
      <c r="WLA42" s="31"/>
      <c r="WLB42" s="31"/>
      <c r="WLC42" s="31"/>
      <c r="WLD42" s="31"/>
      <c r="WLE42" s="31"/>
      <c r="WLF42" s="31"/>
      <c r="WLG42" s="31"/>
      <c r="WLH42" s="31"/>
      <c r="WLI42" s="31"/>
      <c r="WLJ42" s="31"/>
      <c r="WLK42" s="31"/>
      <c r="WLL42" s="31"/>
      <c r="WLM42" s="31"/>
      <c r="WLN42" s="31"/>
      <c r="WLO42" s="31"/>
      <c r="WLP42" s="31"/>
      <c r="WLQ42" s="31"/>
      <c r="WLR42" s="31"/>
      <c r="WLS42" s="31"/>
      <c r="WLT42" s="31"/>
      <c r="WLU42" s="31"/>
      <c r="WLV42" s="31"/>
      <c r="WLW42" s="31"/>
      <c r="WLX42" s="31"/>
      <c r="WLY42" s="31"/>
      <c r="WLZ42" s="31"/>
      <c r="WMA42" s="31"/>
      <c r="WMB42" s="31"/>
      <c r="WMC42" s="31"/>
      <c r="WMD42" s="31"/>
      <c r="WME42" s="31"/>
      <c r="WMF42" s="31"/>
      <c r="WMG42" s="31"/>
      <c r="WMH42" s="31"/>
      <c r="WMI42" s="31"/>
      <c r="WMJ42" s="31"/>
      <c r="WMK42" s="31"/>
      <c r="WML42" s="31"/>
      <c r="WMM42" s="31"/>
      <c r="WMN42" s="31"/>
      <c r="WMO42" s="31"/>
      <c r="WMP42" s="31"/>
      <c r="WMQ42" s="31"/>
      <c r="WMR42" s="31"/>
      <c r="WMS42" s="31"/>
      <c r="WMT42" s="31"/>
      <c r="WMU42" s="31"/>
      <c r="WMV42" s="31"/>
      <c r="WMW42" s="31"/>
      <c r="WMX42" s="31"/>
      <c r="WMY42" s="31"/>
      <c r="WMZ42" s="31"/>
      <c r="WNA42" s="31"/>
      <c r="WNB42" s="31"/>
      <c r="WNC42" s="31"/>
      <c r="WND42" s="31"/>
      <c r="WNE42" s="31"/>
      <c r="WNF42" s="31"/>
      <c r="WNG42" s="31"/>
      <c r="WNH42" s="31"/>
      <c r="WNI42" s="31"/>
      <c r="WNJ42" s="31"/>
      <c r="WNK42" s="31"/>
      <c r="WNL42" s="31"/>
      <c r="WNM42" s="31"/>
      <c r="WNN42" s="31"/>
      <c r="WNO42" s="31"/>
      <c r="WNP42" s="31"/>
      <c r="WNQ42" s="31"/>
      <c r="WNR42" s="31"/>
      <c r="WNS42" s="31"/>
      <c r="WNT42" s="31"/>
      <c r="WNU42" s="31"/>
      <c r="WNV42" s="31"/>
      <c r="WNW42" s="31"/>
      <c r="WNX42" s="31"/>
      <c r="WNY42" s="31"/>
      <c r="WNZ42" s="31"/>
      <c r="WOA42" s="31"/>
      <c r="WOB42" s="31"/>
      <c r="WOC42" s="31"/>
      <c r="WOD42" s="31"/>
      <c r="WOE42" s="31"/>
      <c r="WOF42" s="31"/>
      <c r="WOG42" s="31"/>
      <c r="WOH42" s="31"/>
      <c r="WOI42" s="31"/>
      <c r="WOJ42" s="31"/>
      <c r="WOK42" s="31"/>
      <c r="WOL42" s="31"/>
      <c r="WOM42" s="31"/>
      <c r="WON42" s="31"/>
      <c r="WOO42" s="31"/>
      <c r="WOP42" s="31"/>
      <c r="WOQ42" s="31"/>
      <c r="WOR42" s="31"/>
      <c r="WOS42" s="31"/>
      <c r="WOT42" s="31"/>
      <c r="WOU42" s="31"/>
      <c r="WOV42" s="31"/>
      <c r="WOW42" s="31"/>
      <c r="WOX42" s="31"/>
      <c r="WOY42" s="31"/>
      <c r="WOZ42" s="31"/>
      <c r="WPA42" s="31"/>
      <c r="WPB42" s="31"/>
      <c r="WPC42" s="31"/>
      <c r="WPD42" s="31"/>
      <c r="WPE42" s="31"/>
      <c r="WPF42" s="31"/>
      <c r="WPG42" s="31"/>
      <c r="WPH42" s="31"/>
      <c r="WPI42" s="31"/>
      <c r="WPJ42" s="31"/>
      <c r="WPK42" s="31"/>
      <c r="WPL42" s="31"/>
      <c r="WPM42" s="31"/>
      <c r="WPN42" s="31"/>
      <c r="WPO42" s="31"/>
      <c r="WPP42" s="31"/>
      <c r="WPQ42" s="31"/>
      <c r="WPR42" s="31"/>
      <c r="WPS42" s="31"/>
      <c r="WPT42" s="31"/>
      <c r="WPU42" s="31"/>
      <c r="WPV42" s="31"/>
      <c r="WPW42" s="31"/>
      <c r="WPX42" s="31"/>
      <c r="WPY42" s="31"/>
      <c r="WPZ42" s="31"/>
      <c r="WQA42" s="31"/>
      <c r="WQB42" s="31"/>
      <c r="WQC42" s="31"/>
      <c r="WQD42" s="31"/>
      <c r="WQE42" s="31"/>
      <c r="WQF42" s="31"/>
      <c r="WQG42" s="31"/>
      <c r="WQH42" s="31"/>
      <c r="WQI42" s="31"/>
      <c r="WQJ42" s="31"/>
      <c r="WQK42" s="31"/>
      <c r="WQL42" s="31"/>
      <c r="WQM42" s="31"/>
      <c r="WQN42" s="31"/>
      <c r="WQO42" s="31"/>
      <c r="WQP42" s="31"/>
      <c r="WQQ42" s="31"/>
      <c r="WQR42" s="31"/>
      <c r="WQS42" s="31"/>
      <c r="WQT42" s="31"/>
      <c r="WQU42" s="31"/>
      <c r="WQV42" s="31"/>
      <c r="WQW42" s="31"/>
      <c r="WQX42" s="31"/>
      <c r="WQY42" s="31"/>
      <c r="WQZ42" s="31"/>
      <c r="WRA42" s="31"/>
      <c r="WRB42" s="31"/>
      <c r="WRC42" s="31"/>
      <c r="WRD42" s="31"/>
      <c r="WRE42" s="31"/>
      <c r="WRF42" s="31"/>
      <c r="WRG42" s="31"/>
      <c r="WRH42" s="31"/>
      <c r="WRI42" s="31"/>
      <c r="WRJ42" s="31"/>
      <c r="WRK42" s="31"/>
      <c r="WRL42" s="31"/>
      <c r="WRM42" s="31"/>
      <c r="WRN42" s="31"/>
      <c r="WRO42" s="31"/>
      <c r="WRP42" s="31"/>
      <c r="WRQ42" s="31"/>
      <c r="WRR42" s="31"/>
      <c r="WRS42" s="31"/>
      <c r="WRT42" s="31"/>
      <c r="WRU42" s="31"/>
      <c r="WRV42" s="31"/>
      <c r="WRW42" s="31"/>
      <c r="WRX42" s="31"/>
      <c r="WRY42" s="31"/>
      <c r="WRZ42" s="31"/>
      <c r="WSA42" s="31"/>
      <c r="WSB42" s="31"/>
      <c r="WSC42" s="31"/>
      <c r="WSD42" s="31"/>
      <c r="WSE42" s="31"/>
      <c r="WSF42" s="31"/>
      <c r="WSG42" s="31"/>
      <c r="WSH42" s="31"/>
      <c r="WSI42" s="31"/>
      <c r="WSJ42" s="31"/>
      <c r="WSK42" s="31"/>
      <c r="WSL42" s="31"/>
      <c r="WSM42" s="31"/>
      <c r="WSN42" s="31"/>
      <c r="WSO42" s="31"/>
      <c r="WSP42" s="31"/>
      <c r="WSQ42" s="31"/>
      <c r="WSR42" s="31"/>
      <c r="WSS42" s="31"/>
      <c r="WST42" s="31"/>
      <c r="WSU42" s="31"/>
      <c r="WSV42" s="31"/>
      <c r="WSW42" s="31"/>
      <c r="WSX42" s="31"/>
      <c r="WSY42" s="31"/>
      <c r="WSZ42" s="31"/>
      <c r="WTA42" s="31"/>
      <c r="WTB42" s="31"/>
      <c r="WTC42" s="31"/>
      <c r="WTD42" s="31"/>
      <c r="WTE42" s="31"/>
      <c r="WTF42" s="31"/>
      <c r="WTG42" s="31"/>
      <c r="WTH42" s="31"/>
      <c r="WTI42" s="31"/>
      <c r="WTJ42" s="31"/>
      <c r="WTK42" s="31"/>
      <c r="WTL42" s="31"/>
      <c r="WTM42" s="31"/>
      <c r="WTN42" s="31"/>
      <c r="WTO42" s="31"/>
      <c r="WTP42" s="31"/>
      <c r="WTQ42" s="31"/>
      <c r="WTR42" s="31"/>
      <c r="WTS42" s="31"/>
      <c r="WTT42" s="31"/>
      <c r="WTU42" s="31"/>
      <c r="WTV42" s="31"/>
      <c r="WTW42" s="31"/>
      <c r="WTX42" s="31"/>
      <c r="WTY42" s="31"/>
      <c r="WTZ42" s="31"/>
      <c r="WUA42" s="31"/>
      <c r="WUB42" s="31"/>
      <c r="WUC42" s="31"/>
      <c r="WUD42" s="31"/>
      <c r="WUE42" s="31"/>
      <c r="WUF42" s="31"/>
      <c r="WUG42" s="31"/>
      <c r="WUH42" s="31"/>
      <c r="WUI42" s="31"/>
      <c r="WUJ42" s="31"/>
      <c r="WUK42" s="31"/>
      <c r="WUL42" s="31"/>
      <c r="WUM42" s="31"/>
      <c r="WUN42" s="31"/>
      <c r="WUO42" s="31"/>
      <c r="WUP42" s="31"/>
      <c r="WUQ42" s="31"/>
      <c r="WUR42" s="31"/>
      <c r="WUS42" s="31"/>
      <c r="WUT42" s="31"/>
      <c r="WUU42" s="31"/>
      <c r="WUV42" s="31"/>
      <c r="WUW42" s="31"/>
      <c r="WUX42" s="31"/>
      <c r="WUY42" s="31"/>
      <c r="WUZ42" s="31"/>
      <c r="WVA42" s="31"/>
      <c r="WVB42" s="31"/>
      <c r="WVC42" s="31"/>
      <c r="WVD42" s="31"/>
      <c r="WVE42" s="31"/>
      <c r="WVF42" s="31"/>
      <c r="WVG42" s="31"/>
      <c r="WVH42" s="31"/>
      <c r="WVI42" s="31"/>
      <c r="WVJ42" s="31"/>
      <c r="WVK42" s="31"/>
      <c r="WVL42" s="31"/>
      <c r="WVM42" s="31"/>
      <c r="WVN42" s="31"/>
      <c r="WVO42" s="31"/>
      <c r="WVP42" s="31"/>
      <c r="WVQ42" s="31"/>
      <c r="WVR42" s="31"/>
      <c r="WVS42" s="31"/>
      <c r="WVT42" s="31"/>
      <c r="WVU42" s="31"/>
      <c r="WVV42" s="31"/>
      <c r="WVW42" s="31"/>
      <c r="WVX42" s="31"/>
      <c r="WVY42" s="31"/>
      <c r="WVZ42" s="31"/>
      <c r="WWA42" s="31"/>
      <c r="WWB42" s="31"/>
      <c r="WWC42" s="31"/>
      <c r="WWD42" s="31"/>
      <c r="WWE42" s="31"/>
      <c r="WWF42" s="31"/>
      <c r="WWG42" s="31"/>
      <c r="WWH42" s="31"/>
      <c r="WWI42" s="31"/>
      <c r="WWJ42" s="31"/>
      <c r="WWK42" s="31"/>
      <c r="WWL42" s="31"/>
      <c r="WWM42" s="31"/>
      <c r="WWN42" s="31"/>
      <c r="WWO42" s="31"/>
      <c r="WWP42" s="31"/>
      <c r="WWQ42" s="31"/>
      <c r="WWR42" s="31"/>
      <c r="WWS42" s="31"/>
      <c r="WWT42" s="31"/>
      <c r="WWU42" s="31"/>
      <c r="WWV42" s="31"/>
      <c r="WWW42" s="31"/>
      <c r="WWX42" s="31"/>
      <c r="WWY42" s="31"/>
      <c r="WWZ42" s="31"/>
      <c r="WXA42" s="31"/>
      <c r="WXB42" s="31"/>
      <c r="WXC42" s="31"/>
      <c r="WXD42" s="31"/>
      <c r="WXE42" s="31"/>
      <c r="WXF42" s="31"/>
      <c r="WXG42" s="31"/>
      <c r="WXH42" s="31"/>
      <c r="WXI42" s="31"/>
      <c r="WXJ42" s="31"/>
      <c r="WXK42" s="31"/>
      <c r="WXL42" s="31"/>
      <c r="WXM42" s="31"/>
      <c r="WXN42" s="31"/>
      <c r="WXO42" s="31"/>
      <c r="WXP42" s="31"/>
      <c r="WXQ42" s="31"/>
      <c r="WXR42" s="31"/>
      <c r="WXS42" s="31"/>
      <c r="WXT42" s="31"/>
      <c r="WXU42" s="31"/>
      <c r="WXV42" s="31"/>
      <c r="WXW42" s="31"/>
      <c r="WXX42" s="31"/>
      <c r="WXY42" s="31"/>
      <c r="WXZ42" s="31"/>
      <c r="WYA42" s="31"/>
      <c r="WYB42" s="31"/>
      <c r="WYC42" s="31"/>
      <c r="WYD42" s="31"/>
      <c r="WYE42" s="31"/>
      <c r="WYF42" s="31"/>
      <c r="WYG42" s="31"/>
      <c r="WYH42" s="31"/>
      <c r="WYI42" s="31"/>
      <c r="WYJ42" s="31"/>
      <c r="WYK42" s="31"/>
      <c r="WYL42" s="31"/>
      <c r="WYM42" s="31"/>
      <c r="WYN42" s="31"/>
      <c r="WYO42" s="31"/>
      <c r="WYP42" s="31"/>
      <c r="WYQ42" s="31"/>
      <c r="WYR42" s="31"/>
      <c r="WYS42" s="31"/>
      <c r="WYT42" s="31"/>
      <c r="WYU42" s="31"/>
      <c r="WYV42" s="31"/>
      <c r="WYW42" s="31"/>
      <c r="WYX42" s="31"/>
      <c r="WYY42" s="31"/>
      <c r="WYZ42" s="31"/>
      <c r="WZA42" s="31"/>
      <c r="WZB42" s="31"/>
      <c r="WZC42" s="31"/>
      <c r="WZD42" s="31"/>
      <c r="WZE42" s="31"/>
      <c r="WZF42" s="31"/>
      <c r="WZG42" s="31"/>
      <c r="WZH42" s="31"/>
      <c r="WZI42" s="31"/>
      <c r="WZJ42" s="31"/>
      <c r="WZK42" s="31"/>
      <c r="WZL42" s="31"/>
      <c r="WZM42" s="31"/>
      <c r="WZN42" s="31"/>
      <c r="WZO42" s="31"/>
      <c r="WZP42" s="31"/>
      <c r="WZQ42" s="31"/>
      <c r="WZR42" s="31"/>
      <c r="WZS42" s="31"/>
      <c r="WZT42" s="31"/>
      <c r="WZU42" s="31"/>
      <c r="WZV42" s="31"/>
      <c r="WZW42" s="31"/>
      <c r="WZX42" s="31"/>
      <c r="WZY42" s="31"/>
      <c r="WZZ42" s="31"/>
      <c r="XAA42" s="31"/>
      <c r="XAB42" s="31"/>
      <c r="XAC42" s="31"/>
      <c r="XAD42" s="31"/>
      <c r="XAE42" s="31"/>
      <c r="XAF42" s="31"/>
      <c r="XAG42" s="31"/>
      <c r="XAH42" s="31"/>
      <c r="XAI42" s="31"/>
      <c r="XAJ42" s="31"/>
      <c r="XAK42" s="31"/>
      <c r="XAL42" s="31"/>
      <c r="XAM42" s="31"/>
      <c r="XAN42" s="31"/>
      <c r="XAO42" s="31"/>
      <c r="XAP42" s="31"/>
      <c r="XAQ42" s="31"/>
      <c r="XAR42" s="31"/>
      <c r="XAS42" s="31"/>
      <c r="XAT42" s="31"/>
      <c r="XAU42" s="31"/>
      <c r="XAV42" s="31"/>
      <c r="XAW42" s="31"/>
      <c r="XAX42" s="31"/>
      <c r="XAY42" s="31"/>
      <c r="XAZ42" s="31"/>
      <c r="XBA42" s="31"/>
      <c r="XBB42" s="31"/>
      <c r="XBC42" s="31"/>
      <c r="XBD42" s="31"/>
      <c r="XBE42" s="31"/>
      <c r="XBF42" s="31"/>
      <c r="XBG42" s="31"/>
      <c r="XBH42" s="31"/>
      <c r="XBI42" s="31"/>
      <c r="XBJ42" s="31"/>
      <c r="XBK42" s="31"/>
      <c r="XBL42" s="31"/>
      <c r="XBM42" s="31"/>
      <c r="XBN42" s="31"/>
      <c r="XBO42" s="31"/>
      <c r="XBP42" s="31"/>
      <c r="XBQ42" s="31"/>
      <c r="XBR42" s="31"/>
      <c r="XBS42" s="31"/>
      <c r="XBT42" s="31"/>
      <c r="XBU42" s="31"/>
      <c r="XBV42" s="31"/>
      <c r="XBW42" s="31"/>
      <c r="XBX42" s="31"/>
      <c r="XBY42" s="31"/>
      <c r="XBZ42" s="31"/>
      <c r="XCA42" s="31"/>
      <c r="XCB42" s="31"/>
      <c r="XCC42" s="31"/>
      <c r="XCD42" s="31"/>
      <c r="XCE42" s="31"/>
      <c r="XCF42" s="31"/>
      <c r="XCG42" s="31"/>
      <c r="XCH42" s="31"/>
      <c r="XCI42" s="31"/>
      <c r="XCJ42" s="31"/>
      <c r="XCK42" s="31"/>
      <c r="XCL42" s="31"/>
      <c r="XCM42" s="31"/>
      <c r="XCN42" s="31"/>
      <c r="XCO42" s="31"/>
      <c r="XCP42" s="31"/>
      <c r="XCQ42" s="31"/>
      <c r="XCR42" s="31"/>
      <c r="XCS42" s="31"/>
      <c r="XCT42" s="31"/>
      <c r="XCU42" s="31"/>
      <c r="XCV42" s="31"/>
      <c r="XCW42" s="31"/>
      <c r="XCX42" s="31"/>
      <c r="XCY42" s="31"/>
      <c r="XCZ42" s="31"/>
      <c r="XDA42" s="31"/>
      <c r="XDB42" s="31"/>
      <c r="XDC42" s="31"/>
      <c r="XDD42" s="31"/>
      <c r="XDE42" s="31"/>
      <c r="XDF42" s="31"/>
      <c r="XDG42" s="31"/>
      <c r="XDH42" s="31"/>
      <c r="XDI42" s="31"/>
      <c r="XDJ42" s="31"/>
      <c r="XDK42" s="31"/>
      <c r="XDL42" s="31"/>
      <c r="XDM42" s="31"/>
      <c r="XDN42" s="31"/>
      <c r="XDO42" s="31"/>
      <c r="XDP42" s="31"/>
      <c r="XDQ42" s="31"/>
      <c r="XDR42" s="31"/>
      <c r="XDS42" s="31"/>
      <c r="XDT42" s="31"/>
      <c r="XDU42" s="31"/>
      <c r="XDV42" s="31"/>
      <c r="XDW42" s="31"/>
      <c r="XDX42" s="31"/>
      <c r="XDY42" s="31"/>
      <c r="XDZ42" s="31"/>
      <c r="XEA42" s="31"/>
      <c r="XEB42" s="31"/>
      <c r="XEC42" s="31"/>
      <c r="XED42" s="31"/>
      <c r="XEE42" s="31"/>
      <c r="XEF42" s="31"/>
      <c r="XEG42" s="31"/>
      <c r="XEH42" s="31"/>
      <c r="XEI42" s="31"/>
      <c r="XEJ42" s="31"/>
      <c r="XEK42" s="31"/>
      <c r="XEL42" s="31"/>
      <c r="XEM42" s="31"/>
      <c r="XEN42" s="31"/>
      <c r="XEO42" s="31"/>
      <c r="XEP42" s="31"/>
      <c r="XEQ42" s="31"/>
      <c r="XER42" s="31"/>
    </row>
    <row r="43" spans="1:16372" s="32" customFormat="1" ht="15">
      <c r="A43" s="27"/>
      <c r="B43" s="33"/>
      <c r="C43" s="29"/>
      <c r="D43" s="29"/>
      <c r="E43" s="73"/>
      <c r="F43" s="29"/>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c r="IW43" s="31"/>
      <c r="IX43" s="31"/>
      <c r="IY43" s="31"/>
      <c r="IZ43" s="31"/>
      <c r="JA43" s="31"/>
      <c r="JB43" s="31"/>
      <c r="JC43" s="31"/>
      <c r="JD43" s="31"/>
      <c r="JE43" s="31"/>
      <c r="JF43" s="31"/>
      <c r="JG43" s="31"/>
      <c r="JH43" s="31"/>
      <c r="JI43" s="31"/>
      <c r="JJ43" s="31"/>
      <c r="JK43" s="31"/>
      <c r="JL43" s="31"/>
      <c r="JM43" s="31"/>
      <c r="JN43" s="31"/>
      <c r="JO43" s="31"/>
      <c r="JP43" s="31"/>
      <c r="JQ43" s="31"/>
      <c r="JR43" s="31"/>
      <c r="JS43" s="31"/>
      <c r="JT43" s="31"/>
      <c r="JU43" s="31"/>
      <c r="JV43" s="31"/>
      <c r="JW43" s="31"/>
      <c r="JX43" s="31"/>
      <c r="JY43" s="31"/>
      <c r="JZ43" s="31"/>
      <c r="KA43" s="31"/>
      <c r="KB43" s="31"/>
      <c r="KC43" s="31"/>
      <c r="KD43" s="31"/>
      <c r="KE43" s="31"/>
      <c r="KF43" s="31"/>
      <c r="KG43" s="31"/>
      <c r="KH43" s="31"/>
      <c r="KI43" s="31"/>
      <c r="KJ43" s="31"/>
      <c r="KK43" s="31"/>
      <c r="KL43" s="31"/>
      <c r="KM43" s="31"/>
      <c r="KN43" s="31"/>
      <c r="KO43" s="31"/>
      <c r="KP43" s="31"/>
      <c r="KQ43" s="31"/>
      <c r="KR43" s="31"/>
      <c r="KS43" s="31"/>
      <c r="KT43" s="31"/>
      <c r="KU43" s="31"/>
      <c r="KV43" s="31"/>
      <c r="KW43" s="31"/>
      <c r="KX43" s="31"/>
      <c r="KY43" s="31"/>
      <c r="KZ43" s="31"/>
      <c r="LA43" s="31"/>
      <c r="LB43" s="31"/>
      <c r="LC43" s="31"/>
      <c r="LD43" s="31"/>
      <c r="LE43" s="31"/>
      <c r="LF43" s="31"/>
      <c r="LG43" s="31"/>
      <c r="LH43" s="31"/>
      <c r="LI43" s="31"/>
      <c r="LJ43" s="31"/>
      <c r="LK43" s="31"/>
      <c r="LL43" s="31"/>
      <c r="LM43" s="31"/>
      <c r="LN43" s="31"/>
      <c r="LO43" s="31"/>
      <c r="LP43" s="31"/>
      <c r="LQ43" s="31"/>
      <c r="LR43" s="31"/>
      <c r="LS43" s="31"/>
      <c r="LT43" s="31"/>
      <c r="LU43" s="31"/>
      <c r="LV43" s="31"/>
      <c r="LW43" s="31"/>
      <c r="LX43" s="31"/>
      <c r="LY43" s="31"/>
      <c r="LZ43" s="31"/>
      <c r="MA43" s="31"/>
      <c r="MB43" s="31"/>
      <c r="MC43" s="31"/>
      <c r="MD43" s="31"/>
      <c r="ME43" s="31"/>
      <c r="MF43" s="31"/>
      <c r="MG43" s="31"/>
      <c r="MH43" s="31"/>
      <c r="MI43" s="31"/>
      <c r="MJ43" s="31"/>
      <c r="MK43" s="31"/>
      <c r="ML43" s="31"/>
      <c r="MM43" s="31"/>
      <c r="MN43" s="31"/>
      <c r="MO43" s="31"/>
      <c r="MP43" s="31"/>
      <c r="MQ43" s="31"/>
      <c r="MR43" s="31"/>
      <c r="MS43" s="31"/>
      <c r="MT43" s="31"/>
      <c r="MU43" s="31"/>
      <c r="MV43" s="31"/>
      <c r="MW43" s="31"/>
      <c r="MX43" s="31"/>
      <c r="MY43" s="31"/>
      <c r="MZ43" s="31"/>
      <c r="NA43" s="31"/>
      <c r="NB43" s="31"/>
      <c r="NC43" s="31"/>
      <c r="ND43" s="31"/>
      <c r="NE43" s="31"/>
      <c r="NF43" s="31"/>
      <c r="NG43" s="31"/>
      <c r="NH43" s="31"/>
      <c r="NI43" s="31"/>
      <c r="NJ43" s="31"/>
      <c r="NK43" s="31"/>
      <c r="NL43" s="31"/>
      <c r="NM43" s="31"/>
      <c r="NN43" s="31"/>
      <c r="NO43" s="31"/>
      <c r="NP43" s="31"/>
      <c r="NQ43" s="31"/>
      <c r="NR43" s="31"/>
      <c r="NS43" s="31"/>
      <c r="NT43" s="31"/>
      <c r="NU43" s="31"/>
      <c r="NV43" s="31"/>
      <c r="NW43" s="31"/>
      <c r="NX43" s="31"/>
      <c r="NY43" s="31"/>
      <c r="NZ43" s="31"/>
      <c r="OA43" s="31"/>
      <c r="OB43" s="31"/>
      <c r="OC43" s="31"/>
      <c r="OD43" s="31"/>
      <c r="OE43" s="31"/>
      <c r="OF43" s="31"/>
      <c r="OG43" s="31"/>
      <c r="OH43" s="31"/>
      <c r="OI43" s="31"/>
      <c r="OJ43" s="31"/>
      <c r="OK43" s="31"/>
      <c r="OL43" s="31"/>
      <c r="OM43" s="31"/>
      <c r="ON43" s="31"/>
      <c r="OO43" s="31"/>
      <c r="OP43" s="31"/>
      <c r="OQ43" s="31"/>
      <c r="OR43" s="31"/>
      <c r="OS43" s="31"/>
      <c r="OT43" s="31"/>
      <c r="OU43" s="31"/>
      <c r="OV43" s="31"/>
      <c r="OW43" s="31"/>
      <c r="OX43" s="31"/>
      <c r="OY43" s="31"/>
      <c r="OZ43" s="31"/>
      <c r="PA43" s="31"/>
      <c r="PB43" s="31"/>
      <c r="PC43" s="31"/>
      <c r="PD43" s="31"/>
      <c r="PE43" s="31"/>
      <c r="PF43" s="31"/>
      <c r="PG43" s="31"/>
      <c r="PH43" s="31"/>
      <c r="PI43" s="31"/>
      <c r="PJ43" s="31"/>
      <c r="PK43" s="31"/>
      <c r="PL43" s="31"/>
      <c r="PM43" s="31"/>
      <c r="PN43" s="31"/>
      <c r="PO43" s="31"/>
      <c r="PP43" s="31"/>
      <c r="PQ43" s="31"/>
      <c r="PR43" s="31"/>
      <c r="PS43" s="31"/>
      <c r="PT43" s="31"/>
      <c r="PU43" s="31"/>
      <c r="PV43" s="31"/>
      <c r="PW43" s="31"/>
      <c r="PX43" s="31"/>
      <c r="PY43" s="31"/>
      <c r="PZ43" s="31"/>
      <c r="QA43" s="31"/>
      <c r="QB43" s="31"/>
      <c r="QC43" s="31"/>
      <c r="QD43" s="31"/>
      <c r="QE43" s="31"/>
      <c r="QF43" s="31"/>
      <c r="QG43" s="31"/>
      <c r="QH43" s="31"/>
      <c r="QI43" s="31"/>
      <c r="QJ43" s="31"/>
      <c r="QK43" s="31"/>
      <c r="QL43" s="31"/>
      <c r="QM43" s="31"/>
      <c r="QN43" s="31"/>
      <c r="QO43" s="31"/>
      <c r="QP43" s="31"/>
      <c r="QQ43" s="31"/>
      <c r="QR43" s="31"/>
      <c r="QS43" s="31"/>
      <c r="QT43" s="31"/>
      <c r="QU43" s="31"/>
      <c r="QV43" s="31"/>
      <c r="QW43" s="31"/>
      <c r="QX43" s="31"/>
      <c r="QY43" s="31"/>
      <c r="QZ43" s="31"/>
      <c r="RA43" s="31"/>
      <c r="RB43" s="31"/>
      <c r="RC43" s="31"/>
      <c r="RD43" s="31"/>
      <c r="RE43" s="31"/>
      <c r="RF43" s="31"/>
      <c r="RG43" s="31"/>
      <c r="RH43" s="31"/>
      <c r="RI43" s="31"/>
      <c r="RJ43" s="31"/>
      <c r="RK43" s="31"/>
      <c r="RL43" s="31"/>
      <c r="RM43" s="31"/>
      <c r="RN43" s="31"/>
      <c r="RO43" s="31"/>
      <c r="RP43" s="31"/>
      <c r="RQ43" s="31"/>
      <c r="RR43" s="31"/>
      <c r="RS43" s="31"/>
      <c r="RT43" s="31"/>
      <c r="RU43" s="31"/>
      <c r="RV43" s="31"/>
      <c r="RW43" s="31"/>
      <c r="RX43" s="31"/>
      <c r="RY43" s="31"/>
      <c r="RZ43" s="31"/>
      <c r="SA43" s="31"/>
      <c r="SB43" s="31"/>
      <c r="SC43" s="31"/>
      <c r="SD43" s="31"/>
      <c r="SE43" s="31"/>
      <c r="SF43" s="31"/>
      <c r="SG43" s="31"/>
      <c r="SH43" s="31"/>
      <c r="SI43" s="31"/>
      <c r="SJ43" s="31"/>
      <c r="SK43" s="31"/>
      <c r="SL43" s="31"/>
      <c r="SM43" s="31"/>
      <c r="SN43" s="31"/>
      <c r="SO43" s="31"/>
      <c r="SP43" s="31"/>
      <c r="SQ43" s="31"/>
      <c r="SR43" s="31"/>
      <c r="SS43" s="31"/>
      <c r="ST43" s="31"/>
      <c r="SU43" s="31"/>
      <c r="SV43" s="31"/>
      <c r="SW43" s="31"/>
      <c r="SX43" s="31"/>
      <c r="SY43" s="31"/>
      <c r="SZ43" s="31"/>
      <c r="TA43" s="31"/>
      <c r="TB43" s="31"/>
      <c r="TC43" s="31"/>
      <c r="TD43" s="31"/>
      <c r="TE43" s="31"/>
      <c r="TF43" s="31"/>
      <c r="TG43" s="31"/>
      <c r="TH43" s="31"/>
      <c r="TI43" s="31"/>
      <c r="TJ43" s="31"/>
      <c r="TK43" s="31"/>
      <c r="TL43" s="31"/>
      <c r="TM43" s="31"/>
      <c r="TN43" s="31"/>
      <c r="TO43" s="31"/>
      <c r="TP43" s="31"/>
      <c r="TQ43" s="31"/>
      <c r="TR43" s="31"/>
      <c r="TS43" s="31"/>
      <c r="TT43" s="31"/>
      <c r="TU43" s="31"/>
      <c r="TV43" s="31"/>
      <c r="TW43" s="31"/>
      <c r="TX43" s="31"/>
      <c r="TY43" s="31"/>
      <c r="TZ43" s="31"/>
      <c r="UA43" s="31"/>
      <c r="UB43" s="31"/>
      <c r="UC43" s="31"/>
      <c r="UD43" s="31"/>
      <c r="UE43" s="31"/>
      <c r="UF43" s="31"/>
      <c r="UG43" s="31"/>
      <c r="UH43" s="31"/>
      <c r="UI43" s="31"/>
      <c r="UJ43" s="31"/>
      <c r="UK43" s="31"/>
      <c r="UL43" s="31"/>
      <c r="UM43" s="31"/>
      <c r="UN43" s="31"/>
      <c r="UO43" s="31"/>
      <c r="UP43" s="31"/>
      <c r="UQ43" s="31"/>
      <c r="UR43" s="31"/>
      <c r="US43" s="31"/>
      <c r="UT43" s="31"/>
      <c r="UU43" s="31"/>
      <c r="UV43" s="31"/>
      <c r="UW43" s="31"/>
      <c r="UX43" s="31"/>
      <c r="UY43" s="31"/>
      <c r="UZ43" s="31"/>
      <c r="VA43" s="31"/>
      <c r="VB43" s="31"/>
      <c r="VC43" s="31"/>
      <c r="VD43" s="31"/>
      <c r="VE43" s="31"/>
      <c r="VF43" s="31"/>
      <c r="VG43" s="31"/>
      <c r="VH43" s="31"/>
      <c r="VI43" s="31"/>
      <c r="VJ43" s="31"/>
      <c r="VK43" s="31"/>
      <c r="VL43" s="31"/>
      <c r="VM43" s="31"/>
      <c r="VN43" s="31"/>
      <c r="VO43" s="31"/>
      <c r="VP43" s="31"/>
      <c r="VQ43" s="31"/>
      <c r="VR43" s="31"/>
      <c r="VS43" s="31"/>
      <c r="VT43" s="31"/>
      <c r="VU43" s="31"/>
      <c r="VV43" s="31"/>
      <c r="VW43" s="31"/>
      <c r="VX43" s="31"/>
      <c r="VY43" s="31"/>
      <c r="VZ43" s="31"/>
      <c r="WA43" s="31"/>
      <c r="WB43" s="31"/>
      <c r="WC43" s="31"/>
      <c r="WD43" s="31"/>
      <c r="WE43" s="31"/>
      <c r="WF43" s="31"/>
      <c r="WG43" s="31"/>
      <c r="WH43" s="31"/>
      <c r="WI43" s="31"/>
      <c r="WJ43" s="31"/>
      <c r="WK43" s="31"/>
      <c r="WL43" s="31"/>
      <c r="WM43" s="31"/>
      <c r="WN43" s="31"/>
      <c r="WO43" s="31"/>
      <c r="WP43" s="31"/>
      <c r="WQ43" s="31"/>
      <c r="WR43" s="31"/>
      <c r="WS43" s="31"/>
      <c r="WT43" s="31"/>
      <c r="WU43" s="31"/>
      <c r="WV43" s="31"/>
      <c r="WW43" s="31"/>
      <c r="WX43" s="31"/>
      <c r="WY43" s="31"/>
      <c r="WZ43" s="31"/>
      <c r="XA43" s="31"/>
      <c r="XB43" s="31"/>
      <c r="XC43" s="31"/>
      <c r="XD43" s="31"/>
      <c r="XE43" s="31"/>
      <c r="XF43" s="31"/>
      <c r="XG43" s="31"/>
      <c r="XH43" s="31"/>
      <c r="XI43" s="31"/>
      <c r="XJ43" s="31"/>
      <c r="XK43" s="31"/>
      <c r="XL43" s="31"/>
      <c r="XM43" s="31"/>
      <c r="XN43" s="31"/>
      <c r="XO43" s="31"/>
      <c r="XP43" s="31"/>
      <c r="XQ43" s="31"/>
      <c r="XR43" s="31"/>
      <c r="XS43" s="31"/>
      <c r="XT43" s="31"/>
      <c r="XU43" s="31"/>
      <c r="XV43" s="31"/>
      <c r="XW43" s="31"/>
      <c r="XX43" s="31"/>
      <c r="XY43" s="31"/>
      <c r="XZ43" s="31"/>
      <c r="YA43" s="31"/>
      <c r="YB43" s="31"/>
      <c r="YC43" s="31"/>
      <c r="YD43" s="31"/>
      <c r="YE43" s="31"/>
      <c r="YF43" s="31"/>
      <c r="YG43" s="31"/>
      <c r="YH43" s="31"/>
      <c r="YI43" s="31"/>
      <c r="YJ43" s="31"/>
      <c r="YK43" s="31"/>
      <c r="YL43" s="31"/>
      <c r="YM43" s="31"/>
      <c r="YN43" s="31"/>
      <c r="YO43" s="31"/>
      <c r="YP43" s="31"/>
      <c r="YQ43" s="31"/>
      <c r="YR43" s="31"/>
      <c r="YS43" s="31"/>
      <c r="YT43" s="31"/>
      <c r="YU43" s="31"/>
      <c r="YV43" s="31"/>
      <c r="YW43" s="31"/>
      <c r="YX43" s="31"/>
      <c r="YY43" s="31"/>
      <c r="YZ43" s="31"/>
      <c r="ZA43" s="31"/>
      <c r="ZB43" s="31"/>
      <c r="ZC43" s="31"/>
      <c r="ZD43" s="31"/>
      <c r="ZE43" s="31"/>
      <c r="ZF43" s="31"/>
      <c r="ZG43" s="31"/>
      <c r="ZH43" s="31"/>
      <c r="ZI43" s="31"/>
      <c r="ZJ43" s="31"/>
      <c r="ZK43" s="31"/>
      <c r="ZL43" s="31"/>
      <c r="ZM43" s="31"/>
      <c r="ZN43" s="31"/>
      <c r="ZO43" s="31"/>
      <c r="ZP43" s="31"/>
      <c r="ZQ43" s="31"/>
      <c r="ZR43" s="31"/>
      <c r="ZS43" s="31"/>
      <c r="ZT43" s="31"/>
      <c r="ZU43" s="31"/>
      <c r="ZV43" s="31"/>
      <c r="ZW43" s="31"/>
      <c r="ZX43" s="31"/>
      <c r="ZY43" s="31"/>
      <c r="ZZ43" s="31"/>
      <c r="AAA43" s="31"/>
      <c r="AAB43" s="31"/>
      <c r="AAC43" s="31"/>
      <c r="AAD43" s="31"/>
      <c r="AAE43" s="31"/>
      <c r="AAF43" s="31"/>
      <c r="AAG43" s="31"/>
      <c r="AAH43" s="31"/>
      <c r="AAI43" s="31"/>
      <c r="AAJ43" s="31"/>
      <c r="AAK43" s="31"/>
      <c r="AAL43" s="31"/>
      <c r="AAM43" s="31"/>
      <c r="AAN43" s="31"/>
      <c r="AAO43" s="31"/>
      <c r="AAP43" s="31"/>
      <c r="AAQ43" s="31"/>
      <c r="AAR43" s="31"/>
      <c r="AAS43" s="31"/>
      <c r="AAT43" s="31"/>
      <c r="AAU43" s="31"/>
      <c r="AAV43" s="31"/>
      <c r="AAW43" s="31"/>
      <c r="AAX43" s="31"/>
      <c r="AAY43" s="31"/>
      <c r="AAZ43" s="31"/>
      <c r="ABA43" s="31"/>
      <c r="ABB43" s="31"/>
      <c r="ABC43" s="31"/>
      <c r="ABD43" s="31"/>
      <c r="ABE43" s="31"/>
      <c r="ABF43" s="31"/>
      <c r="ABG43" s="31"/>
      <c r="ABH43" s="31"/>
      <c r="ABI43" s="31"/>
      <c r="ABJ43" s="31"/>
      <c r="ABK43" s="31"/>
      <c r="ABL43" s="31"/>
      <c r="ABM43" s="31"/>
      <c r="ABN43" s="31"/>
      <c r="ABO43" s="31"/>
      <c r="ABP43" s="31"/>
      <c r="ABQ43" s="31"/>
      <c r="ABR43" s="31"/>
      <c r="ABS43" s="31"/>
      <c r="ABT43" s="31"/>
      <c r="ABU43" s="31"/>
      <c r="ABV43" s="31"/>
      <c r="ABW43" s="31"/>
      <c r="ABX43" s="31"/>
      <c r="ABY43" s="31"/>
      <c r="ABZ43" s="31"/>
      <c r="ACA43" s="31"/>
      <c r="ACB43" s="31"/>
      <c r="ACC43" s="31"/>
      <c r="ACD43" s="31"/>
      <c r="ACE43" s="31"/>
      <c r="ACF43" s="31"/>
      <c r="ACG43" s="31"/>
      <c r="ACH43" s="31"/>
      <c r="ACI43" s="31"/>
      <c r="ACJ43" s="31"/>
      <c r="ACK43" s="31"/>
      <c r="ACL43" s="31"/>
      <c r="ACM43" s="31"/>
      <c r="ACN43" s="31"/>
      <c r="ACO43" s="31"/>
      <c r="ACP43" s="31"/>
      <c r="ACQ43" s="31"/>
      <c r="ACR43" s="31"/>
      <c r="ACS43" s="31"/>
      <c r="ACT43" s="31"/>
      <c r="ACU43" s="31"/>
      <c r="ACV43" s="31"/>
      <c r="ACW43" s="31"/>
      <c r="ACX43" s="31"/>
      <c r="ACY43" s="31"/>
      <c r="ACZ43" s="31"/>
      <c r="ADA43" s="31"/>
      <c r="ADB43" s="31"/>
      <c r="ADC43" s="31"/>
      <c r="ADD43" s="31"/>
      <c r="ADE43" s="31"/>
      <c r="ADF43" s="31"/>
      <c r="ADG43" s="31"/>
      <c r="ADH43" s="31"/>
      <c r="ADI43" s="31"/>
      <c r="ADJ43" s="31"/>
      <c r="ADK43" s="31"/>
      <c r="ADL43" s="31"/>
      <c r="ADM43" s="31"/>
      <c r="ADN43" s="31"/>
      <c r="ADO43" s="31"/>
      <c r="ADP43" s="31"/>
      <c r="ADQ43" s="31"/>
      <c r="ADR43" s="31"/>
      <c r="ADS43" s="31"/>
      <c r="ADT43" s="31"/>
      <c r="ADU43" s="31"/>
      <c r="ADV43" s="31"/>
      <c r="ADW43" s="31"/>
      <c r="ADX43" s="31"/>
      <c r="ADY43" s="31"/>
      <c r="ADZ43" s="31"/>
      <c r="AEA43" s="31"/>
      <c r="AEB43" s="31"/>
      <c r="AEC43" s="31"/>
      <c r="AED43" s="31"/>
      <c r="AEE43" s="31"/>
      <c r="AEF43" s="31"/>
      <c r="AEG43" s="31"/>
      <c r="AEH43" s="31"/>
      <c r="AEI43" s="31"/>
      <c r="AEJ43" s="31"/>
      <c r="AEK43" s="31"/>
      <c r="AEL43" s="31"/>
      <c r="AEM43" s="31"/>
      <c r="AEN43" s="31"/>
      <c r="AEO43" s="31"/>
      <c r="AEP43" s="31"/>
      <c r="AEQ43" s="31"/>
      <c r="AER43" s="31"/>
      <c r="AES43" s="31"/>
      <c r="AET43" s="31"/>
      <c r="AEU43" s="31"/>
      <c r="AEV43" s="31"/>
      <c r="AEW43" s="31"/>
      <c r="AEX43" s="31"/>
      <c r="AEY43" s="31"/>
      <c r="AEZ43" s="31"/>
      <c r="AFA43" s="31"/>
      <c r="AFB43" s="31"/>
      <c r="AFC43" s="31"/>
      <c r="AFD43" s="31"/>
      <c r="AFE43" s="31"/>
      <c r="AFF43" s="31"/>
      <c r="AFG43" s="31"/>
      <c r="AFH43" s="31"/>
      <c r="AFI43" s="31"/>
      <c r="AFJ43" s="31"/>
      <c r="AFK43" s="31"/>
      <c r="AFL43" s="31"/>
      <c r="AFM43" s="31"/>
      <c r="AFN43" s="31"/>
      <c r="AFO43" s="31"/>
      <c r="AFP43" s="31"/>
      <c r="AFQ43" s="31"/>
      <c r="AFR43" s="31"/>
      <c r="AFS43" s="31"/>
      <c r="AFT43" s="31"/>
      <c r="AFU43" s="31"/>
      <c r="AFV43" s="31"/>
      <c r="AFW43" s="31"/>
      <c r="AFX43" s="31"/>
      <c r="AFY43" s="31"/>
      <c r="AFZ43" s="31"/>
      <c r="AGA43" s="31"/>
      <c r="AGB43" s="31"/>
      <c r="AGC43" s="31"/>
      <c r="AGD43" s="31"/>
      <c r="AGE43" s="31"/>
      <c r="AGF43" s="31"/>
      <c r="AGG43" s="31"/>
      <c r="AGH43" s="31"/>
      <c r="AGI43" s="31"/>
      <c r="AGJ43" s="31"/>
      <c r="AGK43" s="31"/>
      <c r="AGL43" s="31"/>
      <c r="AGM43" s="31"/>
      <c r="AGN43" s="31"/>
      <c r="AGO43" s="31"/>
      <c r="AGP43" s="31"/>
      <c r="AGQ43" s="31"/>
      <c r="AGR43" s="31"/>
      <c r="AGS43" s="31"/>
      <c r="AGT43" s="31"/>
      <c r="AGU43" s="31"/>
      <c r="AGV43" s="31"/>
      <c r="AGW43" s="31"/>
      <c r="AGX43" s="31"/>
      <c r="AGY43" s="31"/>
      <c r="AGZ43" s="31"/>
      <c r="AHA43" s="31"/>
      <c r="AHB43" s="31"/>
      <c r="AHC43" s="31"/>
      <c r="AHD43" s="31"/>
      <c r="AHE43" s="31"/>
      <c r="AHF43" s="31"/>
      <c r="AHG43" s="31"/>
      <c r="AHH43" s="31"/>
      <c r="AHI43" s="31"/>
      <c r="AHJ43" s="31"/>
      <c r="AHK43" s="31"/>
      <c r="AHL43" s="31"/>
      <c r="AHM43" s="31"/>
      <c r="AHN43" s="31"/>
      <c r="AHO43" s="31"/>
      <c r="AHP43" s="31"/>
      <c r="AHQ43" s="31"/>
      <c r="AHR43" s="31"/>
      <c r="AHS43" s="31"/>
      <c r="AHT43" s="31"/>
      <c r="AHU43" s="31"/>
      <c r="AHV43" s="31"/>
      <c r="AHW43" s="31"/>
      <c r="AHX43" s="31"/>
      <c r="AHY43" s="31"/>
      <c r="AHZ43" s="31"/>
      <c r="AIA43" s="31"/>
      <c r="AIB43" s="31"/>
      <c r="AIC43" s="31"/>
      <c r="AID43" s="31"/>
      <c r="AIE43" s="31"/>
      <c r="AIF43" s="31"/>
      <c r="AIG43" s="31"/>
      <c r="AIH43" s="31"/>
      <c r="AII43" s="31"/>
      <c r="AIJ43" s="31"/>
      <c r="AIK43" s="31"/>
      <c r="AIL43" s="31"/>
      <c r="AIM43" s="31"/>
      <c r="AIN43" s="31"/>
      <c r="AIO43" s="31"/>
      <c r="AIP43" s="31"/>
      <c r="AIQ43" s="31"/>
      <c r="AIR43" s="31"/>
      <c r="AIS43" s="31"/>
      <c r="AIT43" s="31"/>
      <c r="AIU43" s="31"/>
      <c r="AIV43" s="31"/>
      <c r="AIW43" s="31"/>
      <c r="AIX43" s="31"/>
      <c r="AIY43" s="31"/>
      <c r="AIZ43" s="31"/>
      <c r="AJA43" s="31"/>
      <c r="AJB43" s="31"/>
      <c r="AJC43" s="31"/>
      <c r="AJD43" s="31"/>
      <c r="AJE43" s="31"/>
      <c r="AJF43" s="31"/>
      <c r="AJG43" s="31"/>
      <c r="AJH43" s="31"/>
      <c r="AJI43" s="31"/>
      <c r="AJJ43" s="31"/>
      <c r="AJK43" s="31"/>
      <c r="AJL43" s="31"/>
      <c r="AJM43" s="31"/>
      <c r="AJN43" s="31"/>
      <c r="AJO43" s="31"/>
      <c r="AJP43" s="31"/>
      <c r="AJQ43" s="31"/>
      <c r="AJR43" s="31"/>
      <c r="AJS43" s="31"/>
      <c r="AJT43" s="31"/>
      <c r="AJU43" s="31"/>
      <c r="AJV43" s="31"/>
      <c r="AJW43" s="31"/>
      <c r="AJX43" s="31"/>
      <c r="AJY43" s="31"/>
      <c r="AJZ43" s="31"/>
      <c r="AKA43" s="31"/>
      <c r="AKB43" s="31"/>
      <c r="AKC43" s="31"/>
      <c r="AKD43" s="31"/>
      <c r="AKE43" s="31"/>
      <c r="AKF43" s="31"/>
      <c r="AKG43" s="31"/>
      <c r="AKH43" s="31"/>
      <c r="AKI43" s="31"/>
      <c r="AKJ43" s="31"/>
      <c r="AKK43" s="31"/>
      <c r="AKL43" s="31"/>
      <c r="AKM43" s="31"/>
      <c r="AKN43" s="31"/>
      <c r="AKO43" s="31"/>
      <c r="AKP43" s="31"/>
      <c r="AKQ43" s="31"/>
      <c r="AKR43" s="31"/>
      <c r="AKS43" s="31"/>
      <c r="AKT43" s="31"/>
      <c r="AKU43" s="31"/>
      <c r="AKV43" s="31"/>
      <c r="AKW43" s="31"/>
      <c r="AKX43" s="31"/>
      <c r="AKY43" s="31"/>
      <c r="AKZ43" s="31"/>
      <c r="ALA43" s="31"/>
      <c r="ALB43" s="31"/>
      <c r="ALC43" s="31"/>
      <c r="ALD43" s="31"/>
      <c r="ALE43" s="31"/>
      <c r="ALF43" s="31"/>
      <c r="ALG43" s="31"/>
      <c r="ALH43" s="31"/>
      <c r="ALI43" s="31"/>
      <c r="ALJ43" s="31"/>
      <c r="ALK43" s="31"/>
      <c r="ALL43" s="31"/>
      <c r="ALM43" s="31"/>
      <c r="ALN43" s="31"/>
      <c r="ALO43" s="31"/>
      <c r="ALP43" s="31"/>
      <c r="ALQ43" s="31"/>
      <c r="ALR43" s="31"/>
      <c r="ALS43" s="31"/>
      <c r="ALT43" s="31"/>
      <c r="ALU43" s="31"/>
      <c r="ALV43" s="31"/>
      <c r="ALW43" s="31"/>
      <c r="ALX43" s="31"/>
      <c r="ALY43" s="31"/>
      <c r="ALZ43" s="31"/>
      <c r="AMA43" s="31"/>
      <c r="AMB43" s="31"/>
      <c r="AMC43" s="31"/>
      <c r="AMD43" s="31"/>
      <c r="AME43" s="31"/>
      <c r="AMF43" s="31"/>
      <c r="AMG43" s="31"/>
      <c r="AMH43" s="31"/>
      <c r="AMI43" s="31"/>
      <c r="AMJ43" s="31"/>
      <c r="AMK43" s="31"/>
      <c r="AML43" s="31"/>
      <c r="AMM43" s="31"/>
      <c r="AMN43" s="31"/>
      <c r="AMO43" s="31"/>
      <c r="AMP43" s="31"/>
      <c r="AMQ43" s="31"/>
      <c r="AMR43" s="31"/>
      <c r="AMS43" s="31"/>
      <c r="AMT43" s="31"/>
      <c r="AMU43" s="31"/>
      <c r="AMV43" s="31"/>
      <c r="AMW43" s="31"/>
      <c r="AMX43" s="31"/>
      <c r="AMY43" s="31"/>
      <c r="AMZ43" s="31"/>
      <c r="ANA43" s="31"/>
      <c r="ANB43" s="31"/>
      <c r="ANC43" s="31"/>
      <c r="AND43" s="31"/>
      <c r="ANE43" s="31"/>
      <c r="ANF43" s="31"/>
      <c r="ANG43" s="31"/>
      <c r="ANH43" s="31"/>
      <c r="ANI43" s="31"/>
      <c r="ANJ43" s="31"/>
      <c r="ANK43" s="31"/>
      <c r="ANL43" s="31"/>
      <c r="ANM43" s="31"/>
      <c r="ANN43" s="31"/>
      <c r="ANO43" s="31"/>
      <c r="ANP43" s="31"/>
      <c r="ANQ43" s="31"/>
      <c r="ANR43" s="31"/>
      <c r="ANS43" s="31"/>
      <c r="ANT43" s="31"/>
      <c r="ANU43" s="31"/>
      <c r="ANV43" s="31"/>
      <c r="ANW43" s="31"/>
      <c r="ANX43" s="31"/>
      <c r="ANY43" s="31"/>
      <c r="ANZ43" s="31"/>
      <c r="AOA43" s="31"/>
      <c r="AOB43" s="31"/>
      <c r="AOC43" s="31"/>
      <c r="AOD43" s="31"/>
      <c r="AOE43" s="31"/>
      <c r="AOF43" s="31"/>
      <c r="AOG43" s="31"/>
      <c r="AOH43" s="31"/>
      <c r="AOI43" s="31"/>
      <c r="AOJ43" s="31"/>
      <c r="AOK43" s="31"/>
      <c r="AOL43" s="31"/>
      <c r="AOM43" s="31"/>
      <c r="AON43" s="31"/>
      <c r="AOO43" s="31"/>
      <c r="AOP43" s="31"/>
      <c r="AOQ43" s="31"/>
      <c r="AOR43" s="31"/>
      <c r="AOS43" s="31"/>
      <c r="AOT43" s="31"/>
      <c r="AOU43" s="31"/>
      <c r="AOV43" s="31"/>
      <c r="AOW43" s="31"/>
      <c r="AOX43" s="31"/>
      <c r="AOY43" s="31"/>
      <c r="AOZ43" s="31"/>
      <c r="APA43" s="31"/>
      <c r="APB43" s="31"/>
      <c r="APC43" s="31"/>
      <c r="APD43" s="31"/>
      <c r="APE43" s="31"/>
      <c r="APF43" s="31"/>
      <c r="APG43" s="31"/>
      <c r="APH43" s="31"/>
      <c r="API43" s="31"/>
      <c r="APJ43" s="31"/>
      <c r="APK43" s="31"/>
      <c r="APL43" s="31"/>
      <c r="APM43" s="31"/>
      <c r="APN43" s="31"/>
      <c r="APO43" s="31"/>
      <c r="APP43" s="31"/>
      <c r="APQ43" s="31"/>
      <c r="APR43" s="31"/>
      <c r="APS43" s="31"/>
      <c r="APT43" s="31"/>
      <c r="APU43" s="31"/>
      <c r="APV43" s="31"/>
      <c r="APW43" s="31"/>
      <c r="APX43" s="31"/>
      <c r="APY43" s="31"/>
      <c r="APZ43" s="31"/>
      <c r="AQA43" s="31"/>
      <c r="AQB43" s="31"/>
      <c r="AQC43" s="31"/>
      <c r="AQD43" s="31"/>
      <c r="AQE43" s="31"/>
      <c r="AQF43" s="31"/>
      <c r="AQG43" s="31"/>
      <c r="AQH43" s="31"/>
      <c r="AQI43" s="31"/>
      <c r="AQJ43" s="31"/>
      <c r="AQK43" s="31"/>
      <c r="AQL43" s="31"/>
      <c r="AQM43" s="31"/>
      <c r="AQN43" s="31"/>
      <c r="AQO43" s="31"/>
      <c r="AQP43" s="31"/>
      <c r="AQQ43" s="31"/>
      <c r="AQR43" s="31"/>
      <c r="AQS43" s="31"/>
      <c r="AQT43" s="31"/>
      <c r="AQU43" s="31"/>
      <c r="AQV43" s="31"/>
      <c r="AQW43" s="31"/>
      <c r="AQX43" s="31"/>
      <c r="AQY43" s="31"/>
      <c r="AQZ43" s="31"/>
      <c r="ARA43" s="31"/>
      <c r="ARB43" s="31"/>
      <c r="ARC43" s="31"/>
      <c r="ARD43" s="31"/>
      <c r="ARE43" s="31"/>
      <c r="ARF43" s="31"/>
      <c r="ARG43" s="31"/>
      <c r="ARH43" s="31"/>
      <c r="ARI43" s="31"/>
      <c r="ARJ43" s="31"/>
      <c r="ARK43" s="31"/>
      <c r="ARL43" s="31"/>
      <c r="ARM43" s="31"/>
      <c r="ARN43" s="31"/>
      <c r="ARO43" s="31"/>
      <c r="ARP43" s="31"/>
      <c r="ARQ43" s="31"/>
      <c r="ARR43" s="31"/>
      <c r="ARS43" s="31"/>
      <c r="ART43" s="31"/>
      <c r="ARU43" s="31"/>
      <c r="ARV43" s="31"/>
      <c r="ARW43" s="31"/>
      <c r="ARX43" s="31"/>
      <c r="ARY43" s="31"/>
      <c r="ARZ43" s="31"/>
      <c r="ASA43" s="31"/>
      <c r="ASB43" s="31"/>
      <c r="ASC43" s="31"/>
      <c r="ASD43" s="31"/>
      <c r="ASE43" s="31"/>
      <c r="ASF43" s="31"/>
      <c r="ASG43" s="31"/>
      <c r="ASH43" s="31"/>
      <c r="ASI43" s="31"/>
      <c r="ASJ43" s="31"/>
      <c r="ASK43" s="31"/>
      <c r="ASL43" s="31"/>
      <c r="ASM43" s="31"/>
      <c r="ASN43" s="31"/>
      <c r="ASO43" s="31"/>
      <c r="ASP43" s="31"/>
      <c r="ASQ43" s="31"/>
      <c r="ASR43" s="31"/>
      <c r="ASS43" s="31"/>
      <c r="AST43" s="31"/>
      <c r="ASU43" s="31"/>
      <c r="ASV43" s="31"/>
      <c r="ASW43" s="31"/>
      <c r="ASX43" s="31"/>
      <c r="ASY43" s="31"/>
      <c r="ASZ43" s="31"/>
      <c r="ATA43" s="31"/>
      <c r="ATB43" s="31"/>
      <c r="ATC43" s="31"/>
      <c r="ATD43" s="31"/>
      <c r="ATE43" s="31"/>
      <c r="ATF43" s="31"/>
      <c r="ATG43" s="31"/>
      <c r="ATH43" s="31"/>
      <c r="ATI43" s="31"/>
      <c r="ATJ43" s="31"/>
      <c r="ATK43" s="31"/>
      <c r="ATL43" s="31"/>
      <c r="ATM43" s="31"/>
      <c r="ATN43" s="31"/>
      <c r="ATO43" s="31"/>
      <c r="ATP43" s="31"/>
      <c r="ATQ43" s="31"/>
      <c r="ATR43" s="31"/>
      <c r="ATS43" s="31"/>
      <c r="ATT43" s="31"/>
      <c r="ATU43" s="31"/>
      <c r="ATV43" s="31"/>
      <c r="ATW43" s="31"/>
      <c r="ATX43" s="31"/>
      <c r="ATY43" s="31"/>
      <c r="ATZ43" s="31"/>
      <c r="AUA43" s="31"/>
      <c r="AUB43" s="31"/>
      <c r="AUC43" s="31"/>
      <c r="AUD43" s="31"/>
      <c r="AUE43" s="31"/>
      <c r="AUF43" s="31"/>
      <c r="AUG43" s="31"/>
      <c r="AUH43" s="31"/>
      <c r="AUI43" s="31"/>
      <c r="AUJ43" s="31"/>
      <c r="AUK43" s="31"/>
      <c r="AUL43" s="31"/>
      <c r="AUM43" s="31"/>
      <c r="AUN43" s="31"/>
      <c r="AUO43" s="31"/>
      <c r="AUP43" s="31"/>
      <c r="AUQ43" s="31"/>
      <c r="AUR43" s="31"/>
      <c r="AUS43" s="31"/>
      <c r="AUT43" s="31"/>
      <c r="AUU43" s="31"/>
      <c r="AUV43" s="31"/>
      <c r="AUW43" s="31"/>
      <c r="AUX43" s="31"/>
      <c r="AUY43" s="31"/>
      <c r="AUZ43" s="31"/>
      <c r="AVA43" s="31"/>
      <c r="AVB43" s="31"/>
      <c r="AVC43" s="31"/>
      <c r="AVD43" s="31"/>
      <c r="AVE43" s="31"/>
      <c r="AVF43" s="31"/>
      <c r="AVG43" s="31"/>
      <c r="AVH43" s="31"/>
      <c r="AVI43" s="31"/>
      <c r="AVJ43" s="31"/>
      <c r="AVK43" s="31"/>
      <c r="AVL43" s="31"/>
      <c r="AVM43" s="31"/>
      <c r="AVN43" s="31"/>
      <c r="AVO43" s="31"/>
      <c r="AVP43" s="31"/>
      <c r="AVQ43" s="31"/>
      <c r="AVR43" s="31"/>
      <c r="AVS43" s="31"/>
      <c r="AVT43" s="31"/>
      <c r="AVU43" s="31"/>
      <c r="AVV43" s="31"/>
      <c r="AVW43" s="31"/>
      <c r="AVX43" s="31"/>
      <c r="AVY43" s="31"/>
      <c r="AVZ43" s="31"/>
      <c r="AWA43" s="31"/>
      <c r="AWB43" s="31"/>
      <c r="AWC43" s="31"/>
      <c r="AWD43" s="31"/>
      <c r="AWE43" s="31"/>
      <c r="AWF43" s="31"/>
      <c r="AWG43" s="31"/>
      <c r="AWH43" s="31"/>
      <c r="AWI43" s="31"/>
      <c r="AWJ43" s="31"/>
      <c r="AWK43" s="31"/>
      <c r="AWL43" s="31"/>
      <c r="AWM43" s="31"/>
      <c r="AWN43" s="31"/>
      <c r="AWO43" s="31"/>
      <c r="AWP43" s="31"/>
      <c r="AWQ43" s="31"/>
      <c r="AWR43" s="31"/>
      <c r="AWS43" s="31"/>
      <c r="AWT43" s="31"/>
      <c r="AWU43" s="31"/>
      <c r="AWV43" s="31"/>
      <c r="AWW43" s="31"/>
      <c r="AWX43" s="31"/>
      <c r="AWY43" s="31"/>
      <c r="AWZ43" s="31"/>
      <c r="AXA43" s="31"/>
      <c r="AXB43" s="31"/>
      <c r="AXC43" s="31"/>
      <c r="AXD43" s="31"/>
      <c r="AXE43" s="31"/>
      <c r="AXF43" s="31"/>
      <c r="AXG43" s="31"/>
      <c r="AXH43" s="31"/>
      <c r="AXI43" s="31"/>
      <c r="AXJ43" s="31"/>
      <c r="AXK43" s="31"/>
      <c r="AXL43" s="31"/>
      <c r="AXM43" s="31"/>
      <c r="AXN43" s="31"/>
      <c r="AXO43" s="31"/>
      <c r="AXP43" s="31"/>
      <c r="AXQ43" s="31"/>
      <c r="AXR43" s="31"/>
      <c r="AXS43" s="31"/>
      <c r="AXT43" s="31"/>
      <c r="AXU43" s="31"/>
      <c r="AXV43" s="31"/>
      <c r="AXW43" s="31"/>
      <c r="AXX43" s="31"/>
      <c r="AXY43" s="31"/>
      <c r="AXZ43" s="31"/>
      <c r="AYA43" s="31"/>
      <c r="AYB43" s="31"/>
      <c r="AYC43" s="31"/>
      <c r="AYD43" s="31"/>
      <c r="AYE43" s="31"/>
      <c r="AYF43" s="31"/>
      <c r="AYG43" s="31"/>
      <c r="AYH43" s="31"/>
      <c r="AYI43" s="31"/>
      <c r="AYJ43" s="31"/>
      <c r="AYK43" s="31"/>
      <c r="AYL43" s="31"/>
      <c r="AYM43" s="31"/>
      <c r="AYN43" s="31"/>
      <c r="AYO43" s="31"/>
      <c r="AYP43" s="31"/>
      <c r="AYQ43" s="31"/>
      <c r="AYR43" s="31"/>
      <c r="AYS43" s="31"/>
      <c r="AYT43" s="31"/>
      <c r="AYU43" s="31"/>
      <c r="AYV43" s="31"/>
      <c r="AYW43" s="31"/>
      <c r="AYX43" s="31"/>
      <c r="AYY43" s="31"/>
      <c r="AYZ43" s="31"/>
      <c r="AZA43" s="31"/>
      <c r="AZB43" s="31"/>
      <c r="AZC43" s="31"/>
      <c r="AZD43" s="31"/>
      <c r="AZE43" s="31"/>
      <c r="AZF43" s="31"/>
      <c r="AZG43" s="31"/>
      <c r="AZH43" s="31"/>
      <c r="AZI43" s="31"/>
      <c r="AZJ43" s="31"/>
      <c r="AZK43" s="31"/>
      <c r="AZL43" s="31"/>
      <c r="AZM43" s="31"/>
      <c r="AZN43" s="31"/>
      <c r="AZO43" s="31"/>
      <c r="AZP43" s="31"/>
      <c r="AZQ43" s="31"/>
      <c r="AZR43" s="31"/>
      <c r="AZS43" s="31"/>
      <c r="AZT43" s="31"/>
      <c r="AZU43" s="31"/>
      <c r="AZV43" s="31"/>
      <c r="AZW43" s="31"/>
      <c r="AZX43" s="31"/>
      <c r="AZY43" s="31"/>
      <c r="AZZ43" s="31"/>
      <c r="BAA43" s="31"/>
      <c r="BAB43" s="31"/>
      <c r="BAC43" s="31"/>
      <c r="BAD43" s="31"/>
      <c r="BAE43" s="31"/>
      <c r="BAF43" s="31"/>
      <c r="BAG43" s="31"/>
      <c r="BAH43" s="31"/>
      <c r="BAI43" s="31"/>
      <c r="BAJ43" s="31"/>
      <c r="BAK43" s="31"/>
      <c r="BAL43" s="31"/>
      <c r="BAM43" s="31"/>
      <c r="BAN43" s="31"/>
      <c r="BAO43" s="31"/>
      <c r="BAP43" s="31"/>
      <c r="BAQ43" s="31"/>
      <c r="BAR43" s="31"/>
      <c r="BAS43" s="31"/>
      <c r="BAT43" s="31"/>
      <c r="BAU43" s="31"/>
      <c r="BAV43" s="31"/>
      <c r="BAW43" s="31"/>
      <c r="BAX43" s="31"/>
      <c r="BAY43" s="31"/>
      <c r="BAZ43" s="31"/>
      <c r="BBA43" s="31"/>
      <c r="BBB43" s="31"/>
      <c r="BBC43" s="31"/>
      <c r="BBD43" s="31"/>
      <c r="BBE43" s="31"/>
      <c r="BBF43" s="31"/>
      <c r="BBG43" s="31"/>
      <c r="BBH43" s="31"/>
      <c r="BBI43" s="31"/>
      <c r="BBJ43" s="31"/>
      <c r="BBK43" s="31"/>
      <c r="BBL43" s="31"/>
      <c r="BBM43" s="31"/>
      <c r="BBN43" s="31"/>
      <c r="BBO43" s="31"/>
      <c r="BBP43" s="31"/>
      <c r="BBQ43" s="31"/>
      <c r="BBR43" s="31"/>
      <c r="BBS43" s="31"/>
      <c r="BBT43" s="31"/>
      <c r="BBU43" s="31"/>
      <c r="BBV43" s="31"/>
      <c r="BBW43" s="31"/>
      <c r="BBX43" s="31"/>
      <c r="BBY43" s="31"/>
      <c r="BBZ43" s="31"/>
      <c r="BCA43" s="31"/>
      <c r="BCB43" s="31"/>
      <c r="BCC43" s="31"/>
      <c r="BCD43" s="31"/>
      <c r="BCE43" s="31"/>
      <c r="BCF43" s="31"/>
      <c r="BCG43" s="31"/>
      <c r="BCH43" s="31"/>
      <c r="BCI43" s="31"/>
      <c r="BCJ43" s="31"/>
      <c r="BCK43" s="31"/>
      <c r="BCL43" s="31"/>
      <c r="BCM43" s="31"/>
      <c r="BCN43" s="31"/>
      <c r="BCO43" s="31"/>
      <c r="BCP43" s="31"/>
      <c r="BCQ43" s="31"/>
      <c r="BCR43" s="31"/>
      <c r="BCS43" s="31"/>
      <c r="BCT43" s="31"/>
      <c r="BCU43" s="31"/>
      <c r="BCV43" s="31"/>
      <c r="BCW43" s="31"/>
      <c r="BCX43" s="31"/>
      <c r="BCY43" s="31"/>
      <c r="BCZ43" s="31"/>
      <c r="BDA43" s="31"/>
      <c r="BDB43" s="31"/>
      <c r="BDC43" s="31"/>
      <c r="BDD43" s="31"/>
      <c r="BDE43" s="31"/>
      <c r="BDF43" s="31"/>
      <c r="BDG43" s="31"/>
      <c r="BDH43" s="31"/>
      <c r="BDI43" s="31"/>
      <c r="BDJ43" s="31"/>
      <c r="BDK43" s="31"/>
      <c r="BDL43" s="31"/>
      <c r="BDM43" s="31"/>
      <c r="BDN43" s="31"/>
      <c r="BDO43" s="31"/>
      <c r="BDP43" s="31"/>
      <c r="BDQ43" s="31"/>
      <c r="BDR43" s="31"/>
      <c r="BDS43" s="31"/>
      <c r="BDT43" s="31"/>
      <c r="BDU43" s="31"/>
      <c r="BDV43" s="31"/>
      <c r="BDW43" s="31"/>
      <c r="BDX43" s="31"/>
      <c r="BDY43" s="31"/>
      <c r="BDZ43" s="31"/>
      <c r="BEA43" s="31"/>
      <c r="BEB43" s="31"/>
      <c r="BEC43" s="31"/>
      <c r="BED43" s="31"/>
      <c r="BEE43" s="31"/>
      <c r="BEF43" s="31"/>
      <c r="BEG43" s="31"/>
      <c r="BEH43" s="31"/>
      <c r="BEI43" s="31"/>
      <c r="BEJ43" s="31"/>
      <c r="BEK43" s="31"/>
      <c r="BEL43" s="31"/>
      <c r="BEM43" s="31"/>
      <c r="BEN43" s="31"/>
      <c r="BEO43" s="31"/>
      <c r="BEP43" s="31"/>
      <c r="BEQ43" s="31"/>
      <c r="BER43" s="31"/>
      <c r="BES43" s="31"/>
      <c r="BET43" s="31"/>
      <c r="BEU43" s="31"/>
      <c r="BEV43" s="31"/>
      <c r="BEW43" s="31"/>
      <c r="BEX43" s="31"/>
      <c r="BEY43" s="31"/>
      <c r="BEZ43" s="31"/>
      <c r="BFA43" s="31"/>
      <c r="BFB43" s="31"/>
      <c r="BFC43" s="31"/>
      <c r="BFD43" s="31"/>
      <c r="BFE43" s="31"/>
      <c r="BFF43" s="31"/>
      <c r="BFG43" s="31"/>
      <c r="BFH43" s="31"/>
      <c r="BFI43" s="31"/>
      <c r="BFJ43" s="31"/>
      <c r="BFK43" s="31"/>
      <c r="BFL43" s="31"/>
      <c r="BFM43" s="31"/>
      <c r="BFN43" s="31"/>
      <c r="BFO43" s="31"/>
      <c r="BFP43" s="31"/>
      <c r="BFQ43" s="31"/>
      <c r="BFR43" s="31"/>
      <c r="BFS43" s="31"/>
      <c r="BFT43" s="31"/>
      <c r="BFU43" s="31"/>
      <c r="BFV43" s="31"/>
      <c r="BFW43" s="31"/>
      <c r="BFX43" s="31"/>
      <c r="BFY43" s="31"/>
      <c r="BFZ43" s="31"/>
      <c r="BGA43" s="31"/>
      <c r="BGB43" s="31"/>
      <c r="BGC43" s="31"/>
      <c r="BGD43" s="31"/>
      <c r="BGE43" s="31"/>
      <c r="BGF43" s="31"/>
      <c r="BGG43" s="31"/>
      <c r="BGH43" s="31"/>
      <c r="BGI43" s="31"/>
      <c r="BGJ43" s="31"/>
      <c r="BGK43" s="31"/>
      <c r="BGL43" s="31"/>
      <c r="BGM43" s="31"/>
      <c r="BGN43" s="31"/>
      <c r="BGO43" s="31"/>
      <c r="BGP43" s="31"/>
      <c r="BGQ43" s="31"/>
      <c r="BGR43" s="31"/>
      <c r="BGS43" s="31"/>
      <c r="BGT43" s="31"/>
      <c r="BGU43" s="31"/>
      <c r="BGV43" s="31"/>
      <c r="BGW43" s="31"/>
      <c r="BGX43" s="31"/>
      <c r="BGY43" s="31"/>
      <c r="BGZ43" s="31"/>
      <c r="BHA43" s="31"/>
      <c r="BHB43" s="31"/>
      <c r="BHC43" s="31"/>
      <c r="BHD43" s="31"/>
      <c r="BHE43" s="31"/>
      <c r="BHF43" s="31"/>
      <c r="BHG43" s="31"/>
      <c r="BHH43" s="31"/>
      <c r="BHI43" s="31"/>
      <c r="BHJ43" s="31"/>
      <c r="BHK43" s="31"/>
      <c r="BHL43" s="31"/>
      <c r="BHM43" s="31"/>
      <c r="BHN43" s="31"/>
      <c r="BHO43" s="31"/>
      <c r="BHP43" s="31"/>
      <c r="BHQ43" s="31"/>
      <c r="BHR43" s="31"/>
      <c r="BHS43" s="31"/>
      <c r="BHT43" s="31"/>
      <c r="BHU43" s="31"/>
      <c r="BHV43" s="31"/>
      <c r="BHW43" s="31"/>
      <c r="BHX43" s="31"/>
      <c r="BHY43" s="31"/>
      <c r="BHZ43" s="31"/>
      <c r="BIA43" s="31"/>
      <c r="BIB43" s="31"/>
      <c r="BIC43" s="31"/>
      <c r="BID43" s="31"/>
      <c r="BIE43" s="31"/>
      <c r="BIF43" s="31"/>
      <c r="BIG43" s="31"/>
      <c r="BIH43" s="31"/>
      <c r="BII43" s="31"/>
      <c r="BIJ43" s="31"/>
      <c r="BIK43" s="31"/>
      <c r="BIL43" s="31"/>
      <c r="BIM43" s="31"/>
      <c r="BIN43" s="31"/>
      <c r="BIO43" s="31"/>
      <c r="BIP43" s="31"/>
      <c r="BIQ43" s="31"/>
      <c r="BIR43" s="31"/>
      <c r="BIS43" s="31"/>
      <c r="BIT43" s="31"/>
      <c r="BIU43" s="31"/>
      <c r="BIV43" s="31"/>
      <c r="BIW43" s="31"/>
      <c r="BIX43" s="31"/>
      <c r="BIY43" s="31"/>
      <c r="BIZ43" s="31"/>
      <c r="BJA43" s="31"/>
      <c r="BJB43" s="31"/>
      <c r="BJC43" s="31"/>
      <c r="BJD43" s="31"/>
      <c r="BJE43" s="31"/>
      <c r="BJF43" s="31"/>
      <c r="BJG43" s="31"/>
      <c r="BJH43" s="31"/>
      <c r="BJI43" s="31"/>
      <c r="BJJ43" s="31"/>
      <c r="BJK43" s="31"/>
      <c r="BJL43" s="31"/>
      <c r="BJM43" s="31"/>
      <c r="BJN43" s="31"/>
      <c r="BJO43" s="31"/>
      <c r="BJP43" s="31"/>
      <c r="BJQ43" s="31"/>
      <c r="BJR43" s="31"/>
      <c r="BJS43" s="31"/>
      <c r="BJT43" s="31"/>
      <c r="BJU43" s="31"/>
      <c r="BJV43" s="31"/>
      <c r="BJW43" s="31"/>
      <c r="BJX43" s="31"/>
      <c r="BJY43" s="31"/>
      <c r="BJZ43" s="31"/>
      <c r="BKA43" s="31"/>
      <c r="BKB43" s="31"/>
      <c r="BKC43" s="31"/>
      <c r="BKD43" s="31"/>
      <c r="BKE43" s="31"/>
      <c r="BKF43" s="31"/>
      <c r="BKG43" s="31"/>
      <c r="BKH43" s="31"/>
      <c r="BKI43" s="31"/>
      <c r="BKJ43" s="31"/>
      <c r="BKK43" s="31"/>
      <c r="BKL43" s="31"/>
      <c r="BKM43" s="31"/>
      <c r="BKN43" s="31"/>
      <c r="BKO43" s="31"/>
      <c r="BKP43" s="31"/>
      <c r="BKQ43" s="31"/>
      <c r="BKR43" s="31"/>
      <c r="BKS43" s="31"/>
      <c r="BKT43" s="31"/>
      <c r="BKU43" s="31"/>
      <c r="BKV43" s="31"/>
      <c r="BKW43" s="31"/>
      <c r="BKX43" s="31"/>
      <c r="BKY43" s="31"/>
      <c r="BKZ43" s="31"/>
      <c r="BLA43" s="31"/>
      <c r="BLB43" s="31"/>
      <c r="BLC43" s="31"/>
      <c r="BLD43" s="31"/>
      <c r="BLE43" s="31"/>
      <c r="BLF43" s="31"/>
      <c r="BLG43" s="31"/>
      <c r="BLH43" s="31"/>
      <c r="BLI43" s="31"/>
      <c r="BLJ43" s="31"/>
      <c r="BLK43" s="31"/>
      <c r="BLL43" s="31"/>
      <c r="BLM43" s="31"/>
      <c r="BLN43" s="31"/>
      <c r="BLO43" s="31"/>
      <c r="BLP43" s="31"/>
      <c r="BLQ43" s="31"/>
      <c r="BLR43" s="31"/>
      <c r="BLS43" s="31"/>
      <c r="BLT43" s="31"/>
      <c r="BLU43" s="31"/>
      <c r="BLV43" s="31"/>
      <c r="BLW43" s="31"/>
      <c r="BLX43" s="31"/>
      <c r="BLY43" s="31"/>
      <c r="BLZ43" s="31"/>
      <c r="BMA43" s="31"/>
      <c r="BMB43" s="31"/>
      <c r="BMC43" s="31"/>
      <c r="BMD43" s="31"/>
      <c r="BME43" s="31"/>
      <c r="BMF43" s="31"/>
      <c r="BMG43" s="31"/>
      <c r="BMH43" s="31"/>
      <c r="BMI43" s="31"/>
      <c r="BMJ43" s="31"/>
      <c r="BMK43" s="31"/>
      <c r="BML43" s="31"/>
      <c r="BMM43" s="31"/>
      <c r="BMN43" s="31"/>
      <c r="BMO43" s="31"/>
      <c r="BMP43" s="31"/>
      <c r="BMQ43" s="31"/>
      <c r="BMR43" s="31"/>
      <c r="BMS43" s="31"/>
      <c r="BMT43" s="31"/>
      <c r="BMU43" s="31"/>
      <c r="BMV43" s="31"/>
      <c r="BMW43" s="31"/>
      <c r="BMX43" s="31"/>
      <c r="BMY43" s="31"/>
      <c r="BMZ43" s="31"/>
      <c r="BNA43" s="31"/>
      <c r="BNB43" s="31"/>
      <c r="BNC43" s="31"/>
      <c r="BND43" s="31"/>
      <c r="BNE43" s="31"/>
      <c r="BNF43" s="31"/>
      <c r="BNG43" s="31"/>
      <c r="BNH43" s="31"/>
      <c r="BNI43" s="31"/>
      <c r="BNJ43" s="31"/>
      <c r="BNK43" s="31"/>
      <c r="BNL43" s="31"/>
      <c r="BNM43" s="31"/>
      <c r="BNN43" s="31"/>
      <c r="BNO43" s="31"/>
      <c r="BNP43" s="31"/>
      <c r="BNQ43" s="31"/>
      <c r="BNR43" s="31"/>
      <c r="BNS43" s="31"/>
      <c r="BNT43" s="31"/>
      <c r="BNU43" s="31"/>
      <c r="BNV43" s="31"/>
      <c r="BNW43" s="31"/>
      <c r="BNX43" s="31"/>
      <c r="BNY43" s="31"/>
      <c r="BNZ43" s="31"/>
      <c r="BOA43" s="31"/>
      <c r="BOB43" s="31"/>
      <c r="BOC43" s="31"/>
      <c r="BOD43" s="31"/>
      <c r="BOE43" s="31"/>
      <c r="BOF43" s="31"/>
      <c r="BOG43" s="31"/>
      <c r="BOH43" s="31"/>
      <c r="BOI43" s="31"/>
      <c r="BOJ43" s="31"/>
      <c r="BOK43" s="31"/>
      <c r="BOL43" s="31"/>
      <c r="BOM43" s="31"/>
      <c r="BON43" s="31"/>
      <c r="BOO43" s="31"/>
      <c r="BOP43" s="31"/>
      <c r="BOQ43" s="31"/>
      <c r="BOR43" s="31"/>
      <c r="BOS43" s="31"/>
      <c r="BOT43" s="31"/>
      <c r="BOU43" s="31"/>
      <c r="BOV43" s="31"/>
      <c r="BOW43" s="31"/>
      <c r="BOX43" s="31"/>
      <c r="BOY43" s="31"/>
      <c r="BOZ43" s="31"/>
      <c r="BPA43" s="31"/>
      <c r="BPB43" s="31"/>
      <c r="BPC43" s="31"/>
      <c r="BPD43" s="31"/>
      <c r="BPE43" s="31"/>
      <c r="BPF43" s="31"/>
      <c r="BPG43" s="31"/>
      <c r="BPH43" s="31"/>
      <c r="BPI43" s="31"/>
      <c r="BPJ43" s="31"/>
      <c r="BPK43" s="31"/>
      <c r="BPL43" s="31"/>
      <c r="BPM43" s="31"/>
      <c r="BPN43" s="31"/>
      <c r="BPO43" s="31"/>
      <c r="BPP43" s="31"/>
      <c r="BPQ43" s="31"/>
      <c r="BPR43" s="31"/>
      <c r="BPS43" s="31"/>
      <c r="BPT43" s="31"/>
      <c r="BPU43" s="31"/>
      <c r="BPV43" s="31"/>
      <c r="BPW43" s="31"/>
      <c r="BPX43" s="31"/>
      <c r="BPY43" s="31"/>
      <c r="BPZ43" s="31"/>
      <c r="BQA43" s="31"/>
      <c r="BQB43" s="31"/>
      <c r="BQC43" s="31"/>
      <c r="BQD43" s="31"/>
      <c r="BQE43" s="31"/>
      <c r="BQF43" s="31"/>
      <c r="BQG43" s="31"/>
      <c r="BQH43" s="31"/>
      <c r="BQI43" s="31"/>
      <c r="BQJ43" s="31"/>
      <c r="BQK43" s="31"/>
      <c r="BQL43" s="31"/>
      <c r="BQM43" s="31"/>
      <c r="BQN43" s="31"/>
      <c r="BQO43" s="31"/>
      <c r="BQP43" s="31"/>
      <c r="BQQ43" s="31"/>
      <c r="BQR43" s="31"/>
      <c r="BQS43" s="31"/>
      <c r="BQT43" s="31"/>
      <c r="BQU43" s="31"/>
      <c r="BQV43" s="31"/>
      <c r="BQW43" s="31"/>
      <c r="BQX43" s="31"/>
      <c r="BQY43" s="31"/>
      <c r="BQZ43" s="31"/>
      <c r="BRA43" s="31"/>
      <c r="BRB43" s="31"/>
      <c r="BRC43" s="31"/>
      <c r="BRD43" s="31"/>
      <c r="BRE43" s="31"/>
      <c r="BRF43" s="31"/>
      <c r="BRG43" s="31"/>
      <c r="BRH43" s="31"/>
      <c r="BRI43" s="31"/>
      <c r="BRJ43" s="31"/>
      <c r="BRK43" s="31"/>
      <c r="BRL43" s="31"/>
      <c r="BRM43" s="31"/>
      <c r="BRN43" s="31"/>
      <c r="BRO43" s="31"/>
      <c r="BRP43" s="31"/>
      <c r="BRQ43" s="31"/>
      <c r="BRR43" s="31"/>
      <c r="BRS43" s="31"/>
      <c r="BRT43" s="31"/>
      <c r="BRU43" s="31"/>
      <c r="BRV43" s="31"/>
      <c r="BRW43" s="31"/>
      <c r="BRX43" s="31"/>
      <c r="BRY43" s="31"/>
      <c r="BRZ43" s="31"/>
      <c r="BSA43" s="31"/>
      <c r="BSB43" s="31"/>
      <c r="BSC43" s="31"/>
      <c r="BSD43" s="31"/>
      <c r="BSE43" s="31"/>
      <c r="BSF43" s="31"/>
      <c r="BSG43" s="31"/>
      <c r="BSH43" s="31"/>
      <c r="BSI43" s="31"/>
      <c r="BSJ43" s="31"/>
      <c r="BSK43" s="31"/>
      <c r="BSL43" s="31"/>
      <c r="BSM43" s="31"/>
      <c r="BSN43" s="31"/>
      <c r="BSO43" s="31"/>
      <c r="BSP43" s="31"/>
      <c r="BSQ43" s="31"/>
      <c r="BSR43" s="31"/>
      <c r="BSS43" s="31"/>
      <c r="BST43" s="31"/>
      <c r="BSU43" s="31"/>
      <c r="BSV43" s="31"/>
      <c r="BSW43" s="31"/>
      <c r="BSX43" s="31"/>
      <c r="BSY43" s="31"/>
      <c r="BSZ43" s="31"/>
      <c r="BTA43" s="31"/>
      <c r="BTB43" s="31"/>
      <c r="BTC43" s="31"/>
      <c r="BTD43" s="31"/>
      <c r="BTE43" s="31"/>
      <c r="BTF43" s="31"/>
      <c r="BTG43" s="31"/>
      <c r="BTH43" s="31"/>
      <c r="BTI43" s="31"/>
      <c r="BTJ43" s="31"/>
      <c r="BTK43" s="31"/>
      <c r="BTL43" s="31"/>
      <c r="BTM43" s="31"/>
      <c r="BTN43" s="31"/>
      <c r="BTO43" s="31"/>
      <c r="BTP43" s="31"/>
      <c r="BTQ43" s="31"/>
      <c r="BTR43" s="31"/>
      <c r="BTS43" s="31"/>
      <c r="BTT43" s="31"/>
      <c r="BTU43" s="31"/>
      <c r="BTV43" s="31"/>
      <c r="BTW43" s="31"/>
      <c r="BTX43" s="31"/>
      <c r="BTY43" s="31"/>
      <c r="BTZ43" s="31"/>
      <c r="BUA43" s="31"/>
      <c r="BUB43" s="31"/>
      <c r="BUC43" s="31"/>
      <c r="BUD43" s="31"/>
      <c r="BUE43" s="31"/>
      <c r="BUF43" s="31"/>
      <c r="BUG43" s="31"/>
      <c r="BUH43" s="31"/>
      <c r="BUI43" s="31"/>
      <c r="BUJ43" s="31"/>
      <c r="BUK43" s="31"/>
      <c r="BUL43" s="31"/>
      <c r="BUM43" s="31"/>
      <c r="BUN43" s="31"/>
      <c r="BUO43" s="31"/>
      <c r="BUP43" s="31"/>
      <c r="BUQ43" s="31"/>
      <c r="BUR43" s="31"/>
      <c r="BUS43" s="31"/>
      <c r="BUT43" s="31"/>
      <c r="BUU43" s="31"/>
      <c r="BUV43" s="31"/>
      <c r="BUW43" s="31"/>
      <c r="BUX43" s="31"/>
      <c r="BUY43" s="31"/>
      <c r="BUZ43" s="31"/>
      <c r="BVA43" s="31"/>
      <c r="BVB43" s="31"/>
      <c r="BVC43" s="31"/>
      <c r="BVD43" s="31"/>
      <c r="BVE43" s="31"/>
      <c r="BVF43" s="31"/>
      <c r="BVG43" s="31"/>
      <c r="BVH43" s="31"/>
      <c r="BVI43" s="31"/>
      <c r="BVJ43" s="31"/>
      <c r="BVK43" s="31"/>
      <c r="BVL43" s="31"/>
      <c r="BVM43" s="31"/>
      <c r="BVN43" s="31"/>
      <c r="BVO43" s="31"/>
      <c r="BVP43" s="31"/>
      <c r="BVQ43" s="31"/>
      <c r="BVR43" s="31"/>
      <c r="BVS43" s="31"/>
      <c r="BVT43" s="31"/>
      <c r="BVU43" s="31"/>
      <c r="BVV43" s="31"/>
      <c r="BVW43" s="31"/>
      <c r="BVX43" s="31"/>
      <c r="BVY43" s="31"/>
      <c r="BVZ43" s="31"/>
      <c r="BWA43" s="31"/>
      <c r="BWB43" s="31"/>
      <c r="BWC43" s="31"/>
      <c r="BWD43" s="31"/>
      <c r="BWE43" s="31"/>
      <c r="BWF43" s="31"/>
      <c r="BWG43" s="31"/>
      <c r="BWH43" s="31"/>
      <c r="BWI43" s="31"/>
      <c r="BWJ43" s="31"/>
      <c r="BWK43" s="31"/>
      <c r="BWL43" s="31"/>
      <c r="BWM43" s="31"/>
      <c r="BWN43" s="31"/>
      <c r="BWO43" s="31"/>
      <c r="BWP43" s="31"/>
      <c r="BWQ43" s="31"/>
      <c r="BWR43" s="31"/>
      <c r="BWS43" s="31"/>
      <c r="BWT43" s="31"/>
      <c r="BWU43" s="31"/>
      <c r="BWV43" s="31"/>
      <c r="BWW43" s="31"/>
      <c r="BWX43" s="31"/>
      <c r="BWY43" s="31"/>
      <c r="BWZ43" s="31"/>
      <c r="BXA43" s="31"/>
      <c r="BXB43" s="31"/>
      <c r="BXC43" s="31"/>
      <c r="BXD43" s="31"/>
      <c r="BXE43" s="31"/>
      <c r="BXF43" s="31"/>
      <c r="BXG43" s="31"/>
      <c r="BXH43" s="31"/>
      <c r="BXI43" s="31"/>
      <c r="BXJ43" s="31"/>
      <c r="BXK43" s="31"/>
      <c r="BXL43" s="31"/>
      <c r="BXM43" s="31"/>
      <c r="BXN43" s="31"/>
      <c r="BXO43" s="31"/>
      <c r="BXP43" s="31"/>
      <c r="BXQ43" s="31"/>
      <c r="BXR43" s="31"/>
      <c r="BXS43" s="31"/>
      <c r="BXT43" s="31"/>
      <c r="BXU43" s="31"/>
      <c r="BXV43" s="31"/>
      <c r="BXW43" s="31"/>
      <c r="BXX43" s="31"/>
      <c r="BXY43" s="31"/>
      <c r="BXZ43" s="31"/>
      <c r="BYA43" s="31"/>
      <c r="BYB43" s="31"/>
      <c r="BYC43" s="31"/>
      <c r="BYD43" s="31"/>
      <c r="BYE43" s="31"/>
      <c r="BYF43" s="31"/>
      <c r="BYG43" s="31"/>
      <c r="BYH43" s="31"/>
      <c r="BYI43" s="31"/>
      <c r="BYJ43" s="31"/>
      <c r="BYK43" s="31"/>
      <c r="BYL43" s="31"/>
      <c r="BYM43" s="31"/>
      <c r="BYN43" s="31"/>
      <c r="BYO43" s="31"/>
      <c r="BYP43" s="31"/>
      <c r="BYQ43" s="31"/>
      <c r="BYR43" s="31"/>
      <c r="BYS43" s="31"/>
      <c r="BYT43" s="31"/>
      <c r="BYU43" s="31"/>
      <c r="BYV43" s="31"/>
      <c r="BYW43" s="31"/>
      <c r="BYX43" s="31"/>
      <c r="BYY43" s="31"/>
      <c r="BYZ43" s="31"/>
      <c r="BZA43" s="31"/>
      <c r="BZB43" s="31"/>
      <c r="BZC43" s="31"/>
      <c r="BZD43" s="31"/>
      <c r="BZE43" s="31"/>
      <c r="BZF43" s="31"/>
      <c r="BZG43" s="31"/>
      <c r="BZH43" s="31"/>
      <c r="BZI43" s="31"/>
      <c r="BZJ43" s="31"/>
      <c r="BZK43" s="31"/>
      <c r="BZL43" s="31"/>
      <c r="BZM43" s="31"/>
      <c r="BZN43" s="31"/>
      <c r="BZO43" s="31"/>
      <c r="BZP43" s="31"/>
      <c r="BZQ43" s="31"/>
      <c r="BZR43" s="31"/>
      <c r="BZS43" s="31"/>
      <c r="BZT43" s="31"/>
      <c r="BZU43" s="31"/>
      <c r="BZV43" s="31"/>
      <c r="BZW43" s="31"/>
      <c r="BZX43" s="31"/>
      <c r="BZY43" s="31"/>
      <c r="BZZ43" s="31"/>
      <c r="CAA43" s="31"/>
      <c r="CAB43" s="31"/>
      <c r="CAC43" s="31"/>
      <c r="CAD43" s="31"/>
      <c r="CAE43" s="31"/>
      <c r="CAF43" s="31"/>
      <c r="CAG43" s="31"/>
      <c r="CAH43" s="31"/>
      <c r="CAI43" s="31"/>
      <c r="CAJ43" s="31"/>
      <c r="CAK43" s="31"/>
      <c r="CAL43" s="31"/>
      <c r="CAM43" s="31"/>
      <c r="CAN43" s="31"/>
      <c r="CAO43" s="31"/>
      <c r="CAP43" s="31"/>
      <c r="CAQ43" s="31"/>
      <c r="CAR43" s="31"/>
      <c r="CAS43" s="31"/>
      <c r="CAT43" s="31"/>
      <c r="CAU43" s="31"/>
      <c r="CAV43" s="31"/>
      <c r="CAW43" s="31"/>
      <c r="CAX43" s="31"/>
      <c r="CAY43" s="31"/>
      <c r="CAZ43" s="31"/>
      <c r="CBA43" s="31"/>
      <c r="CBB43" s="31"/>
      <c r="CBC43" s="31"/>
      <c r="CBD43" s="31"/>
      <c r="CBE43" s="31"/>
      <c r="CBF43" s="31"/>
      <c r="CBG43" s="31"/>
      <c r="CBH43" s="31"/>
      <c r="CBI43" s="31"/>
      <c r="CBJ43" s="31"/>
      <c r="CBK43" s="31"/>
      <c r="CBL43" s="31"/>
      <c r="CBM43" s="31"/>
      <c r="CBN43" s="31"/>
      <c r="CBO43" s="31"/>
      <c r="CBP43" s="31"/>
      <c r="CBQ43" s="31"/>
      <c r="CBR43" s="31"/>
      <c r="CBS43" s="31"/>
      <c r="CBT43" s="31"/>
      <c r="CBU43" s="31"/>
      <c r="CBV43" s="31"/>
      <c r="CBW43" s="31"/>
      <c r="CBX43" s="31"/>
      <c r="CBY43" s="31"/>
      <c r="CBZ43" s="31"/>
      <c r="CCA43" s="31"/>
      <c r="CCB43" s="31"/>
      <c r="CCC43" s="31"/>
      <c r="CCD43" s="31"/>
      <c r="CCE43" s="31"/>
      <c r="CCF43" s="31"/>
      <c r="CCG43" s="31"/>
      <c r="CCH43" s="31"/>
      <c r="CCI43" s="31"/>
      <c r="CCJ43" s="31"/>
      <c r="CCK43" s="31"/>
      <c r="CCL43" s="31"/>
      <c r="CCM43" s="31"/>
      <c r="CCN43" s="31"/>
      <c r="CCO43" s="31"/>
      <c r="CCP43" s="31"/>
      <c r="CCQ43" s="31"/>
      <c r="CCR43" s="31"/>
      <c r="CCS43" s="31"/>
      <c r="CCT43" s="31"/>
      <c r="CCU43" s="31"/>
      <c r="CCV43" s="31"/>
      <c r="CCW43" s="31"/>
      <c r="CCX43" s="31"/>
      <c r="CCY43" s="31"/>
      <c r="CCZ43" s="31"/>
      <c r="CDA43" s="31"/>
      <c r="CDB43" s="31"/>
      <c r="CDC43" s="31"/>
      <c r="CDD43" s="31"/>
      <c r="CDE43" s="31"/>
      <c r="CDF43" s="31"/>
      <c r="CDG43" s="31"/>
      <c r="CDH43" s="31"/>
      <c r="CDI43" s="31"/>
      <c r="CDJ43" s="31"/>
      <c r="CDK43" s="31"/>
      <c r="CDL43" s="31"/>
      <c r="CDM43" s="31"/>
      <c r="CDN43" s="31"/>
      <c r="CDO43" s="31"/>
      <c r="CDP43" s="31"/>
      <c r="CDQ43" s="31"/>
      <c r="CDR43" s="31"/>
      <c r="CDS43" s="31"/>
      <c r="CDT43" s="31"/>
      <c r="CDU43" s="31"/>
      <c r="CDV43" s="31"/>
      <c r="CDW43" s="31"/>
      <c r="CDX43" s="31"/>
      <c r="CDY43" s="31"/>
      <c r="CDZ43" s="31"/>
      <c r="CEA43" s="31"/>
      <c r="CEB43" s="31"/>
      <c r="CEC43" s="31"/>
      <c r="CED43" s="31"/>
      <c r="CEE43" s="31"/>
      <c r="CEF43" s="31"/>
      <c r="CEG43" s="31"/>
      <c r="CEH43" s="31"/>
      <c r="CEI43" s="31"/>
      <c r="CEJ43" s="31"/>
      <c r="CEK43" s="31"/>
      <c r="CEL43" s="31"/>
      <c r="CEM43" s="31"/>
      <c r="CEN43" s="31"/>
      <c r="CEO43" s="31"/>
      <c r="CEP43" s="31"/>
      <c r="CEQ43" s="31"/>
      <c r="CER43" s="31"/>
      <c r="CES43" s="31"/>
      <c r="CET43" s="31"/>
      <c r="CEU43" s="31"/>
      <c r="CEV43" s="31"/>
      <c r="CEW43" s="31"/>
      <c r="CEX43" s="31"/>
      <c r="CEY43" s="31"/>
      <c r="CEZ43" s="31"/>
      <c r="CFA43" s="31"/>
      <c r="CFB43" s="31"/>
      <c r="CFC43" s="31"/>
      <c r="CFD43" s="31"/>
      <c r="CFE43" s="31"/>
      <c r="CFF43" s="31"/>
      <c r="CFG43" s="31"/>
      <c r="CFH43" s="31"/>
      <c r="CFI43" s="31"/>
      <c r="CFJ43" s="31"/>
      <c r="CFK43" s="31"/>
      <c r="CFL43" s="31"/>
      <c r="CFM43" s="31"/>
      <c r="CFN43" s="31"/>
      <c r="CFO43" s="31"/>
      <c r="CFP43" s="31"/>
      <c r="CFQ43" s="31"/>
      <c r="CFR43" s="31"/>
      <c r="CFS43" s="31"/>
      <c r="CFT43" s="31"/>
      <c r="CFU43" s="31"/>
      <c r="CFV43" s="31"/>
      <c r="CFW43" s="31"/>
      <c r="CFX43" s="31"/>
      <c r="CFY43" s="31"/>
      <c r="CFZ43" s="31"/>
      <c r="CGA43" s="31"/>
      <c r="CGB43" s="31"/>
      <c r="CGC43" s="31"/>
      <c r="CGD43" s="31"/>
      <c r="CGE43" s="31"/>
      <c r="CGF43" s="31"/>
      <c r="CGG43" s="31"/>
      <c r="CGH43" s="31"/>
      <c r="CGI43" s="31"/>
      <c r="CGJ43" s="31"/>
      <c r="CGK43" s="31"/>
      <c r="CGL43" s="31"/>
      <c r="CGM43" s="31"/>
      <c r="CGN43" s="31"/>
      <c r="CGO43" s="31"/>
      <c r="CGP43" s="31"/>
      <c r="CGQ43" s="31"/>
      <c r="CGR43" s="31"/>
      <c r="CGS43" s="31"/>
      <c r="CGT43" s="31"/>
      <c r="CGU43" s="31"/>
      <c r="CGV43" s="31"/>
      <c r="CGW43" s="31"/>
      <c r="CGX43" s="31"/>
      <c r="CGY43" s="31"/>
      <c r="CGZ43" s="31"/>
      <c r="CHA43" s="31"/>
      <c r="CHB43" s="31"/>
      <c r="CHC43" s="31"/>
      <c r="CHD43" s="31"/>
      <c r="CHE43" s="31"/>
      <c r="CHF43" s="31"/>
      <c r="CHG43" s="31"/>
      <c r="CHH43" s="31"/>
      <c r="CHI43" s="31"/>
      <c r="CHJ43" s="31"/>
      <c r="CHK43" s="31"/>
      <c r="CHL43" s="31"/>
      <c r="CHM43" s="31"/>
      <c r="CHN43" s="31"/>
      <c r="CHO43" s="31"/>
      <c r="CHP43" s="31"/>
      <c r="CHQ43" s="31"/>
      <c r="CHR43" s="31"/>
      <c r="CHS43" s="31"/>
      <c r="CHT43" s="31"/>
      <c r="CHU43" s="31"/>
      <c r="CHV43" s="31"/>
      <c r="CHW43" s="31"/>
      <c r="CHX43" s="31"/>
      <c r="CHY43" s="31"/>
      <c r="CHZ43" s="31"/>
      <c r="CIA43" s="31"/>
      <c r="CIB43" s="31"/>
      <c r="CIC43" s="31"/>
      <c r="CID43" s="31"/>
      <c r="CIE43" s="31"/>
      <c r="CIF43" s="31"/>
      <c r="CIG43" s="31"/>
      <c r="CIH43" s="31"/>
      <c r="CII43" s="31"/>
      <c r="CIJ43" s="31"/>
      <c r="CIK43" s="31"/>
      <c r="CIL43" s="31"/>
      <c r="CIM43" s="31"/>
      <c r="CIN43" s="31"/>
      <c r="CIO43" s="31"/>
      <c r="CIP43" s="31"/>
      <c r="CIQ43" s="31"/>
      <c r="CIR43" s="31"/>
      <c r="CIS43" s="31"/>
      <c r="CIT43" s="31"/>
      <c r="CIU43" s="31"/>
      <c r="CIV43" s="31"/>
      <c r="CIW43" s="31"/>
      <c r="CIX43" s="31"/>
      <c r="CIY43" s="31"/>
      <c r="CIZ43" s="31"/>
      <c r="CJA43" s="31"/>
      <c r="CJB43" s="31"/>
      <c r="CJC43" s="31"/>
      <c r="CJD43" s="31"/>
      <c r="CJE43" s="31"/>
      <c r="CJF43" s="31"/>
      <c r="CJG43" s="31"/>
      <c r="CJH43" s="31"/>
      <c r="CJI43" s="31"/>
      <c r="CJJ43" s="31"/>
      <c r="CJK43" s="31"/>
      <c r="CJL43" s="31"/>
      <c r="CJM43" s="31"/>
      <c r="CJN43" s="31"/>
      <c r="CJO43" s="31"/>
      <c r="CJP43" s="31"/>
      <c r="CJQ43" s="31"/>
      <c r="CJR43" s="31"/>
      <c r="CJS43" s="31"/>
      <c r="CJT43" s="31"/>
      <c r="CJU43" s="31"/>
      <c r="CJV43" s="31"/>
      <c r="CJW43" s="31"/>
      <c r="CJX43" s="31"/>
      <c r="CJY43" s="31"/>
      <c r="CJZ43" s="31"/>
      <c r="CKA43" s="31"/>
      <c r="CKB43" s="31"/>
      <c r="CKC43" s="31"/>
      <c r="CKD43" s="31"/>
      <c r="CKE43" s="31"/>
      <c r="CKF43" s="31"/>
      <c r="CKG43" s="31"/>
      <c r="CKH43" s="31"/>
      <c r="CKI43" s="31"/>
      <c r="CKJ43" s="31"/>
      <c r="CKK43" s="31"/>
      <c r="CKL43" s="31"/>
      <c r="CKM43" s="31"/>
      <c r="CKN43" s="31"/>
      <c r="CKO43" s="31"/>
      <c r="CKP43" s="31"/>
      <c r="CKQ43" s="31"/>
      <c r="CKR43" s="31"/>
      <c r="CKS43" s="31"/>
      <c r="CKT43" s="31"/>
      <c r="CKU43" s="31"/>
      <c r="CKV43" s="31"/>
      <c r="CKW43" s="31"/>
      <c r="CKX43" s="31"/>
      <c r="CKY43" s="31"/>
      <c r="CKZ43" s="31"/>
      <c r="CLA43" s="31"/>
      <c r="CLB43" s="31"/>
      <c r="CLC43" s="31"/>
      <c r="CLD43" s="31"/>
      <c r="CLE43" s="31"/>
      <c r="CLF43" s="31"/>
      <c r="CLG43" s="31"/>
      <c r="CLH43" s="31"/>
      <c r="CLI43" s="31"/>
      <c r="CLJ43" s="31"/>
      <c r="CLK43" s="31"/>
      <c r="CLL43" s="31"/>
      <c r="CLM43" s="31"/>
      <c r="CLN43" s="31"/>
      <c r="CLO43" s="31"/>
      <c r="CLP43" s="31"/>
      <c r="CLQ43" s="31"/>
      <c r="CLR43" s="31"/>
      <c r="CLS43" s="31"/>
      <c r="CLT43" s="31"/>
      <c r="CLU43" s="31"/>
      <c r="CLV43" s="31"/>
      <c r="CLW43" s="31"/>
      <c r="CLX43" s="31"/>
      <c r="CLY43" s="31"/>
      <c r="CLZ43" s="31"/>
      <c r="CMA43" s="31"/>
      <c r="CMB43" s="31"/>
      <c r="CMC43" s="31"/>
      <c r="CMD43" s="31"/>
      <c r="CME43" s="31"/>
      <c r="CMF43" s="31"/>
      <c r="CMG43" s="31"/>
      <c r="CMH43" s="31"/>
      <c r="CMI43" s="31"/>
      <c r="CMJ43" s="31"/>
      <c r="CMK43" s="31"/>
      <c r="CML43" s="31"/>
      <c r="CMM43" s="31"/>
      <c r="CMN43" s="31"/>
      <c r="CMO43" s="31"/>
      <c r="CMP43" s="31"/>
      <c r="CMQ43" s="31"/>
      <c r="CMR43" s="31"/>
      <c r="CMS43" s="31"/>
      <c r="CMT43" s="31"/>
      <c r="CMU43" s="31"/>
      <c r="CMV43" s="31"/>
      <c r="CMW43" s="31"/>
      <c r="CMX43" s="31"/>
      <c r="CMY43" s="31"/>
      <c r="CMZ43" s="31"/>
      <c r="CNA43" s="31"/>
      <c r="CNB43" s="31"/>
      <c r="CNC43" s="31"/>
      <c r="CND43" s="31"/>
      <c r="CNE43" s="31"/>
      <c r="CNF43" s="31"/>
      <c r="CNG43" s="31"/>
      <c r="CNH43" s="31"/>
      <c r="CNI43" s="31"/>
      <c r="CNJ43" s="31"/>
      <c r="CNK43" s="31"/>
      <c r="CNL43" s="31"/>
      <c r="CNM43" s="31"/>
      <c r="CNN43" s="31"/>
      <c r="CNO43" s="31"/>
      <c r="CNP43" s="31"/>
      <c r="CNQ43" s="31"/>
      <c r="CNR43" s="31"/>
      <c r="CNS43" s="31"/>
      <c r="CNT43" s="31"/>
      <c r="CNU43" s="31"/>
      <c r="CNV43" s="31"/>
      <c r="CNW43" s="31"/>
      <c r="CNX43" s="31"/>
      <c r="CNY43" s="31"/>
      <c r="CNZ43" s="31"/>
      <c r="COA43" s="31"/>
      <c r="COB43" s="31"/>
      <c r="COC43" s="31"/>
      <c r="COD43" s="31"/>
      <c r="COE43" s="31"/>
      <c r="COF43" s="31"/>
      <c r="COG43" s="31"/>
      <c r="COH43" s="31"/>
      <c r="COI43" s="31"/>
      <c r="COJ43" s="31"/>
      <c r="COK43" s="31"/>
      <c r="COL43" s="31"/>
      <c r="COM43" s="31"/>
      <c r="CON43" s="31"/>
      <c r="COO43" s="31"/>
      <c r="COP43" s="31"/>
      <c r="COQ43" s="31"/>
      <c r="COR43" s="31"/>
      <c r="COS43" s="31"/>
      <c r="COT43" s="31"/>
      <c r="COU43" s="31"/>
      <c r="COV43" s="31"/>
      <c r="COW43" s="31"/>
      <c r="COX43" s="31"/>
      <c r="COY43" s="31"/>
      <c r="COZ43" s="31"/>
      <c r="CPA43" s="31"/>
      <c r="CPB43" s="31"/>
      <c r="CPC43" s="31"/>
      <c r="CPD43" s="31"/>
      <c r="CPE43" s="31"/>
      <c r="CPF43" s="31"/>
      <c r="CPG43" s="31"/>
      <c r="CPH43" s="31"/>
      <c r="CPI43" s="31"/>
      <c r="CPJ43" s="31"/>
      <c r="CPK43" s="31"/>
      <c r="CPL43" s="31"/>
      <c r="CPM43" s="31"/>
      <c r="CPN43" s="31"/>
      <c r="CPO43" s="31"/>
      <c r="CPP43" s="31"/>
      <c r="CPQ43" s="31"/>
      <c r="CPR43" s="31"/>
      <c r="CPS43" s="31"/>
      <c r="CPT43" s="31"/>
      <c r="CPU43" s="31"/>
      <c r="CPV43" s="31"/>
      <c r="CPW43" s="31"/>
      <c r="CPX43" s="31"/>
      <c r="CPY43" s="31"/>
      <c r="CPZ43" s="31"/>
      <c r="CQA43" s="31"/>
      <c r="CQB43" s="31"/>
      <c r="CQC43" s="31"/>
      <c r="CQD43" s="31"/>
      <c r="CQE43" s="31"/>
      <c r="CQF43" s="31"/>
      <c r="CQG43" s="31"/>
      <c r="CQH43" s="31"/>
      <c r="CQI43" s="31"/>
      <c r="CQJ43" s="31"/>
      <c r="CQK43" s="31"/>
      <c r="CQL43" s="31"/>
      <c r="CQM43" s="31"/>
      <c r="CQN43" s="31"/>
      <c r="CQO43" s="31"/>
      <c r="CQP43" s="31"/>
      <c r="CQQ43" s="31"/>
      <c r="CQR43" s="31"/>
      <c r="CQS43" s="31"/>
      <c r="CQT43" s="31"/>
      <c r="CQU43" s="31"/>
      <c r="CQV43" s="31"/>
      <c r="CQW43" s="31"/>
      <c r="CQX43" s="31"/>
      <c r="CQY43" s="31"/>
      <c r="CQZ43" s="31"/>
      <c r="CRA43" s="31"/>
      <c r="CRB43" s="31"/>
      <c r="CRC43" s="31"/>
      <c r="CRD43" s="31"/>
      <c r="CRE43" s="31"/>
      <c r="CRF43" s="31"/>
      <c r="CRG43" s="31"/>
      <c r="CRH43" s="31"/>
      <c r="CRI43" s="31"/>
      <c r="CRJ43" s="31"/>
      <c r="CRK43" s="31"/>
      <c r="CRL43" s="31"/>
      <c r="CRM43" s="31"/>
      <c r="CRN43" s="31"/>
      <c r="CRO43" s="31"/>
      <c r="CRP43" s="31"/>
      <c r="CRQ43" s="31"/>
      <c r="CRR43" s="31"/>
      <c r="CRS43" s="31"/>
      <c r="CRT43" s="31"/>
      <c r="CRU43" s="31"/>
      <c r="CRV43" s="31"/>
      <c r="CRW43" s="31"/>
      <c r="CRX43" s="31"/>
      <c r="CRY43" s="31"/>
      <c r="CRZ43" s="31"/>
      <c r="CSA43" s="31"/>
      <c r="CSB43" s="31"/>
      <c r="CSC43" s="31"/>
      <c r="CSD43" s="31"/>
      <c r="CSE43" s="31"/>
      <c r="CSF43" s="31"/>
      <c r="CSG43" s="31"/>
      <c r="CSH43" s="31"/>
      <c r="CSI43" s="31"/>
      <c r="CSJ43" s="31"/>
      <c r="CSK43" s="31"/>
      <c r="CSL43" s="31"/>
      <c r="CSM43" s="31"/>
      <c r="CSN43" s="31"/>
      <c r="CSO43" s="31"/>
      <c r="CSP43" s="31"/>
      <c r="CSQ43" s="31"/>
      <c r="CSR43" s="31"/>
      <c r="CSS43" s="31"/>
      <c r="CST43" s="31"/>
      <c r="CSU43" s="31"/>
      <c r="CSV43" s="31"/>
      <c r="CSW43" s="31"/>
      <c r="CSX43" s="31"/>
      <c r="CSY43" s="31"/>
      <c r="CSZ43" s="31"/>
      <c r="CTA43" s="31"/>
      <c r="CTB43" s="31"/>
      <c r="CTC43" s="31"/>
      <c r="CTD43" s="31"/>
      <c r="CTE43" s="31"/>
      <c r="CTF43" s="31"/>
      <c r="CTG43" s="31"/>
      <c r="CTH43" s="31"/>
      <c r="CTI43" s="31"/>
      <c r="CTJ43" s="31"/>
      <c r="CTK43" s="31"/>
      <c r="CTL43" s="31"/>
      <c r="CTM43" s="31"/>
      <c r="CTN43" s="31"/>
      <c r="CTO43" s="31"/>
      <c r="CTP43" s="31"/>
      <c r="CTQ43" s="31"/>
      <c r="CTR43" s="31"/>
      <c r="CTS43" s="31"/>
      <c r="CTT43" s="31"/>
      <c r="CTU43" s="31"/>
      <c r="CTV43" s="31"/>
      <c r="CTW43" s="31"/>
      <c r="CTX43" s="31"/>
      <c r="CTY43" s="31"/>
      <c r="CTZ43" s="31"/>
      <c r="CUA43" s="31"/>
      <c r="CUB43" s="31"/>
      <c r="CUC43" s="31"/>
      <c r="CUD43" s="31"/>
      <c r="CUE43" s="31"/>
      <c r="CUF43" s="31"/>
      <c r="CUG43" s="31"/>
      <c r="CUH43" s="31"/>
      <c r="CUI43" s="31"/>
      <c r="CUJ43" s="31"/>
      <c r="CUK43" s="31"/>
      <c r="CUL43" s="31"/>
      <c r="CUM43" s="31"/>
      <c r="CUN43" s="31"/>
      <c r="CUO43" s="31"/>
      <c r="CUP43" s="31"/>
      <c r="CUQ43" s="31"/>
      <c r="CUR43" s="31"/>
      <c r="CUS43" s="31"/>
      <c r="CUT43" s="31"/>
      <c r="CUU43" s="31"/>
      <c r="CUV43" s="31"/>
      <c r="CUW43" s="31"/>
      <c r="CUX43" s="31"/>
      <c r="CUY43" s="31"/>
      <c r="CUZ43" s="31"/>
      <c r="CVA43" s="31"/>
      <c r="CVB43" s="31"/>
      <c r="CVC43" s="31"/>
      <c r="CVD43" s="31"/>
      <c r="CVE43" s="31"/>
      <c r="CVF43" s="31"/>
      <c r="CVG43" s="31"/>
      <c r="CVH43" s="31"/>
      <c r="CVI43" s="31"/>
      <c r="CVJ43" s="31"/>
      <c r="CVK43" s="31"/>
      <c r="CVL43" s="31"/>
      <c r="CVM43" s="31"/>
      <c r="CVN43" s="31"/>
      <c r="CVO43" s="31"/>
      <c r="CVP43" s="31"/>
      <c r="CVQ43" s="31"/>
      <c r="CVR43" s="31"/>
      <c r="CVS43" s="31"/>
      <c r="CVT43" s="31"/>
      <c r="CVU43" s="31"/>
      <c r="CVV43" s="31"/>
      <c r="CVW43" s="31"/>
      <c r="CVX43" s="31"/>
      <c r="CVY43" s="31"/>
      <c r="CVZ43" s="31"/>
      <c r="CWA43" s="31"/>
      <c r="CWB43" s="31"/>
      <c r="CWC43" s="31"/>
      <c r="CWD43" s="31"/>
      <c r="CWE43" s="31"/>
      <c r="CWF43" s="31"/>
      <c r="CWG43" s="31"/>
      <c r="CWH43" s="31"/>
      <c r="CWI43" s="31"/>
      <c r="CWJ43" s="31"/>
      <c r="CWK43" s="31"/>
      <c r="CWL43" s="31"/>
      <c r="CWM43" s="31"/>
      <c r="CWN43" s="31"/>
      <c r="CWO43" s="31"/>
      <c r="CWP43" s="31"/>
      <c r="CWQ43" s="31"/>
      <c r="CWR43" s="31"/>
      <c r="CWS43" s="31"/>
      <c r="CWT43" s="31"/>
      <c r="CWU43" s="31"/>
      <c r="CWV43" s="31"/>
      <c r="CWW43" s="31"/>
      <c r="CWX43" s="31"/>
      <c r="CWY43" s="31"/>
      <c r="CWZ43" s="31"/>
      <c r="CXA43" s="31"/>
      <c r="CXB43" s="31"/>
      <c r="CXC43" s="31"/>
      <c r="CXD43" s="31"/>
      <c r="CXE43" s="31"/>
      <c r="CXF43" s="31"/>
      <c r="CXG43" s="31"/>
      <c r="CXH43" s="31"/>
      <c r="CXI43" s="31"/>
      <c r="CXJ43" s="31"/>
      <c r="CXK43" s="31"/>
      <c r="CXL43" s="31"/>
      <c r="CXM43" s="31"/>
      <c r="CXN43" s="31"/>
      <c r="CXO43" s="31"/>
      <c r="CXP43" s="31"/>
      <c r="CXQ43" s="31"/>
      <c r="CXR43" s="31"/>
      <c r="CXS43" s="31"/>
      <c r="CXT43" s="31"/>
      <c r="CXU43" s="31"/>
      <c r="CXV43" s="31"/>
      <c r="CXW43" s="31"/>
      <c r="CXX43" s="31"/>
      <c r="CXY43" s="31"/>
      <c r="CXZ43" s="31"/>
      <c r="CYA43" s="31"/>
      <c r="CYB43" s="31"/>
      <c r="CYC43" s="31"/>
      <c r="CYD43" s="31"/>
      <c r="CYE43" s="31"/>
      <c r="CYF43" s="31"/>
      <c r="CYG43" s="31"/>
      <c r="CYH43" s="31"/>
      <c r="CYI43" s="31"/>
      <c r="CYJ43" s="31"/>
      <c r="CYK43" s="31"/>
      <c r="CYL43" s="31"/>
      <c r="CYM43" s="31"/>
      <c r="CYN43" s="31"/>
      <c r="CYO43" s="31"/>
      <c r="CYP43" s="31"/>
      <c r="CYQ43" s="31"/>
      <c r="CYR43" s="31"/>
      <c r="CYS43" s="31"/>
      <c r="CYT43" s="31"/>
      <c r="CYU43" s="31"/>
      <c r="CYV43" s="31"/>
      <c r="CYW43" s="31"/>
      <c r="CYX43" s="31"/>
      <c r="CYY43" s="31"/>
      <c r="CYZ43" s="31"/>
      <c r="CZA43" s="31"/>
      <c r="CZB43" s="31"/>
      <c r="CZC43" s="31"/>
      <c r="CZD43" s="31"/>
      <c r="CZE43" s="31"/>
      <c r="CZF43" s="31"/>
      <c r="CZG43" s="31"/>
      <c r="CZH43" s="31"/>
      <c r="CZI43" s="31"/>
      <c r="CZJ43" s="31"/>
      <c r="CZK43" s="31"/>
      <c r="CZL43" s="31"/>
      <c r="CZM43" s="31"/>
      <c r="CZN43" s="31"/>
      <c r="CZO43" s="31"/>
      <c r="CZP43" s="31"/>
      <c r="CZQ43" s="31"/>
      <c r="CZR43" s="31"/>
      <c r="CZS43" s="31"/>
      <c r="CZT43" s="31"/>
      <c r="CZU43" s="31"/>
      <c r="CZV43" s="31"/>
      <c r="CZW43" s="31"/>
      <c r="CZX43" s="31"/>
      <c r="CZY43" s="31"/>
      <c r="CZZ43" s="31"/>
      <c r="DAA43" s="31"/>
      <c r="DAB43" s="31"/>
      <c r="DAC43" s="31"/>
      <c r="DAD43" s="31"/>
      <c r="DAE43" s="31"/>
      <c r="DAF43" s="31"/>
      <c r="DAG43" s="31"/>
      <c r="DAH43" s="31"/>
      <c r="DAI43" s="31"/>
      <c r="DAJ43" s="31"/>
      <c r="DAK43" s="31"/>
      <c r="DAL43" s="31"/>
      <c r="DAM43" s="31"/>
      <c r="DAN43" s="31"/>
      <c r="DAO43" s="31"/>
      <c r="DAP43" s="31"/>
      <c r="DAQ43" s="31"/>
      <c r="DAR43" s="31"/>
      <c r="DAS43" s="31"/>
      <c r="DAT43" s="31"/>
      <c r="DAU43" s="31"/>
      <c r="DAV43" s="31"/>
      <c r="DAW43" s="31"/>
      <c r="DAX43" s="31"/>
      <c r="DAY43" s="31"/>
      <c r="DAZ43" s="31"/>
      <c r="DBA43" s="31"/>
      <c r="DBB43" s="31"/>
      <c r="DBC43" s="31"/>
      <c r="DBD43" s="31"/>
      <c r="DBE43" s="31"/>
      <c r="DBF43" s="31"/>
      <c r="DBG43" s="31"/>
      <c r="DBH43" s="31"/>
      <c r="DBI43" s="31"/>
      <c r="DBJ43" s="31"/>
      <c r="DBK43" s="31"/>
      <c r="DBL43" s="31"/>
      <c r="DBM43" s="31"/>
      <c r="DBN43" s="31"/>
      <c r="DBO43" s="31"/>
      <c r="DBP43" s="31"/>
      <c r="DBQ43" s="31"/>
      <c r="DBR43" s="31"/>
      <c r="DBS43" s="31"/>
      <c r="DBT43" s="31"/>
      <c r="DBU43" s="31"/>
      <c r="DBV43" s="31"/>
      <c r="DBW43" s="31"/>
      <c r="DBX43" s="31"/>
      <c r="DBY43" s="31"/>
      <c r="DBZ43" s="31"/>
      <c r="DCA43" s="31"/>
      <c r="DCB43" s="31"/>
      <c r="DCC43" s="31"/>
      <c r="DCD43" s="31"/>
      <c r="DCE43" s="31"/>
      <c r="DCF43" s="31"/>
      <c r="DCG43" s="31"/>
      <c r="DCH43" s="31"/>
      <c r="DCI43" s="31"/>
      <c r="DCJ43" s="31"/>
      <c r="DCK43" s="31"/>
      <c r="DCL43" s="31"/>
      <c r="DCM43" s="31"/>
      <c r="DCN43" s="31"/>
      <c r="DCO43" s="31"/>
      <c r="DCP43" s="31"/>
      <c r="DCQ43" s="31"/>
      <c r="DCR43" s="31"/>
      <c r="DCS43" s="31"/>
      <c r="DCT43" s="31"/>
      <c r="DCU43" s="31"/>
      <c r="DCV43" s="31"/>
      <c r="DCW43" s="31"/>
      <c r="DCX43" s="31"/>
      <c r="DCY43" s="31"/>
      <c r="DCZ43" s="31"/>
      <c r="DDA43" s="31"/>
      <c r="DDB43" s="31"/>
      <c r="DDC43" s="31"/>
      <c r="DDD43" s="31"/>
      <c r="DDE43" s="31"/>
      <c r="DDF43" s="31"/>
      <c r="DDG43" s="31"/>
      <c r="DDH43" s="31"/>
      <c r="DDI43" s="31"/>
      <c r="DDJ43" s="31"/>
      <c r="DDK43" s="31"/>
      <c r="DDL43" s="31"/>
      <c r="DDM43" s="31"/>
      <c r="DDN43" s="31"/>
      <c r="DDO43" s="31"/>
      <c r="DDP43" s="31"/>
      <c r="DDQ43" s="31"/>
      <c r="DDR43" s="31"/>
      <c r="DDS43" s="31"/>
      <c r="DDT43" s="31"/>
      <c r="DDU43" s="31"/>
      <c r="DDV43" s="31"/>
      <c r="DDW43" s="31"/>
      <c r="DDX43" s="31"/>
      <c r="DDY43" s="31"/>
      <c r="DDZ43" s="31"/>
      <c r="DEA43" s="31"/>
      <c r="DEB43" s="31"/>
      <c r="DEC43" s="31"/>
      <c r="DED43" s="31"/>
      <c r="DEE43" s="31"/>
      <c r="DEF43" s="31"/>
      <c r="DEG43" s="31"/>
      <c r="DEH43" s="31"/>
      <c r="DEI43" s="31"/>
      <c r="DEJ43" s="31"/>
      <c r="DEK43" s="31"/>
      <c r="DEL43" s="31"/>
      <c r="DEM43" s="31"/>
      <c r="DEN43" s="31"/>
      <c r="DEO43" s="31"/>
      <c r="DEP43" s="31"/>
      <c r="DEQ43" s="31"/>
      <c r="DER43" s="31"/>
      <c r="DES43" s="31"/>
      <c r="DET43" s="31"/>
      <c r="DEU43" s="31"/>
      <c r="DEV43" s="31"/>
      <c r="DEW43" s="31"/>
      <c r="DEX43" s="31"/>
      <c r="DEY43" s="31"/>
      <c r="DEZ43" s="31"/>
      <c r="DFA43" s="31"/>
      <c r="DFB43" s="31"/>
      <c r="DFC43" s="31"/>
      <c r="DFD43" s="31"/>
      <c r="DFE43" s="31"/>
      <c r="DFF43" s="31"/>
      <c r="DFG43" s="31"/>
      <c r="DFH43" s="31"/>
      <c r="DFI43" s="31"/>
      <c r="DFJ43" s="31"/>
      <c r="DFK43" s="31"/>
      <c r="DFL43" s="31"/>
      <c r="DFM43" s="31"/>
      <c r="DFN43" s="31"/>
      <c r="DFO43" s="31"/>
      <c r="DFP43" s="31"/>
      <c r="DFQ43" s="31"/>
      <c r="DFR43" s="31"/>
      <c r="DFS43" s="31"/>
      <c r="DFT43" s="31"/>
      <c r="DFU43" s="31"/>
      <c r="DFV43" s="31"/>
      <c r="DFW43" s="31"/>
      <c r="DFX43" s="31"/>
      <c r="DFY43" s="31"/>
      <c r="DFZ43" s="31"/>
      <c r="DGA43" s="31"/>
      <c r="DGB43" s="31"/>
      <c r="DGC43" s="31"/>
      <c r="DGD43" s="31"/>
      <c r="DGE43" s="31"/>
      <c r="DGF43" s="31"/>
      <c r="DGG43" s="31"/>
      <c r="DGH43" s="31"/>
      <c r="DGI43" s="31"/>
      <c r="DGJ43" s="31"/>
      <c r="DGK43" s="31"/>
      <c r="DGL43" s="31"/>
      <c r="DGM43" s="31"/>
      <c r="DGN43" s="31"/>
      <c r="DGO43" s="31"/>
      <c r="DGP43" s="31"/>
      <c r="DGQ43" s="31"/>
      <c r="DGR43" s="31"/>
      <c r="DGS43" s="31"/>
      <c r="DGT43" s="31"/>
      <c r="DGU43" s="31"/>
      <c r="DGV43" s="31"/>
      <c r="DGW43" s="31"/>
      <c r="DGX43" s="31"/>
      <c r="DGY43" s="31"/>
      <c r="DGZ43" s="31"/>
      <c r="DHA43" s="31"/>
      <c r="DHB43" s="31"/>
      <c r="DHC43" s="31"/>
      <c r="DHD43" s="31"/>
      <c r="DHE43" s="31"/>
      <c r="DHF43" s="31"/>
      <c r="DHG43" s="31"/>
      <c r="DHH43" s="31"/>
      <c r="DHI43" s="31"/>
      <c r="DHJ43" s="31"/>
      <c r="DHK43" s="31"/>
      <c r="DHL43" s="31"/>
      <c r="DHM43" s="31"/>
      <c r="DHN43" s="31"/>
      <c r="DHO43" s="31"/>
      <c r="DHP43" s="31"/>
      <c r="DHQ43" s="31"/>
      <c r="DHR43" s="31"/>
      <c r="DHS43" s="31"/>
      <c r="DHT43" s="31"/>
      <c r="DHU43" s="31"/>
      <c r="DHV43" s="31"/>
      <c r="DHW43" s="31"/>
      <c r="DHX43" s="31"/>
      <c r="DHY43" s="31"/>
      <c r="DHZ43" s="31"/>
      <c r="DIA43" s="31"/>
      <c r="DIB43" s="31"/>
      <c r="DIC43" s="31"/>
      <c r="DID43" s="31"/>
      <c r="DIE43" s="31"/>
      <c r="DIF43" s="31"/>
      <c r="DIG43" s="31"/>
      <c r="DIH43" s="31"/>
      <c r="DII43" s="31"/>
      <c r="DIJ43" s="31"/>
      <c r="DIK43" s="31"/>
      <c r="DIL43" s="31"/>
      <c r="DIM43" s="31"/>
      <c r="DIN43" s="31"/>
      <c r="DIO43" s="31"/>
      <c r="DIP43" s="31"/>
      <c r="DIQ43" s="31"/>
      <c r="DIR43" s="31"/>
      <c r="DIS43" s="31"/>
      <c r="DIT43" s="31"/>
      <c r="DIU43" s="31"/>
      <c r="DIV43" s="31"/>
      <c r="DIW43" s="31"/>
      <c r="DIX43" s="31"/>
      <c r="DIY43" s="31"/>
      <c r="DIZ43" s="31"/>
      <c r="DJA43" s="31"/>
      <c r="DJB43" s="31"/>
      <c r="DJC43" s="31"/>
      <c r="DJD43" s="31"/>
      <c r="DJE43" s="31"/>
      <c r="DJF43" s="31"/>
      <c r="DJG43" s="31"/>
      <c r="DJH43" s="31"/>
      <c r="DJI43" s="31"/>
      <c r="DJJ43" s="31"/>
      <c r="DJK43" s="31"/>
      <c r="DJL43" s="31"/>
      <c r="DJM43" s="31"/>
      <c r="DJN43" s="31"/>
      <c r="DJO43" s="31"/>
      <c r="DJP43" s="31"/>
      <c r="DJQ43" s="31"/>
      <c r="DJR43" s="31"/>
      <c r="DJS43" s="31"/>
      <c r="DJT43" s="31"/>
      <c r="DJU43" s="31"/>
      <c r="DJV43" s="31"/>
      <c r="DJW43" s="31"/>
      <c r="DJX43" s="31"/>
      <c r="DJY43" s="31"/>
      <c r="DJZ43" s="31"/>
      <c r="DKA43" s="31"/>
      <c r="DKB43" s="31"/>
      <c r="DKC43" s="31"/>
      <c r="DKD43" s="31"/>
      <c r="DKE43" s="31"/>
      <c r="DKF43" s="31"/>
      <c r="DKG43" s="31"/>
      <c r="DKH43" s="31"/>
      <c r="DKI43" s="31"/>
      <c r="DKJ43" s="31"/>
      <c r="DKK43" s="31"/>
      <c r="DKL43" s="31"/>
      <c r="DKM43" s="31"/>
      <c r="DKN43" s="31"/>
      <c r="DKO43" s="31"/>
      <c r="DKP43" s="31"/>
      <c r="DKQ43" s="31"/>
      <c r="DKR43" s="31"/>
      <c r="DKS43" s="31"/>
      <c r="DKT43" s="31"/>
      <c r="DKU43" s="31"/>
      <c r="DKV43" s="31"/>
      <c r="DKW43" s="31"/>
      <c r="DKX43" s="31"/>
      <c r="DKY43" s="31"/>
      <c r="DKZ43" s="31"/>
      <c r="DLA43" s="31"/>
      <c r="DLB43" s="31"/>
      <c r="DLC43" s="31"/>
      <c r="DLD43" s="31"/>
      <c r="DLE43" s="31"/>
      <c r="DLF43" s="31"/>
      <c r="DLG43" s="31"/>
      <c r="DLH43" s="31"/>
      <c r="DLI43" s="31"/>
      <c r="DLJ43" s="31"/>
      <c r="DLK43" s="31"/>
      <c r="DLL43" s="31"/>
      <c r="DLM43" s="31"/>
      <c r="DLN43" s="31"/>
      <c r="DLO43" s="31"/>
      <c r="DLP43" s="31"/>
      <c r="DLQ43" s="31"/>
      <c r="DLR43" s="31"/>
      <c r="DLS43" s="31"/>
      <c r="DLT43" s="31"/>
      <c r="DLU43" s="31"/>
      <c r="DLV43" s="31"/>
      <c r="DLW43" s="31"/>
      <c r="DLX43" s="31"/>
      <c r="DLY43" s="31"/>
      <c r="DLZ43" s="31"/>
      <c r="DMA43" s="31"/>
      <c r="DMB43" s="31"/>
      <c r="DMC43" s="31"/>
      <c r="DMD43" s="31"/>
      <c r="DME43" s="31"/>
      <c r="DMF43" s="31"/>
      <c r="DMG43" s="31"/>
      <c r="DMH43" s="31"/>
      <c r="DMI43" s="31"/>
      <c r="DMJ43" s="31"/>
      <c r="DMK43" s="31"/>
      <c r="DML43" s="31"/>
      <c r="DMM43" s="31"/>
      <c r="DMN43" s="31"/>
      <c r="DMO43" s="31"/>
      <c r="DMP43" s="31"/>
      <c r="DMQ43" s="31"/>
      <c r="DMR43" s="31"/>
      <c r="DMS43" s="31"/>
      <c r="DMT43" s="31"/>
      <c r="DMU43" s="31"/>
      <c r="DMV43" s="31"/>
      <c r="DMW43" s="31"/>
      <c r="DMX43" s="31"/>
      <c r="DMY43" s="31"/>
      <c r="DMZ43" s="31"/>
      <c r="DNA43" s="31"/>
      <c r="DNB43" s="31"/>
      <c r="DNC43" s="31"/>
      <c r="DND43" s="31"/>
      <c r="DNE43" s="31"/>
      <c r="DNF43" s="31"/>
      <c r="DNG43" s="31"/>
      <c r="DNH43" s="31"/>
      <c r="DNI43" s="31"/>
      <c r="DNJ43" s="31"/>
      <c r="DNK43" s="31"/>
      <c r="DNL43" s="31"/>
      <c r="DNM43" s="31"/>
      <c r="DNN43" s="31"/>
      <c r="DNO43" s="31"/>
      <c r="DNP43" s="31"/>
      <c r="DNQ43" s="31"/>
      <c r="DNR43" s="31"/>
      <c r="DNS43" s="31"/>
      <c r="DNT43" s="31"/>
      <c r="DNU43" s="31"/>
      <c r="DNV43" s="31"/>
      <c r="DNW43" s="31"/>
      <c r="DNX43" s="31"/>
      <c r="DNY43" s="31"/>
      <c r="DNZ43" s="31"/>
      <c r="DOA43" s="31"/>
      <c r="DOB43" s="31"/>
      <c r="DOC43" s="31"/>
      <c r="DOD43" s="31"/>
      <c r="DOE43" s="31"/>
      <c r="DOF43" s="31"/>
      <c r="DOG43" s="31"/>
      <c r="DOH43" s="31"/>
      <c r="DOI43" s="31"/>
      <c r="DOJ43" s="31"/>
      <c r="DOK43" s="31"/>
      <c r="DOL43" s="31"/>
      <c r="DOM43" s="31"/>
      <c r="DON43" s="31"/>
      <c r="DOO43" s="31"/>
      <c r="DOP43" s="31"/>
      <c r="DOQ43" s="31"/>
      <c r="DOR43" s="31"/>
      <c r="DOS43" s="31"/>
      <c r="DOT43" s="31"/>
      <c r="DOU43" s="31"/>
      <c r="DOV43" s="31"/>
      <c r="DOW43" s="31"/>
      <c r="DOX43" s="31"/>
      <c r="DOY43" s="31"/>
      <c r="DOZ43" s="31"/>
      <c r="DPA43" s="31"/>
      <c r="DPB43" s="31"/>
      <c r="DPC43" s="31"/>
      <c r="DPD43" s="31"/>
      <c r="DPE43" s="31"/>
      <c r="DPF43" s="31"/>
      <c r="DPG43" s="31"/>
      <c r="DPH43" s="31"/>
      <c r="DPI43" s="31"/>
      <c r="DPJ43" s="31"/>
      <c r="DPK43" s="31"/>
      <c r="DPL43" s="31"/>
      <c r="DPM43" s="31"/>
      <c r="DPN43" s="31"/>
      <c r="DPO43" s="31"/>
      <c r="DPP43" s="31"/>
      <c r="DPQ43" s="31"/>
      <c r="DPR43" s="31"/>
      <c r="DPS43" s="31"/>
      <c r="DPT43" s="31"/>
      <c r="DPU43" s="31"/>
      <c r="DPV43" s="31"/>
      <c r="DPW43" s="31"/>
      <c r="DPX43" s="31"/>
      <c r="DPY43" s="31"/>
      <c r="DPZ43" s="31"/>
      <c r="DQA43" s="31"/>
      <c r="DQB43" s="31"/>
      <c r="DQC43" s="31"/>
      <c r="DQD43" s="31"/>
      <c r="DQE43" s="31"/>
      <c r="DQF43" s="31"/>
      <c r="DQG43" s="31"/>
      <c r="DQH43" s="31"/>
      <c r="DQI43" s="31"/>
      <c r="DQJ43" s="31"/>
      <c r="DQK43" s="31"/>
      <c r="DQL43" s="31"/>
      <c r="DQM43" s="31"/>
      <c r="DQN43" s="31"/>
      <c r="DQO43" s="31"/>
      <c r="DQP43" s="31"/>
      <c r="DQQ43" s="31"/>
      <c r="DQR43" s="31"/>
      <c r="DQS43" s="31"/>
      <c r="DQT43" s="31"/>
      <c r="DQU43" s="31"/>
      <c r="DQV43" s="31"/>
      <c r="DQW43" s="31"/>
      <c r="DQX43" s="31"/>
      <c r="DQY43" s="31"/>
      <c r="DQZ43" s="31"/>
      <c r="DRA43" s="31"/>
      <c r="DRB43" s="31"/>
      <c r="DRC43" s="31"/>
      <c r="DRD43" s="31"/>
      <c r="DRE43" s="31"/>
      <c r="DRF43" s="31"/>
      <c r="DRG43" s="31"/>
      <c r="DRH43" s="31"/>
      <c r="DRI43" s="31"/>
      <c r="DRJ43" s="31"/>
      <c r="DRK43" s="31"/>
      <c r="DRL43" s="31"/>
      <c r="DRM43" s="31"/>
      <c r="DRN43" s="31"/>
      <c r="DRO43" s="31"/>
      <c r="DRP43" s="31"/>
      <c r="DRQ43" s="31"/>
      <c r="DRR43" s="31"/>
      <c r="DRS43" s="31"/>
      <c r="DRT43" s="31"/>
      <c r="DRU43" s="31"/>
      <c r="DRV43" s="31"/>
      <c r="DRW43" s="31"/>
      <c r="DRX43" s="31"/>
      <c r="DRY43" s="31"/>
      <c r="DRZ43" s="31"/>
      <c r="DSA43" s="31"/>
      <c r="DSB43" s="31"/>
      <c r="DSC43" s="31"/>
      <c r="DSD43" s="31"/>
      <c r="DSE43" s="31"/>
      <c r="DSF43" s="31"/>
      <c r="DSG43" s="31"/>
      <c r="DSH43" s="31"/>
      <c r="DSI43" s="31"/>
      <c r="DSJ43" s="31"/>
      <c r="DSK43" s="31"/>
      <c r="DSL43" s="31"/>
      <c r="DSM43" s="31"/>
      <c r="DSN43" s="31"/>
      <c r="DSO43" s="31"/>
      <c r="DSP43" s="31"/>
      <c r="DSQ43" s="31"/>
      <c r="DSR43" s="31"/>
      <c r="DSS43" s="31"/>
      <c r="DST43" s="31"/>
      <c r="DSU43" s="31"/>
      <c r="DSV43" s="31"/>
      <c r="DSW43" s="31"/>
      <c r="DSX43" s="31"/>
      <c r="DSY43" s="31"/>
      <c r="DSZ43" s="31"/>
      <c r="DTA43" s="31"/>
      <c r="DTB43" s="31"/>
      <c r="DTC43" s="31"/>
      <c r="DTD43" s="31"/>
      <c r="DTE43" s="31"/>
      <c r="DTF43" s="31"/>
      <c r="DTG43" s="31"/>
      <c r="DTH43" s="31"/>
      <c r="DTI43" s="31"/>
      <c r="DTJ43" s="31"/>
      <c r="DTK43" s="31"/>
      <c r="DTL43" s="31"/>
      <c r="DTM43" s="31"/>
      <c r="DTN43" s="31"/>
      <c r="DTO43" s="31"/>
      <c r="DTP43" s="31"/>
      <c r="DTQ43" s="31"/>
      <c r="DTR43" s="31"/>
      <c r="DTS43" s="31"/>
      <c r="DTT43" s="31"/>
      <c r="DTU43" s="31"/>
      <c r="DTV43" s="31"/>
      <c r="DTW43" s="31"/>
      <c r="DTX43" s="31"/>
      <c r="DTY43" s="31"/>
      <c r="DTZ43" s="31"/>
      <c r="DUA43" s="31"/>
      <c r="DUB43" s="31"/>
      <c r="DUC43" s="31"/>
      <c r="DUD43" s="31"/>
      <c r="DUE43" s="31"/>
      <c r="DUF43" s="31"/>
      <c r="DUG43" s="31"/>
      <c r="DUH43" s="31"/>
      <c r="DUI43" s="31"/>
      <c r="DUJ43" s="31"/>
      <c r="DUK43" s="31"/>
      <c r="DUL43" s="31"/>
      <c r="DUM43" s="31"/>
      <c r="DUN43" s="31"/>
      <c r="DUO43" s="31"/>
      <c r="DUP43" s="31"/>
      <c r="DUQ43" s="31"/>
      <c r="DUR43" s="31"/>
      <c r="DUS43" s="31"/>
      <c r="DUT43" s="31"/>
      <c r="DUU43" s="31"/>
      <c r="DUV43" s="31"/>
      <c r="DUW43" s="31"/>
      <c r="DUX43" s="31"/>
      <c r="DUY43" s="31"/>
      <c r="DUZ43" s="31"/>
      <c r="DVA43" s="31"/>
      <c r="DVB43" s="31"/>
      <c r="DVC43" s="31"/>
      <c r="DVD43" s="31"/>
      <c r="DVE43" s="31"/>
      <c r="DVF43" s="31"/>
      <c r="DVG43" s="31"/>
      <c r="DVH43" s="31"/>
      <c r="DVI43" s="31"/>
      <c r="DVJ43" s="31"/>
      <c r="DVK43" s="31"/>
      <c r="DVL43" s="31"/>
      <c r="DVM43" s="31"/>
      <c r="DVN43" s="31"/>
      <c r="DVO43" s="31"/>
      <c r="DVP43" s="31"/>
      <c r="DVQ43" s="31"/>
      <c r="DVR43" s="31"/>
      <c r="DVS43" s="31"/>
      <c r="DVT43" s="31"/>
      <c r="DVU43" s="31"/>
      <c r="DVV43" s="31"/>
      <c r="DVW43" s="31"/>
      <c r="DVX43" s="31"/>
      <c r="DVY43" s="31"/>
      <c r="DVZ43" s="31"/>
      <c r="DWA43" s="31"/>
      <c r="DWB43" s="31"/>
      <c r="DWC43" s="31"/>
      <c r="DWD43" s="31"/>
      <c r="DWE43" s="31"/>
      <c r="DWF43" s="31"/>
      <c r="DWG43" s="31"/>
      <c r="DWH43" s="31"/>
      <c r="DWI43" s="31"/>
      <c r="DWJ43" s="31"/>
      <c r="DWK43" s="31"/>
      <c r="DWL43" s="31"/>
      <c r="DWM43" s="31"/>
      <c r="DWN43" s="31"/>
      <c r="DWO43" s="31"/>
      <c r="DWP43" s="31"/>
      <c r="DWQ43" s="31"/>
      <c r="DWR43" s="31"/>
      <c r="DWS43" s="31"/>
      <c r="DWT43" s="31"/>
      <c r="DWU43" s="31"/>
      <c r="DWV43" s="31"/>
      <c r="DWW43" s="31"/>
      <c r="DWX43" s="31"/>
      <c r="DWY43" s="31"/>
      <c r="DWZ43" s="31"/>
      <c r="DXA43" s="31"/>
      <c r="DXB43" s="31"/>
      <c r="DXC43" s="31"/>
      <c r="DXD43" s="31"/>
      <c r="DXE43" s="31"/>
      <c r="DXF43" s="31"/>
      <c r="DXG43" s="31"/>
      <c r="DXH43" s="31"/>
      <c r="DXI43" s="31"/>
      <c r="DXJ43" s="31"/>
      <c r="DXK43" s="31"/>
      <c r="DXL43" s="31"/>
      <c r="DXM43" s="31"/>
      <c r="DXN43" s="31"/>
      <c r="DXO43" s="31"/>
      <c r="DXP43" s="31"/>
      <c r="DXQ43" s="31"/>
      <c r="DXR43" s="31"/>
      <c r="DXS43" s="31"/>
      <c r="DXT43" s="31"/>
      <c r="DXU43" s="31"/>
      <c r="DXV43" s="31"/>
      <c r="DXW43" s="31"/>
      <c r="DXX43" s="31"/>
      <c r="DXY43" s="31"/>
      <c r="DXZ43" s="31"/>
      <c r="DYA43" s="31"/>
      <c r="DYB43" s="31"/>
      <c r="DYC43" s="31"/>
      <c r="DYD43" s="31"/>
      <c r="DYE43" s="31"/>
      <c r="DYF43" s="31"/>
      <c r="DYG43" s="31"/>
      <c r="DYH43" s="31"/>
      <c r="DYI43" s="31"/>
      <c r="DYJ43" s="31"/>
      <c r="DYK43" s="31"/>
      <c r="DYL43" s="31"/>
      <c r="DYM43" s="31"/>
      <c r="DYN43" s="31"/>
      <c r="DYO43" s="31"/>
      <c r="DYP43" s="31"/>
      <c r="DYQ43" s="31"/>
      <c r="DYR43" s="31"/>
      <c r="DYS43" s="31"/>
      <c r="DYT43" s="31"/>
      <c r="DYU43" s="31"/>
      <c r="DYV43" s="31"/>
      <c r="DYW43" s="31"/>
      <c r="DYX43" s="31"/>
      <c r="DYY43" s="31"/>
      <c r="DYZ43" s="31"/>
      <c r="DZA43" s="31"/>
      <c r="DZB43" s="31"/>
      <c r="DZC43" s="31"/>
      <c r="DZD43" s="31"/>
      <c r="DZE43" s="31"/>
      <c r="DZF43" s="31"/>
      <c r="DZG43" s="31"/>
      <c r="DZH43" s="31"/>
      <c r="DZI43" s="31"/>
      <c r="DZJ43" s="31"/>
      <c r="DZK43" s="31"/>
      <c r="DZL43" s="31"/>
      <c r="DZM43" s="31"/>
      <c r="DZN43" s="31"/>
      <c r="DZO43" s="31"/>
      <c r="DZP43" s="31"/>
      <c r="DZQ43" s="31"/>
      <c r="DZR43" s="31"/>
      <c r="DZS43" s="31"/>
      <c r="DZT43" s="31"/>
      <c r="DZU43" s="31"/>
      <c r="DZV43" s="31"/>
      <c r="DZW43" s="31"/>
      <c r="DZX43" s="31"/>
      <c r="DZY43" s="31"/>
      <c r="DZZ43" s="31"/>
      <c r="EAA43" s="31"/>
      <c r="EAB43" s="31"/>
      <c r="EAC43" s="31"/>
      <c r="EAD43" s="31"/>
      <c r="EAE43" s="31"/>
      <c r="EAF43" s="31"/>
      <c r="EAG43" s="31"/>
      <c r="EAH43" s="31"/>
      <c r="EAI43" s="31"/>
      <c r="EAJ43" s="31"/>
      <c r="EAK43" s="31"/>
      <c r="EAL43" s="31"/>
      <c r="EAM43" s="31"/>
      <c r="EAN43" s="31"/>
      <c r="EAO43" s="31"/>
      <c r="EAP43" s="31"/>
      <c r="EAQ43" s="31"/>
      <c r="EAR43" s="31"/>
      <c r="EAS43" s="31"/>
      <c r="EAT43" s="31"/>
      <c r="EAU43" s="31"/>
      <c r="EAV43" s="31"/>
      <c r="EAW43" s="31"/>
      <c r="EAX43" s="31"/>
      <c r="EAY43" s="31"/>
      <c r="EAZ43" s="31"/>
      <c r="EBA43" s="31"/>
      <c r="EBB43" s="31"/>
      <c r="EBC43" s="31"/>
      <c r="EBD43" s="31"/>
      <c r="EBE43" s="31"/>
      <c r="EBF43" s="31"/>
      <c r="EBG43" s="31"/>
      <c r="EBH43" s="31"/>
      <c r="EBI43" s="31"/>
      <c r="EBJ43" s="31"/>
      <c r="EBK43" s="31"/>
      <c r="EBL43" s="31"/>
      <c r="EBM43" s="31"/>
      <c r="EBN43" s="31"/>
      <c r="EBO43" s="31"/>
      <c r="EBP43" s="31"/>
      <c r="EBQ43" s="31"/>
      <c r="EBR43" s="31"/>
      <c r="EBS43" s="31"/>
      <c r="EBT43" s="31"/>
      <c r="EBU43" s="31"/>
      <c r="EBV43" s="31"/>
      <c r="EBW43" s="31"/>
      <c r="EBX43" s="31"/>
      <c r="EBY43" s="31"/>
      <c r="EBZ43" s="31"/>
      <c r="ECA43" s="31"/>
      <c r="ECB43" s="31"/>
      <c r="ECC43" s="31"/>
      <c r="ECD43" s="31"/>
      <c r="ECE43" s="31"/>
      <c r="ECF43" s="31"/>
      <c r="ECG43" s="31"/>
      <c r="ECH43" s="31"/>
      <c r="ECI43" s="31"/>
      <c r="ECJ43" s="31"/>
      <c r="ECK43" s="31"/>
      <c r="ECL43" s="31"/>
      <c r="ECM43" s="31"/>
      <c r="ECN43" s="31"/>
      <c r="ECO43" s="31"/>
      <c r="ECP43" s="31"/>
      <c r="ECQ43" s="31"/>
      <c r="ECR43" s="31"/>
      <c r="ECS43" s="31"/>
      <c r="ECT43" s="31"/>
      <c r="ECU43" s="31"/>
      <c r="ECV43" s="31"/>
      <c r="ECW43" s="31"/>
      <c r="ECX43" s="31"/>
      <c r="ECY43" s="31"/>
      <c r="ECZ43" s="31"/>
      <c r="EDA43" s="31"/>
      <c r="EDB43" s="31"/>
      <c r="EDC43" s="31"/>
      <c r="EDD43" s="31"/>
      <c r="EDE43" s="31"/>
      <c r="EDF43" s="31"/>
      <c r="EDG43" s="31"/>
      <c r="EDH43" s="31"/>
      <c r="EDI43" s="31"/>
      <c r="EDJ43" s="31"/>
      <c r="EDK43" s="31"/>
      <c r="EDL43" s="31"/>
      <c r="EDM43" s="31"/>
      <c r="EDN43" s="31"/>
      <c r="EDO43" s="31"/>
      <c r="EDP43" s="31"/>
      <c r="EDQ43" s="31"/>
      <c r="EDR43" s="31"/>
      <c r="EDS43" s="31"/>
      <c r="EDT43" s="31"/>
      <c r="EDU43" s="31"/>
      <c r="EDV43" s="31"/>
      <c r="EDW43" s="31"/>
      <c r="EDX43" s="31"/>
      <c r="EDY43" s="31"/>
      <c r="EDZ43" s="31"/>
      <c r="EEA43" s="31"/>
      <c r="EEB43" s="31"/>
      <c r="EEC43" s="31"/>
      <c r="EED43" s="31"/>
      <c r="EEE43" s="31"/>
      <c r="EEF43" s="31"/>
      <c r="EEG43" s="31"/>
      <c r="EEH43" s="31"/>
      <c r="EEI43" s="31"/>
      <c r="EEJ43" s="31"/>
      <c r="EEK43" s="31"/>
      <c r="EEL43" s="31"/>
      <c r="EEM43" s="31"/>
      <c r="EEN43" s="31"/>
      <c r="EEO43" s="31"/>
      <c r="EEP43" s="31"/>
      <c r="EEQ43" s="31"/>
      <c r="EER43" s="31"/>
      <c r="EES43" s="31"/>
      <c r="EET43" s="31"/>
      <c r="EEU43" s="31"/>
      <c r="EEV43" s="31"/>
      <c r="EEW43" s="31"/>
      <c r="EEX43" s="31"/>
      <c r="EEY43" s="31"/>
      <c r="EEZ43" s="31"/>
      <c r="EFA43" s="31"/>
      <c r="EFB43" s="31"/>
      <c r="EFC43" s="31"/>
      <c r="EFD43" s="31"/>
      <c r="EFE43" s="31"/>
      <c r="EFF43" s="31"/>
      <c r="EFG43" s="31"/>
      <c r="EFH43" s="31"/>
      <c r="EFI43" s="31"/>
      <c r="EFJ43" s="31"/>
      <c r="EFK43" s="31"/>
      <c r="EFL43" s="31"/>
      <c r="EFM43" s="31"/>
      <c r="EFN43" s="31"/>
      <c r="EFO43" s="31"/>
      <c r="EFP43" s="31"/>
      <c r="EFQ43" s="31"/>
      <c r="EFR43" s="31"/>
      <c r="EFS43" s="31"/>
      <c r="EFT43" s="31"/>
      <c r="EFU43" s="31"/>
      <c r="EFV43" s="31"/>
      <c r="EFW43" s="31"/>
      <c r="EFX43" s="31"/>
      <c r="EFY43" s="31"/>
      <c r="EFZ43" s="31"/>
      <c r="EGA43" s="31"/>
      <c r="EGB43" s="31"/>
      <c r="EGC43" s="31"/>
      <c r="EGD43" s="31"/>
      <c r="EGE43" s="31"/>
      <c r="EGF43" s="31"/>
      <c r="EGG43" s="31"/>
      <c r="EGH43" s="31"/>
      <c r="EGI43" s="31"/>
      <c r="EGJ43" s="31"/>
      <c r="EGK43" s="31"/>
      <c r="EGL43" s="31"/>
      <c r="EGM43" s="31"/>
      <c r="EGN43" s="31"/>
      <c r="EGO43" s="31"/>
      <c r="EGP43" s="31"/>
      <c r="EGQ43" s="31"/>
      <c r="EGR43" s="31"/>
      <c r="EGS43" s="31"/>
      <c r="EGT43" s="31"/>
      <c r="EGU43" s="31"/>
      <c r="EGV43" s="31"/>
      <c r="EGW43" s="31"/>
      <c r="EGX43" s="31"/>
      <c r="EGY43" s="31"/>
      <c r="EGZ43" s="31"/>
      <c r="EHA43" s="31"/>
      <c r="EHB43" s="31"/>
      <c r="EHC43" s="31"/>
      <c r="EHD43" s="31"/>
      <c r="EHE43" s="31"/>
      <c r="EHF43" s="31"/>
      <c r="EHG43" s="31"/>
      <c r="EHH43" s="31"/>
      <c r="EHI43" s="31"/>
      <c r="EHJ43" s="31"/>
      <c r="EHK43" s="31"/>
      <c r="EHL43" s="31"/>
      <c r="EHM43" s="31"/>
      <c r="EHN43" s="31"/>
      <c r="EHO43" s="31"/>
      <c r="EHP43" s="31"/>
      <c r="EHQ43" s="31"/>
      <c r="EHR43" s="31"/>
      <c r="EHS43" s="31"/>
      <c r="EHT43" s="31"/>
      <c r="EHU43" s="31"/>
      <c r="EHV43" s="31"/>
      <c r="EHW43" s="31"/>
      <c r="EHX43" s="31"/>
      <c r="EHY43" s="31"/>
      <c r="EHZ43" s="31"/>
      <c r="EIA43" s="31"/>
      <c r="EIB43" s="31"/>
      <c r="EIC43" s="31"/>
      <c r="EID43" s="31"/>
      <c r="EIE43" s="31"/>
      <c r="EIF43" s="31"/>
      <c r="EIG43" s="31"/>
      <c r="EIH43" s="31"/>
      <c r="EII43" s="31"/>
      <c r="EIJ43" s="31"/>
      <c r="EIK43" s="31"/>
      <c r="EIL43" s="31"/>
      <c r="EIM43" s="31"/>
      <c r="EIN43" s="31"/>
      <c r="EIO43" s="31"/>
      <c r="EIP43" s="31"/>
      <c r="EIQ43" s="31"/>
      <c r="EIR43" s="31"/>
      <c r="EIS43" s="31"/>
      <c r="EIT43" s="31"/>
      <c r="EIU43" s="31"/>
      <c r="EIV43" s="31"/>
      <c r="EIW43" s="31"/>
      <c r="EIX43" s="31"/>
      <c r="EIY43" s="31"/>
      <c r="EIZ43" s="31"/>
      <c r="EJA43" s="31"/>
      <c r="EJB43" s="31"/>
      <c r="EJC43" s="31"/>
      <c r="EJD43" s="31"/>
      <c r="EJE43" s="31"/>
      <c r="EJF43" s="31"/>
      <c r="EJG43" s="31"/>
      <c r="EJH43" s="31"/>
      <c r="EJI43" s="31"/>
      <c r="EJJ43" s="31"/>
      <c r="EJK43" s="31"/>
      <c r="EJL43" s="31"/>
      <c r="EJM43" s="31"/>
      <c r="EJN43" s="31"/>
      <c r="EJO43" s="31"/>
      <c r="EJP43" s="31"/>
      <c r="EJQ43" s="31"/>
      <c r="EJR43" s="31"/>
      <c r="EJS43" s="31"/>
      <c r="EJT43" s="31"/>
      <c r="EJU43" s="31"/>
      <c r="EJV43" s="31"/>
      <c r="EJW43" s="31"/>
      <c r="EJX43" s="31"/>
      <c r="EJY43" s="31"/>
      <c r="EJZ43" s="31"/>
      <c r="EKA43" s="31"/>
      <c r="EKB43" s="31"/>
      <c r="EKC43" s="31"/>
      <c r="EKD43" s="31"/>
      <c r="EKE43" s="31"/>
      <c r="EKF43" s="31"/>
      <c r="EKG43" s="31"/>
      <c r="EKH43" s="31"/>
      <c r="EKI43" s="31"/>
      <c r="EKJ43" s="31"/>
      <c r="EKK43" s="31"/>
      <c r="EKL43" s="31"/>
      <c r="EKM43" s="31"/>
      <c r="EKN43" s="31"/>
      <c r="EKO43" s="31"/>
      <c r="EKP43" s="31"/>
      <c r="EKQ43" s="31"/>
      <c r="EKR43" s="31"/>
      <c r="EKS43" s="31"/>
      <c r="EKT43" s="31"/>
      <c r="EKU43" s="31"/>
      <c r="EKV43" s="31"/>
      <c r="EKW43" s="31"/>
      <c r="EKX43" s="31"/>
      <c r="EKY43" s="31"/>
      <c r="EKZ43" s="31"/>
      <c r="ELA43" s="31"/>
      <c r="ELB43" s="31"/>
      <c r="ELC43" s="31"/>
      <c r="ELD43" s="31"/>
      <c r="ELE43" s="31"/>
      <c r="ELF43" s="31"/>
      <c r="ELG43" s="31"/>
      <c r="ELH43" s="31"/>
      <c r="ELI43" s="31"/>
      <c r="ELJ43" s="31"/>
      <c r="ELK43" s="31"/>
      <c r="ELL43" s="31"/>
      <c r="ELM43" s="31"/>
      <c r="ELN43" s="31"/>
      <c r="ELO43" s="31"/>
      <c r="ELP43" s="31"/>
      <c r="ELQ43" s="31"/>
      <c r="ELR43" s="31"/>
      <c r="ELS43" s="31"/>
      <c r="ELT43" s="31"/>
      <c r="ELU43" s="31"/>
      <c r="ELV43" s="31"/>
      <c r="ELW43" s="31"/>
      <c r="ELX43" s="31"/>
      <c r="ELY43" s="31"/>
      <c r="ELZ43" s="31"/>
      <c r="EMA43" s="31"/>
      <c r="EMB43" s="31"/>
      <c r="EMC43" s="31"/>
      <c r="EMD43" s="31"/>
      <c r="EME43" s="31"/>
      <c r="EMF43" s="31"/>
      <c r="EMG43" s="31"/>
      <c r="EMH43" s="31"/>
      <c r="EMI43" s="31"/>
      <c r="EMJ43" s="31"/>
      <c r="EMK43" s="31"/>
      <c r="EML43" s="31"/>
      <c r="EMM43" s="31"/>
      <c r="EMN43" s="31"/>
      <c r="EMO43" s="31"/>
      <c r="EMP43" s="31"/>
      <c r="EMQ43" s="31"/>
      <c r="EMR43" s="31"/>
      <c r="EMS43" s="31"/>
      <c r="EMT43" s="31"/>
      <c r="EMU43" s="31"/>
      <c r="EMV43" s="31"/>
      <c r="EMW43" s="31"/>
      <c r="EMX43" s="31"/>
      <c r="EMY43" s="31"/>
      <c r="EMZ43" s="31"/>
      <c r="ENA43" s="31"/>
      <c r="ENB43" s="31"/>
      <c r="ENC43" s="31"/>
      <c r="END43" s="31"/>
      <c r="ENE43" s="31"/>
      <c r="ENF43" s="31"/>
      <c r="ENG43" s="31"/>
      <c r="ENH43" s="31"/>
      <c r="ENI43" s="31"/>
      <c r="ENJ43" s="31"/>
      <c r="ENK43" s="31"/>
      <c r="ENL43" s="31"/>
      <c r="ENM43" s="31"/>
      <c r="ENN43" s="31"/>
      <c r="ENO43" s="31"/>
      <c r="ENP43" s="31"/>
      <c r="ENQ43" s="31"/>
      <c r="ENR43" s="31"/>
      <c r="ENS43" s="31"/>
      <c r="ENT43" s="31"/>
      <c r="ENU43" s="31"/>
      <c r="ENV43" s="31"/>
      <c r="ENW43" s="31"/>
      <c r="ENX43" s="31"/>
      <c r="ENY43" s="31"/>
      <c r="ENZ43" s="31"/>
      <c r="EOA43" s="31"/>
      <c r="EOB43" s="31"/>
      <c r="EOC43" s="31"/>
      <c r="EOD43" s="31"/>
      <c r="EOE43" s="31"/>
      <c r="EOF43" s="31"/>
      <c r="EOG43" s="31"/>
      <c r="EOH43" s="31"/>
      <c r="EOI43" s="31"/>
      <c r="EOJ43" s="31"/>
      <c r="EOK43" s="31"/>
      <c r="EOL43" s="31"/>
      <c r="EOM43" s="31"/>
      <c r="EON43" s="31"/>
      <c r="EOO43" s="31"/>
      <c r="EOP43" s="31"/>
      <c r="EOQ43" s="31"/>
      <c r="EOR43" s="31"/>
      <c r="EOS43" s="31"/>
      <c r="EOT43" s="31"/>
      <c r="EOU43" s="31"/>
      <c r="EOV43" s="31"/>
      <c r="EOW43" s="31"/>
      <c r="EOX43" s="31"/>
      <c r="EOY43" s="31"/>
      <c r="EOZ43" s="31"/>
      <c r="EPA43" s="31"/>
      <c r="EPB43" s="31"/>
      <c r="EPC43" s="31"/>
      <c r="EPD43" s="31"/>
      <c r="EPE43" s="31"/>
      <c r="EPF43" s="31"/>
      <c r="EPG43" s="31"/>
      <c r="EPH43" s="31"/>
      <c r="EPI43" s="31"/>
      <c r="EPJ43" s="31"/>
      <c r="EPK43" s="31"/>
      <c r="EPL43" s="31"/>
      <c r="EPM43" s="31"/>
      <c r="EPN43" s="31"/>
      <c r="EPO43" s="31"/>
      <c r="EPP43" s="31"/>
      <c r="EPQ43" s="31"/>
      <c r="EPR43" s="31"/>
      <c r="EPS43" s="31"/>
      <c r="EPT43" s="31"/>
      <c r="EPU43" s="31"/>
      <c r="EPV43" s="31"/>
      <c r="EPW43" s="31"/>
      <c r="EPX43" s="31"/>
      <c r="EPY43" s="31"/>
      <c r="EPZ43" s="31"/>
      <c r="EQA43" s="31"/>
      <c r="EQB43" s="31"/>
      <c r="EQC43" s="31"/>
      <c r="EQD43" s="31"/>
      <c r="EQE43" s="31"/>
      <c r="EQF43" s="31"/>
      <c r="EQG43" s="31"/>
      <c r="EQH43" s="31"/>
      <c r="EQI43" s="31"/>
      <c r="EQJ43" s="31"/>
      <c r="EQK43" s="31"/>
      <c r="EQL43" s="31"/>
      <c r="EQM43" s="31"/>
      <c r="EQN43" s="31"/>
      <c r="EQO43" s="31"/>
      <c r="EQP43" s="31"/>
      <c r="EQQ43" s="31"/>
      <c r="EQR43" s="31"/>
      <c r="EQS43" s="31"/>
      <c r="EQT43" s="31"/>
      <c r="EQU43" s="31"/>
      <c r="EQV43" s="31"/>
      <c r="EQW43" s="31"/>
      <c r="EQX43" s="31"/>
      <c r="EQY43" s="31"/>
      <c r="EQZ43" s="31"/>
      <c r="ERA43" s="31"/>
      <c r="ERB43" s="31"/>
      <c r="ERC43" s="31"/>
      <c r="ERD43" s="31"/>
      <c r="ERE43" s="31"/>
      <c r="ERF43" s="31"/>
      <c r="ERG43" s="31"/>
      <c r="ERH43" s="31"/>
      <c r="ERI43" s="31"/>
      <c r="ERJ43" s="31"/>
      <c r="ERK43" s="31"/>
      <c r="ERL43" s="31"/>
      <c r="ERM43" s="31"/>
      <c r="ERN43" s="31"/>
      <c r="ERO43" s="31"/>
      <c r="ERP43" s="31"/>
      <c r="ERQ43" s="31"/>
      <c r="ERR43" s="31"/>
      <c r="ERS43" s="31"/>
      <c r="ERT43" s="31"/>
      <c r="ERU43" s="31"/>
      <c r="ERV43" s="31"/>
      <c r="ERW43" s="31"/>
      <c r="ERX43" s="31"/>
      <c r="ERY43" s="31"/>
      <c r="ERZ43" s="31"/>
      <c r="ESA43" s="31"/>
      <c r="ESB43" s="31"/>
      <c r="ESC43" s="31"/>
      <c r="ESD43" s="31"/>
      <c r="ESE43" s="31"/>
      <c r="ESF43" s="31"/>
      <c r="ESG43" s="31"/>
      <c r="ESH43" s="31"/>
      <c r="ESI43" s="31"/>
      <c r="ESJ43" s="31"/>
      <c r="ESK43" s="31"/>
      <c r="ESL43" s="31"/>
      <c r="ESM43" s="31"/>
      <c r="ESN43" s="31"/>
      <c r="ESO43" s="31"/>
      <c r="ESP43" s="31"/>
      <c r="ESQ43" s="31"/>
      <c r="ESR43" s="31"/>
      <c r="ESS43" s="31"/>
      <c r="EST43" s="31"/>
      <c r="ESU43" s="31"/>
      <c r="ESV43" s="31"/>
      <c r="ESW43" s="31"/>
      <c r="ESX43" s="31"/>
      <c r="ESY43" s="31"/>
      <c r="ESZ43" s="31"/>
      <c r="ETA43" s="31"/>
      <c r="ETB43" s="31"/>
      <c r="ETC43" s="31"/>
      <c r="ETD43" s="31"/>
      <c r="ETE43" s="31"/>
      <c r="ETF43" s="31"/>
      <c r="ETG43" s="31"/>
      <c r="ETH43" s="31"/>
      <c r="ETI43" s="31"/>
      <c r="ETJ43" s="31"/>
      <c r="ETK43" s="31"/>
      <c r="ETL43" s="31"/>
      <c r="ETM43" s="31"/>
      <c r="ETN43" s="31"/>
      <c r="ETO43" s="31"/>
      <c r="ETP43" s="31"/>
      <c r="ETQ43" s="31"/>
      <c r="ETR43" s="31"/>
      <c r="ETS43" s="31"/>
      <c r="ETT43" s="31"/>
      <c r="ETU43" s="31"/>
      <c r="ETV43" s="31"/>
      <c r="ETW43" s="31"/>
      <c r="ETX43" s="31"/>
      <c r="ETY43" s="31"/>
      <c r="ETZ43" s="31"/>
      <c r="EUA43" s="31"/>
      <c r="EUB43" s="31"/>
      <c r="EUC43" s="31"/>
      <c r="EUD43" s="31"/>
      <c r="EUE43" s="31"/>
      <c r="EUF43" s="31"/>
      <c r="EUG43" s="31"/>
      <c r="EUH43" s="31"/>
      <c r="EUI43" s="31"/>
      <c r="EUJ43" s="31"/>
      <c r="EUK43" s="31"/>
      <c r="EUL43" s="31"/>
      <c r="EUM43" s="31"/>
      <c r="EUN43" s="31"/>
      <c r="EUO43" s="31"/>
      <c r="EUP43" s="31"/>
      <c r="EUQ43" s="31"/>
      <c r="EUR43" s="31"/>
      <c r="EUS43" s="31"/>
      <c r="EUT43" s="31"/>
      <c r="EUU43" s="31"/>
      <c r="EUV43" s="31"/>
      <c r="EUW43" s="31"/>
      <c r="EUX43" s="31"/>
      <c r="EUY43" s="31"/>
      <c r="EUZ43" s="31"/>
      <c r="EVA43" s="31"/>
      <c r="EVB43" s="31"/>
      <c r="EVC43" s="31"/>
      <c r="EVD43" s="31"/>
      <c r="EVE43" s="31"/>
      <c r="EVF43" s="31"/>
      <c r="EVG43" s="31"/>
      <c r="EVH43" s="31"/>
      <c r="EVI43" s="31"/>
      <c r="EVJ43" s="31"/>
      <c r="EVK43" s="31"/>
      <c r="EVL43" s="31"/>
      <c r="EVM43" s="31"/>
      <c r="EVN43" s="31"/>
      <c r="EVO43" s="31"/>
      <c r="EVP43" s="31"/>
      <c r="EVQ43" s="31"/>
      <c r="EVR43" s="31"/>
      <c r="EVS43" s="31"/>
      <c r="EVT43" s="31"/>
      <c r="EVU43" s="31"/>
      <c r="EVV43" s="31"/>
      <c r="EVW43" s="31"/>
      <c r="EVX43" s="31"/>
      <c r="EVY43" s="31"/>
      <c r="EVZ43" s="31"/>
      <c r="EWA43" s="31"/>
      <c r="EWB43" s="31"/>
      <c r="EWC43" s="31"/>
      <c r="EWD43" s="31"/>
      <c r="EWE43" s="31"/>
      <c r="EWF43" s="31"/>
      <c r="EWG43" s="31"/>
      <c r="EWH43" s="31"/>
      <c r="EWI43" s="31"/>
      <c r="EWJ43" s="31"/>
      <c r="EWK43" s="31"/>
      <c r="EWL43" s="31"/>
      <c r="EWM43" s="31"/>
      <c r="EWN43" s="31"/>
      <c r="EWO43" s="31"/>
      <c r="EWP43" s="31"/>
      <c r="EWQ43" s="31"/>
      <c r="EWR43" s="31"/>
      <c r="EWS43" s="31"/>
      <c r="EWT43" s="31"/>
      <c r="EWU43" s="31"/>
      <c r="EWV43" s="31"/>
      <c r="EWW43" s="31"/>
      <c r="EWX43" s="31"/>
      <c r="EWY43" s="31"/>
      <c r="EWZ43" s="31"/>
      <c r="EXA43" s="31"/>
      <c r="EXB43" s="31"/>
      <c r="EXC43" s="31"/>
      <c r="EXD43" s="31"/>
      <c r="EXE43" s="31"/>
      <c r="EXF43" s="31"/>
      <c r="EXG43" s="31"/>
      <c r="EXH43" s="31"/>
      <c r="EXI43" s="31"/>
      <c r="EXJ43" s="31"/>
      <c r="EXK43" s="31"/>
      <c r="EXL43" s="31"/>
      <c r="EXM43" s="31"/>
      <c r="EXN43" s="31"/>
      <c r="EXO43" s="31"/>
      <c r="EXP43" s="31"/>
      <c r="EXQ43" s="31"/>
      <c r="EXR43" s="31"/>
      <c r="EXS43" s="31"/>
      <c r="EXT43" s="31"/>
      <c r="EXU43" s="31"/>
      <c r="EXV43" s="31"/>
      <c r="EXW43" s="31"/>
      <c r="EXX43" s="31"/>
      <c r="EXY43" s="31"/>
      <c r="EXZ43" s="31"/>
      <c r="EYA43" s="31"/>
      <c r="EYB43" s="31"/>
      <c r="EYC43" s="31"/>
      <c r="EYD43" s="31"/>
      <c r="EYE43" s="31"/>
      <c r="EYF43" s="31"/>
      <c r="EYG43" s="31"/>
      <c r="EYH43" s="31"/>
      <c r="EYI43" s="31"/>
      <c r="EYJ43" s="31"/>
      <c r="EYK43" s="31"/>
      <c r="EYL43" s="31"/>
      <c r="EYM43" s="31"/>
      <c r="EYN43" s="31"/>
      <c r="EYO43" s="31"/>
      <c r="EYP43" s="31"/>
      <c r="EYQ43" s="31"/>
      <c r="EYR43" s="31"/>
      <c r="EYS43" s="31"/>
      <c r="EYT43" s="31"/>
      <c r="EYU43" s="31"/>
      <c r="EYV43" s="31"/>
      <c r="EYW43" s="31"/>
      <c r="EYX43" s="31"/>
      <c r="EYY43" s="31"/>
      <c r="EYZ43" s="31"/>
      <c r="EZA43" s="31"/>
      <c r="EZB43" s="31"/>
      <c r="EZC43" s="31"/>
      <c r="EZD43" s="31"/>
      <c r="EZE43" s="31"/>
      <c r="EZF43" s="31"/>
      <c r="EZG43" s="31"/>
      <c r="EZH43" s="31"/>
      <c r="EZI43" s="31"/>
      <c r="EZJ43" s="31"/>
      <c r="EZK43" s="31"/>
      <c r="EZL43" s="31"/>
      <c r="EZM43" s="31"/>
      <c r="EZN43" s="31"/>
      <c r="EZO43" s="31"/>
      <c r="EZP43" s="31"/>
      <c r="EZQ43" s="31"/>
      <c r="EZR43" s="31"/>
      <c r="EZS43" s="31"/>
      <c r="EZT43" s="31"/>
      <c r="EZU43" s="31"/>
      <c r="EZV43" s="31"/>
      <c r="EZW43" s="31"/>
      <c r="EZX43" s="31"/>
      <c r="EZY43" s="31"/>
      <c r="EZZ43" s="31"/>
      <c r="FAA43" s="31"/>
      <c r="FAB43" s="31"/>
      <c r="FAC43" s="31"/>
      <c r="FAD43" s="31"/>
      <c r="FAE43" s="31"/>
      <c r="FAF43" s="31"/>
      <c r="FAG43" s="31"/>
      <c r="FAH43" s="31"/>
      <c r="FAI43" s="31"/>
      <c r="FAJ43" s="31"/>
      <c r="FAK43" s="31"/>
      <c r="FAL43" s="31"/>
      <c r="FAM43" s="31"/>
      <c r="FAN43" s="31"/>
      <c r="FAO43" s="31"/>
      <c r="FAP43" s="31"/>
      <c r="FAQ43" s="31"/>
      <c r="FAR43" s="31"/>
      <c r="FAS43" s="31"/>
      <c r="FAT43" s="31"/>
      <c r="FAU43" s="31"/>
      <c r="FAV43" s="31"/>
      <c r="FAW43" s="31"/>
      <c r="FAX43" s="31"/>
      <c r="FAY43" s="31"/>
      <c r="FAZ43" s="31"/>
      <c r="FBA43" s="31"/>
      <c r="FBB43" s="31"/>
      <c r="FBC43" s="31"/>
      <c r="FBD43" s="31"/>
      <c r="FBE43" s="31"/>
      <c r="FBF43" s="31"/>
      <c r="FBG43" s="31"/>
      <c r="FBH43" s="31"/>
      <c r="FBI43" s="31"/>
      <c r="FBJ43" s="31"/>
      <c r="FBK43" s="31"/>
      <c r="FBL43" s="31"/>
      <c r="FBM43" s="31"/>
      <c r="FBN43" s="31"/>
      <c r="FBO43" s="31"/>
      <c r="FBP43" s="31"/>
      <c r="FBQ43" s="31"/>
      <c r="FBR43" s="31"/>
      <c r="FBS43" s="31"/>
      <c r="FBT43" s="31"/>
      <c r="FBU43" s="31"/>
      <c r="FBV43" s="31"/>
      <c r="FBW43" s="31"/>
      <c r="FBX43" s="31"/>
      <c r="FBY43" s="31"/>
      <c r="FBZ43" s="31"/>
      <c r="FCA43" s="31"/>
      <c r="FCB43" s="31"/>
      <c r="FCC43" s="31"/>
      <c r="FCD43" s="31"/>
      <c r="FCE43" s="31"/>
      <c r="FCF43" s="31"/>
      <c r="FCG43" s="31"/>
      <c r="FCH43" s="31"/>
      <c r="FCI43" s="31"/>
      <c r="FCJ43" s="31"/>
      <c r="FCK43" s="31"/>
      <c r="FCL43" s="31"/>
      <c r="FCM43" s="31"/>
      <c r="FCN43" s="31"/>
      <c r="FCO43" s="31"/>
      <c r="FCP43" s="31"/>
      <c r="FCQ43" s="31"/>
      <c r="FCR43" s="31"/>
      <c r="FCS43" s="31"/>
      <c r="FCT43" s="31"/>
      <c r="FCU43" s="31"/>
      <c r="FCV43" s="31"/>
      <c r="FCW43" s="31"/>
      <c r="FCX43" s="31"/>
      <c r="FCY43" s="31"/>
      <c r="FCZ43" s="31"/>
      <c r="FDA43" s="31"/>
      <c r="FDB43" s="31"/>
      <c r="FDC43" s="31"/>
      <c r="FDD43" s="31"/>
      <c r="FDE43" s="31"/>
      <c r="FDF43" s="31"/>
      <c r="FDG43" s="31"/>
      <c r="FDH43" s="31"/>
      <c r="FDI43" s="31"/>
      <c r="FDJ43" s="31"/>
      <c r="FDK43" s="31"/>
      <c r="FDL43" s="31"/>
      <c r="FDM43" s="31"/>
      <c r="FDN43" s="31"/>
      <c r="FDO43" s="31"/>
      <c r="FDP43" s="31"/>
      <c r="FDQ43" s="31"/>
      <c r="FDR43" s="31"/>
      <c r="FDS43" s="31"/>
      <c r="FDT43" s="31"/>
      <c r="FDU43" s="31"/>
      <c r="FDV43" s="31"/>
      <c r="FDW43" s="31"/>
      <c r="FDX43" s="31"/>
      <c r="FDY43" s="31"/>
      <c r="FDZ43" s="31"/>
      <c r="FEA43" s="31"/>
      <c r="FEB43" s="31"/>
      <c r="FEC43" s="31"/>
      <c r="FED43" s="31"/>
      <c r="FEE43" s="31"/>
      <c r="FEF43" s="31"/>
      <c r="FEG43" s="31"/>
      <c r="FEH43" s="31"/>
      <c r="FEI43" s="31"/>
      <c r="FEJ43" s="31"/>
      <c r="FEK43" s="31"/>
      <c r="FEL43" s="31"/>
      <c r="FEM43" s="31"/>
      <c r="FEN43" s="31"/>
      <c r="FEO43" s="31"/>
      <c r="FEP43" s="31"/>
      <c r="FEQ43" s="31"/>
      <c r="FER43" s="31"/>
      <c r="FES43" s="31"/>
      <c r="FET43" s="31"/>
      <c r="FEU43" s="31"/>
      <c r="FEV43" s="31"/>
      <c r="FEW43" s="31"/>
      <c r="FEX43" s="31"/>
      <c r="FEY43" s="31"/>
      <c r="FEZ43" s="31"/>
      <c r="FFA43" s="31"/>
      <c r="FFB43" s="31"/>
      <c r="FFC43" s="31"/>
      <c r="FFD43" s="31"/>
      <c r="FFE43" s="31"/>
      <c r="FFF43" s="31"/>
      <c r="FFG43" s="31"/>
      <c r="FFH43" s="31"/>
      <c r="FFI43" s="31"/>
      <c r="FFJ43" s="31"/>
      <c r="FFK43" s="31"/>
      <c r="FFL43" s="31"/>
      <c r="FFM43" s="31"/>
      <c r="FFN43" s="31"/>
      <c r="FFO43" s="31"/>
      <c r="FFP43" s="31"/>
      <c r="FFQ43" s="31"/>
      <c r="FFR43" s="31"/>
      <c r="FFS43" s="31"/>
      <c r="FFT43" s="31"/>
      <c r="FFU43" s="31"/>
      <c r="FFV43" s="31"/>
      <c r="FFW43" s="31"/>
      <c r="FFX43" s="31"/>
      <c r="FFY43" s="31"/>
      <c r="FFZ43" s="31"/>
      <c r="FGA43" s="31"/>
      <c r="FGB43" s="31"/>
      <c r="FGC43" s="31"/>
      <c r="FGD43" s="31"/>
      <c r="FGE43" s="31"/>
      <c r="FGF43" s="31"/>
      <c r="FGG43" s="31"/>
      <c r="FGH43" s="31"/>
      <c r="FGI43" s="31"/>
      <c r="FGJ43" s="31"/>
      <c r="FGK43" s="31"/>
      <c r="FGL43" s="31"/>
      <c r="FGM43" s="31"/>
      <c r="FGN43" s="31"/>
      <c r="FGO43" s="31"/>
      <c r="FGP43" s="31"/>
      <c r="FGQ43" s="31"/>
      <c r="FGR43" s="31"/>
      <c r="FGS43" s="31"/>
      <c r="FGT43" s="31"/>
      <c r="FGU43" s="31"/>
      <c r="FGV43" s="31"/>
      <c r="FGW43" s="31"/>
      <c r="FGX43" s="31"/>
      <c r="FGY43" s="31"/>
      <c r="FGZ43" s="31"/>
      <c r="FHA43" s="31"/>
      <c r="FHB43" s="31"/>
      <c r="FHC43" s="31"/>
      <c r="FHD43" s="31"/>
      <c r="FHE43" s="31"/>
      <c r="FHF43" s="31"/>
      <c r="FHG43" s="31"/>
      <c r="FHH43" s="31"/>
      <c r="FHI43" s="31"/>
      <c r="FHJ43" s="31"/>
      <c r="FHK43" s="31"/>
      <c r="FHL43" s="31"/>
      <c r="FHM43" s="31"/>
      <c r="FHN43" s="31"/>
      <c r="FHO43" s="31"/>
      <c r="FHP43" s="31"/>
      <c r="FHQ43" s="31"/>
      <c r="FHR43" s="31"/>
      <c r="FHS43" s="31"/>
      <c r="FHT43" s="31"/>
      <c r="FHU43" s="31"/>
      <c r="FHV43" s="31"/>
      <c r="FHW43" s="31"/>
      <c r="FHX43" s="31"/>
      <c r="FHY43" s="31"/>
      <c r="FHZ43" s="31"/>
      <c r="FIA43" s="31"/>
      <c r="FIB43" s="31"/>
      <c r="FIC43" s="31"/>
      <c r="FID43" s="31"/>
      <c r="FIE43" s="31"/>
      <c r="FIF43" s="31"/>
      <c r="FIG43" s="31"/>
      <c r="FIH43" s="31"/>
      <c r="FII43" s="31"/>
      <c r="FIJ43" s="31"/>
      <c r="FIK43" s="31"/>
      <c r="FIL43" s="31"/>
      <c r="FIM43" s="31"/>
      <c r="FIN43" s="31"/>
      <c r="FIO43" s="31"/>
      <c r="FIP43" s="31"/>
      <c r="FIQ43" s="31"/>
      <c r="FIR43" s="31"/>
      <c r="FIS43" s="31"/>
      <c r="FIT43" s="31"/>
      <c r="FIU43" s="31"/>
      <c r="FIV43" s="31"/>
      <c r="FIW43" s="31"/>
      <c r="FIX43" s="31"/>
      <c r="FIY43" s="31"/>
      <c r="FIZ43" s="31"/>
      <c r="FJA43" s="31"/>
      <c r="FJB43" s="31"/>
      <c r="FJC43" s="31"/>
      <c r="FJD43" s="31"/>
      <c r="FJE43" s="31"/>
      <c r="FJF43" s="31"/>
      <c r="FJG43" s="31"/>
      <c r="FJH43" s="31"/>
      <c r="FJI43" s="31"/>
      <c r="FJJ43" s="31"/>
      <c r="FJK43" s="31"/>
      <c r="FJL43" s="31"/>
      <c r="FJM43" s="31"/>
      <c r="FJN43" s="31"/>
      <c r="FJO43" s="31"/>
      <c r="FJP43" s="31"/>
      <c r="FJQ43" s="31"/>
      <c r="FJR43" s="31"/>
      <c r="FJS43" s="31"/>
      <c r="FJT43" s="31"/>
      <c r="FJU43" s="31"/>
      <c r="FJV43" s="31"/>
      <c r="FJW43" s="31"/>
      <c r="FJX43" s="31"/>
      <c r="FJY43" s="31"/>
      <c r="FJZ43" s="31"/>
      <c r="FKA43" s="31"/>
      <c r="FKB43" s="31"/>
      <c r="FKC43" s="31"/>
      <c r="FKD43" s="31"/>
      <c r="FKE43" s="31"/>
      <c r="FKF43" s="31"/>
      <c r="FKG43" s="31"/>
      <c r="FKH43" s="31"/>
      <c r="FKI43" s="31"/>
      <c r="FKJ43" s="31"/>
      <c r="FKK43" s="31"/>
      <c r="FKL43" s="31"/>
      <c r="FKM43" s="31"/>
      <c r="FKN43" s="31"/>
      <c r="FKO43" s="31"/>
      <c r="FKP43" s="31"/>
      <c r="FKQ43" s="31"/>
      <c r="FKR43" s="31"/>
      <c r="FKS43" s="31"/>
      <c r="FKT43" s="31"/>
      <c r="FKU43" s="31"/>
      <c r="FKV43" s="31"/>
      <c r="FKW43" s="31"/>
      <c r="FKX43" s="31"/>
      <c r="FKY43" s="31"/>
      <c r="FKZ43" s="31"/>
      <c r="FLA43" s="31"/>
      <c r="FLB43" s="31"/>
      <c r="FLC43" s="31"/>
      <c r="FLD43" s="31"/>
      <c r="FLE43" s="31"/>
      <c r="FLF43" s="31"/>
      <c r="FLG43" s="31"/>
      <c r="FLH43" s="31"/>
      <c r="FLI43" s="31"/>
      <c r="FLJ43" s="31"/>
      <c r="FLK43" s="31"/>
      <c r="FLL43" s="31"/>
      <c r="FLM43" s="31"/>
      <c r="FLN43" s="31"/>
      <c r="FLO43" s="31"/>
      <c r="FLP43" s="31"/>
      <c r="FLQ43" s="31"/>
      <c r="FLR43" s="31"/>
      <c r="FLS43" s="31"/>
      <c r="FLT43" s="31"/>
      <c r="FLU43" s="31"/>
      <c r="FLV43" s="31"/>
      <c r="FLW43" s="31"/>
      <c r="FLX43" s="31"/>
      <c r="FLY43" s="31"/>
      <c r="FLZ43" s="31"/>
      <c r="FMA43" s="31"/>
      <c r="FMB43" s="31"/>
      <c r="FMC43" s="31"/>
      <c r="FMD43" s="31"/>
      <c r="FME43" s="31"/>
      <c r="FMF43" s="31"/>
      <c r="FMG43" s="31"/>
      <c r="FMH43" s="31"/>
      <c r="FMI43" s="31"/>
      <c r="FMJ43" s="31"/>
      <c r="FMK43" s="31"/>
      <c r="FML43" s="31"/>
      <c r="FMM43" s="31"/>
      <c r="FMN43" s="31"/>
      <c r="FMO43" s="31"/>
      <c r="FMP43" s="31"/>
      <c r="FMQ43" s="31"/>
      <c r="FMR43" s="31"/>
      <c r="FMS43" s="31"/>
      <c r="FMT43" s="31"/>
      <c r="FMU43" s="31"/>
      <c r="FMV43" s="31"/>
      <c r="FMW43" s="31"/>
      <c r="FMX43" s="31"/>
      <c r="FMY43" s="31"/>
      <c r="FMZ43" s="31"/>
      <c r="FNA43" s="31"/>
      <c r="FNB43" s="31"/>
      <c r="FNC43" s="31"/>
      <c r="FND43" s="31"/>
      <c r="FNE43" s="31"/>
      <c r="FNF43" s="31"/>
      <c r="FNG43" s="31"/>
      <c r="FNH43" s="31"/>
      <c r="FNI43" s="31"/>
      <c r="FNJ43" s="31"/>
      <c r="FNK43" s="31"/>
      <c r="FNL43" s="31"/>
      <c r="FNM43" s="31"/>
      <c r="FNN43" s="31"/>
      <c r="FNO43" s="31"/>
      <c r="FNP43" s="31"/>
      <c r="FNQ43" s="31"/>
      <c r="FNR43" s="31"/>
      <c r="FNS43" s="31"/>
      <c r="FNT43" s="31"/>
      <c r="FNU43" s="31"/>
      <c r="FNV43" s="31"/>
      <c r="FNW43" s="31"/>
      <c r="FNX43" s="31"/>
      <c r="FNY43" s="31"/>
      <c r="FNZ43" s="31"/>
      <c r="FOA43" s="31"/>
      <c r="FOB43" s="31"/>
      <c r="FOC43" s="31"/>
      <c r="FOD43" s="31"/>
      <c r="FOE43" s="31"/>
      <c r="FOF43" s="31"/>
      <c r="FOG43" s="31"/>
      <c r="FOH43" s="31"/>
      <c r="FOI43" s="31"/>
      <c r="FOJ43" s="31"/>
      <c r="FOK43" s="31"/>
      <c r="FOL43" s="31"/>
      <c r="FOM43" s="31"/>
      <c r="FON43" s="31"/>
      <c r="FOO43" s="31"/>
      <c r="FOP43" s="31"/>
      <c r="FOQ43" s="31"/>
      <c r="FOR43" s="31"/>
      <c r="FOS43" s="31"/>
      <c r="FOT43" s="31"/>
      <c r="FOU43" s="31"/>
      <c r="FOV43" s="31"/>
      <c r="FOW43" s="31"/>
      <c r="FOX43" s="31"/>
      <c r="FOY43" s="31"/>
      <c r="FOZ43" s="31"/>
      <c r="FPA43" s="31"/>
      <c r="FPB43" s="31"/>
      <c r="FPC43" s="31"/>
      <c r="FPD43" s="31"/>
      <c r="FPE43" s="31"/>
      <c r="FPF43" s="31"/>
      <c r="FPG43" s="31"/>
      <c r="FPH43" s="31"/>
      <c r="FPI43" s="31"/>
      <c r="FPJ43" s="31"/>
      <c r="FPK43" s="31"/>
      <c r="FPL43" s="31"/>
      <c r="FPM43" s="31"/>
      <c r="FPN43" s="31"/>
      <c r="FPO43" s="31"/>
      <c r="FPP43" s="31"/>
      <c r="FPQ43" s="31"/>
      <c r="FPR43" s="31"/>
      <c r="FPS43" s="31"/>
      <c r="FPT43" s="31"/>
      <c r="FPU43" s="31"/>
      <c r="FPV43" s="31"/>
      <c r="FPW43" s="31"/>
      <c r="FPX43" s="31"/>
      <c r="FPY43" s="31"/>
      <c r="FPZ43" s="31"/>
      <c r="FQA43" s="31"/>
      <c r="FQB43" s="31"/>
      <c r="FQC43" s="31"/>
      <c r="FQD43" s="31"/>
      <c r="FQE43" s="31"/>
      <c r="FQF43" s="31"/>
      <c r="FQG43" s="31"/>
      <c r="FQH43" s="31"/>
      <c r="FQI43" s="31"/>
      <c r="FQJ43" s="31"/>
      <c r="FQK43" s="31"/>
      <c r="FQL43" s="31"/>
      <c r="FQM43" s="31"/>
      <c r="FQN43" s="31"/>
      <c r="FQO43" s="31"/>
      <c r="FQP43" s="31"/>
      <c r="FQQ43" s="31"/>
      <c r="FQR43" s="31"/>
      <c r="FQS43" s="31"/>
      <c r="FQT43" s="31"/>
      <c r="FQU43" s="31"/>
      <c r="FQV43" s="31"/>
      <c r="FQW43" s="31"/>
      <c r="FQX43" s="31"/>
      <c r="FQY43" s="31"/>
      <c r="FQZ43" s="31"/>
      <c r="FRA43" s="31"/>
      <c r="FRB43" s="31"/>
      <c r="FRC43" s="31"/>
      <c r="FRD43" s="31"/>
      <c r="FRE43" s="31"/>
      <c r="FRF43" s="31"/>
      <c r="FRG43" s="31"/>
      <c r="FRH43" s="31"/>
      <c r="FRI43" s="31"/>
      <c r="FRJ43" s="31"/>
      <c r="FRK43" s="31"/>
      <c r="FRL43" s="31"/>
      <c r="FRM43" s="31"/>
      <c r="FRN43" s="31"/>
      <c r="FRO43" s="31"/>
      <c r="FRP43" s="31"/>
      <c r="FRQ43" s="31"/>
      <c r="FRR43" s="31"/>
      <c r="FRS43" s="31"/>
      <c r="FRT43" s="31"/>
      <c r="FRU43" s="31"/>
      <c r="FRV43" s="31"/>
      <c r="FRW43" s="31"/>
      <c r="FRX43" s="31"/>
      <c r="FRY43" s="31"/>
      <c r="FRZ43" s="31"/>
      <c r="FSA43" s="31"/>
      <c r="FSB43" s="31"/>
      <c r="FSC43" s="31"/>
      <c r="FSD43" s="31"/>
      <c r="FSE43" s="31"/>
      <c r="FSF43" s="31"/>
      <c r="FSG43" s="31"/>
      <c r="FSH43" s="31"/>
      <c r="FSI43" s="31"/>
      <c r="FSJ43" s="31"/>
      <c r="FSK43" s="31"/>
      <c r="FSL43" s="31"/>
      <c r="FSM43" s="31"/>
      <c r="FSN43" s="31"/>
      <c r="FSO43" s="31"/>
      <c r="FSP43" s="31"/>
      <c r="FSQ43" s="31"/>
      <c r="FSR43" s="31"/>
      <c r="FSS43" s="31"/>
      <c r="FST43" s="31"/>
      <c r="FSU43" s="31"/>
      <c r="FSV43" s="31"/>
      <c r="FSW43" s="31"/>
      <c r="FSX43" s="31"/>
      <c r="FSY43" s="31"/>
      <c r="FSZ43" s="31"/>
      <c r="FTA43" s="31"/>
      <c r="FTB43" s="31"/>
      <c r="FTC43" s="31"/>
      <c r="FTD43" s="31"/>
      <c r="FTE43" s="31"/>
      <c r="FTF43" s="31"/>
      <c r="FTG43" s="31"/>
      <c r="FTH43" s="31"/>
      <c r="FTI43" s="31"/>
      <c r="FTJ43" s="31"/>
      <c r="FTK43" s="31"/>
      <c r="FTL43" s="31"/>
      <c r="FTM43" s="31"/>
      <c r="FTN43" s="31"/>
      <c r="FTO43" s="31"/>
      <c r="FTP43" s="31"/>
      <c r="FTQ43" s="31"/>
      <c r="FTR43" s="31"/>
      <c r="FTS43" s="31"/>
      <c r="FTT43" s="31"/>
      <c r="FTU43" s="31"/>
      <c r="FTV43" s="31"/>
      <c r="FTW43" s="31"/>
      <c r="FTX43" s="31"/>
      <c r="FTY43" s="31"/>
      <c r="FTZ43" s="31"/>
      <c r="FUA43" s="31"/>
      <c r="FUB43" s="31"/>
      <c r="FUC43" s="31"/>
      <c r="FUD43" s="31"/>
      <c r="FUE43" s="31"/>
      <c r="FUF43" s="31"/>
      <c r="FUG43" s="31"/>
      <c r="FUH43" s="31"/>
      <c r="FUI43" s="31"/>
      <c r="FUJ43" s="31"/>
      <c r="FUK43" s="31"/>
      <c r="FUL43" s="31"/>
      <c r="FUM43" s="31"/>
      <c r="FUN43" s="31"/>
      <c r="FUO43" s="31"/>
      <c r="FUP43" s="31"/>
      <c r="FUQ43" s="31"/>
      <c r="FUR43" s="31"/>
      <c r="FUS43" s="31"/>
      <c r="FUT43" s="31"/>
      <c r="FUU43" s="31"/>
      <c r="FUV43" s="31"/>
      <c r="FUW43" s="31"/>
      <c r="FUX43" s="31"/>
      <c r="FUY43" s="31"/>
      <c r="FUZ43" s="31"/>
      <c r="FVA43" s="31"/>
      <c r="FVB43" s="31"/>
      <c r="FVC43" s="31"/>
      <c r="FVD43" s="31"/>
      <c r="FVE43" s="31"/>
      <c r="FVF43" s="31"/>
      <c r="FVG43" s="31"/>
      <c r="FVH43" s="31"/>
      <c r="FVI43" s="31"/>
      <c r="FVJ43" s="31"/>
      <c r="FVK43" s="31"/>
      <c r="FVL43" s="31"/>
      <c r="FVM43" s="31"/>
      <c r="FVN43" s="31"/>
      <c r="FVO43" s="31"/>
      <c r="FVP43" s="31"/>
      <c r="FVQ43" s="31"/>
      <c r="FVR43" s="31"/>
      <c r="FVS43" s="31"/>
      <c r="FVT43" s="31"/>
      <c r="FVU43" s="31"/>
      <c r="FVV43" s="31"/>
      <c r="FVW43" s="31"/>
      <c r="FVX43" s="31"/>
      <c r="FVY43" s="31"/>
      <c r="FVZ43" s="31"/>
      <c r="FWA43" s="31"/>
      <c r="FWB43" s="31"/>
      <c r="FWC43" s="31"/>
      <c r="FWD43" s="31"/>
      <c r="FWE43" s="31"/>
      <c r="FWF43" s="31"/>
      <c r="FWG43" s="31"/>
      <c r="FWH43" s="31"/>
      <c r="FWI43" s="31"/>
      <c r="FWJ43" s="31"/>
      <c r="FWK43" s="31"/>
      <c r="FWL43" s="31"/>
      <c r="FWM43" s="31"/>
      <c r="FWN43" s="31"/>
      <c r="FWO43" s="31"/>
      <c r="FWP43" s="31"/>
      <c r="FWQ43" s="31"/>
      <c r="FWR43" s="31"/>
      <c r="FWS43" s="31"/>
      <c r="FWT43" s="31"/>
      <c r="FWU43" s="31"/>
      <c r="FWV43" s="31"/>
      <c r="FWW43" s="31"/>
      <c r="FWX43" s="31"/>
      <c r="FWY43" s="31"/>
      <c r="FWZ43" s="31"/>
      <c r="FXA43" s="31"/>
      <c r="FXB43" s="31"/>
      <c r="FXC43" s="31"/>
      <c r="FXD43" s="31"/>
      <c r="FXE43" s="31"/>
      <c r="FXF43" s="31"/>
      <c r="FXG43" s="31"/>
      <c r="FXH43" s="31"/>
      <c r="FXI43" s="31"/>
      <c r="FXJ43" s="31"/>
      <c r="FXK43" s="31"/>
      <c r="FXL43" s="31"/>
      <c r="FXM43" s="31"/>
      <c r="FXN43" s="31"/>
      <c r="FXO43" s="31"/>
      <c r="FXP43" s="31"/>
      <c r="FXQ43" s="31"/>
      <c r="FXR43" s="31"/>
      <c r="FXS43" s="31"/>
      <c r="FXT43" s="31"/>
      <c r="FXU43" s="31"/>
      <c r="FXV43" s="31"/>
      <c r="FXW43" s="31"/>
      <c r="FXX43" s="31"/>
      <c r="FXY43" s="31"/>
      <c r="FXZ43" s="31"/>
      <c r="FYA43" s="31"/>
      <c r="FYB43" s="31"/>
      <c r="FYC43" s="31"/>
      <c r="FYD43" s="31"/>
      <c r="FYE43" s="31"/>
      <c r="FYF43" s="31"/>
      <c r="FYG43" s="31"/>
      <c r="FYH43" s="31"/>
      <c r="FYI43" s="31"/>
      <c r="FYJ43" s="31"/>
      <c r="FYK43" s="31"/>
      <c r="FYL43" s="31"/>
      <c r="FYM43" s="31"/>
      <c r="FYN43" s="31"/>
      <c r="FYO43" s="31"/>
      <c r="FYP43" s="31"/>
      <c r="FYQ43" s="31"/>
      <c r="FYR43" s="31"/>
      <c r="FYS43" s="31"/>
      <c r="FYT43" s="31"/>
      <c r="FYU43" s="31"/>
      <c r="FYV43" s="31"/>
      <c r="FYW43" s="31"/>
      <c r="FYX43" s="31"/>
      <c r="FYY43" s="31"/>
      <c r="FYZ43" s="31"/>
      <c r="FZA43" s="31"/>
      <c r="FZB43" s="31"/>
      <c r="FZC43" s="31"/>
      <c r="FZD43" s="31"/>
      <c r="FZE43" s="31"/>
      <c r="FZF43" s="31"/>
      <c r="FZG43" s="31"/>
      <c r="FZH43" s="31"/>
      <c r="FZI43" s="31"/>
      <c r="FZJ43" s="31"/>
      <c r="FZK43" s="31"/>
      <c r="FZL43" s="31"/>
      <c r="FZM43" s="31"/>
      <c r="FZN43" s="31"/>
      <c r="FZO43" s="31"/>
      <c r="FZP43" s="31"/>
      <c r="FZQ43" s="31"/>
      <c r="FZR43" s="31"/>
      <c r="FZS43" s="31"/>
      <c r="FZT43" s="31"/>
      <c r="FZU43" s="31"/>
      <c r="FZV43" s="31"/>
      <c r="FZW43" s="31"/>
      <c r="FZX43" s="31"/>
      <c r="FZY43" s="31"/>
      <c r="FZZ43" s="31"/>
      <c r="GAA43" s="31"/>
      <c r="GAB43" s="31"/>
      <c r="GAC43" s="31"/>
      <c r="GAD43" s="31"/>
      <c r="GAE43" s="31"/>
      <c r="GAF43" s="31"/>
      <c r="GAG43" s="31"/>
      <c r="GAH43" s="31"/>
      <c r="GAI43" s="31"/>
      <c r="GAJ43" s="31"/>
      <c r="GAK43" s="31"/>
      <c r="GAL43" s="31"/>
      <c r="GAM43" s="31"/>
      <c r="GAN43" s="31"/>
      <c r="GAO43" s="31"/>
      <c r="GAP43" s="31"/>
      <c r="GAQ43" s="31"/>
      <c r="GAR43" s="31"/>
      <c r="GAS43" s="31"/>
      <c r="GAT43" s="31"/>
      <c r="GAU43" s="31"/>
      <c r="GAV43" s="31"/>
      <c r="GAW43" s="31"/>
      <c r="GAX43" s="31"/>
      <c r="GAY43" s="31"/>
      <c r="GAZ43" s="31"/>
      <c r="GBA43" s="31"/>
      <c r="GBB43" s="31"/>
      <c r="GBC43" s="31"/>
      <c r="GBD43" s="31"/>
      <c r="GBE43" s="31"/>
      <c r="GBF43" s="31"/>
      <c r="GBG43" s="31"/>
      <c r="GBH43" s="31"/>
      <c r="GBI43" s="31"/>
      <c r="GBJ43" s="31"/>
      <c r="GBK43" s="31"/>
      <c r="GBL43" s="31"/>
      <c r="GBM43" s="31"/>
      <c r="GBN43" s="31"/>
      <c r="GBO43" s="31"/>
      <c r="GBP43" s="31"/>
      <c r="GBQ43" s="31"/>
      <c r="GBR43" s="31"/>
      <c r="GBS43" s="31"/>
      <c r="GBT43" s="31"/>
      <c r="GBU43" s="31"/>
      <c r="GBV43" s="31"/>
      <c r="GBW43" s="31"/>
      <c r="GBX43" s="31"/>
      <c r="GBY43" s="31"/>
      <c r="GBZ43" s="31"/>
      <c r="GCA43" s="31"/>
      <c r="GCB43" s="31"/>
      <c r="GCC43" s="31"/>
      <c r="GCD43" s="31"/>
      <c r="GCE43" s="31"/>
      <c r="GCF43" s="31"/>
      <c r="GCG43" s="31"/>
      <c r="GCH43" s="31"/>
      <c r="GCI43" s="31"/>
      <c r="GCJ43" s="31"/>
      <c r="GCK43" s="31"/>
      <c r="GCL43" s="31"/>
      <c r="GCM43" s="31"/>
      <c r="GCN43" s="31"/>
      <c r="GCO43" s="31"/>
      <c r="GCP43" s="31"/>
      <c r="GCQ43" s="31"/>
      <c r="GCR43" s="31"/>
      <c r="GCS43" s="31"/>
      <c r="GCT43" s="31"/>
      <c r="GCU43" s="31"/>
      <c r="GCV43" s="31"/>
      <c r="GCW43" s="31"/>
      <c r="GCX43" s="31"/>
      <c r="GCY43" s="31"/>
      <c r="GCZ43" s="31"/>
      <c r="GDA43" s="31"/>
      <c r="GDB43" s="31"/>
      <c r="GDC43" s="31"/>
      <c r="GDD43" s="31"/>
      <c r="GDE43" s="31"/>
      <c r="GDF43" s="31"/>
      <c r="GDG43" s="31"/>
      <c r="GDH43" s="31"/>
      <c r="GDI43" s="31"/>
      <c r="GDJ43" s="31"/>
      <c r="GDK43" s="31"/>
      <c r="GDL43" s="31"/>
      <c r="GDM43" s="31"/>
      <c r="GDN43" s="31"/>
      <c r="GDO43" s="31"/>
      <c r="GDP43" s="31"/>
      <c r="GDQ43" s="31"/>
      <c r="GDR43" s="31"/>
      <c r="GDS43" s="31"/>
      <c r="GDT43" s="31"/>
      <c r="GDU43" s="31"/>
      <c r="GDV43" s="31"/>
      <c r="GDW43" s="31"/>
      <c r="GDX43" s="31"/>
      <c r="GDY43" s="31"/>
      <c r="GDZ43" s="31"/>
      <c r="GEA43" s="31"/>
      <c r="GEB43" s="31"/>
      <c r="GEC43" s="31"/>
      <c r="GED43" s="31"/>
      <c r="GEE43" s="31"/>
      <c r="GEF43" s="31"/>
      <c r="GEG43" s="31"/>
      <c r="GEH43" s="31"/>
      <c r="GEI43" s="31"/>
      <c r="GEJ43" s="31"/>
      <c r="GEK43" s="31"/>
      <c r="GEL43" s="31"/>
      <c r="GEM43" s="31"/>
      <c r="GEN43" s="31"/>
      <c r="GEO43" s="31"/>
      <c r="GEP43" s="31"/>
      <c r="GEQ43" s="31"/>
      <c r="GER43" s="31"/>
      <c r="GES43" s="31"/>
      <c r="GET43" s="31"/>
      <c r="GEU43" s="31"/>
      <c r="GEV43" s="31"/>
      <c r="GEW43" s="31"/>
      <c r="GEX43" s="31"/>
      <c r="GEY43" s="31"/>
      <c r="GEZ43" s="31"/>
      <c r="GFA43" s="31"/>
      <c r="GFB43" s="31"/>
      <c r="GFC43" s="31"/>
      <c r="GFD43" s="31"/>
      <c r="GFE43" s="31"/>
      <c r="GFF43" s="31"/>
      <c r="GFG43" s="31"/>
      <c r="GFH43" s="31"/>
      <c r="GFI43" s="31"/>
      <c r="GFJ43" s="31"/>
      <c r="GFK43" s="31"/>
      <c r="GFL43" s="31"/>
      <c r="GFM43" s="31"/>
      <c r="GFN43" s="31"/>
      <c r="GFO43" s="31"/>
      <c r="GFP43" s="31"/>
      <c r="GFQ43" s="31"/>
      <c r="GFR43" s="31"/>
      <c r="GFS43" s="31"/>
      <c r="GFT43" s="31"/>
      <c r="GFU43" s="31"/>
      <c r="GFV43" s="31"/>
      <c r="GFW43" s="31"/>
      <c r="GFX43" s="31"/>
      <c r="GFY43" s="31"/>
      <c r="GFZ43" s="31"/>
      <c r="GGA43" s="31"/>
      <c r="GGB43" s="31"/>
      <c r="GGC43" s="31"/>
      <c r="GGD43" s="31"/>
      <c r="GGE43" s="31"/>
      <c r="GGF43" s="31"/>
      <c r="GGG43" s="31"/>
      <c r="GGH43" s="31"/>
      <c r="GGI43" s="31"/>
      <c r="GGJ43" s="31"/>
      <c r="GGK43" s="31"/>
      <c r="GGL43" s="31"/>
      <c r="GGM43" s="31"/>
      <c r="GGN43" s="31"/>
      <c r="GGO43" s="31"/>
      <c r="GGP43" s="31"/>
      <c r="GGQ43" s="31"/>
      <c r="GGR43" s="31"/>
      <c r="GGS43" s="31"/>
      <c r="GGT43" s="31"/>
      <c r="GGU43" s="31"/>
      <c r="GGV43" s="31"/>
      <c r="GGW43" s="31"/>
      <c r="GGX43" s="31"/>
      <c r="GGY43" s="31"/>
      <c r="GGZ43" s="31"/>
      <c r="GHA43" s="31"/>
      <c r="GHB43" s="31"/>
      <c r="GHC43" s="31"/>
      <c r="GHD43" s="31"/>
      <c r="GHE43" s="31"/>
      <c r="GHF43" s="31"/>
      <c r="GHG43" s="31"/>
      <c r="GHH43" s="31"/>
      <c r="GHI43" s="31"/>
      <c r="GHJ43" s="31"/>
      <c r="GHK43" s="31"/>
      <c r="GHL43" s="31"/>
      <c r="GHM43" s="31"/>
      <c r="GHN43" s="31"/>
      <c r="GHO43" s="31"/>
      <c r="GHP43" s="31"/>
      <c r="GHQ43" s="31"/>
      <c r="GHR43" s="31"/>
      <c r="GHS43" s="31"/>
      <c r="GHT43" s="31"/>
      <c r="GHU43" s="31"/>
      <c r="GHV43" s="31"/>
      <c r="GHW43" s="31"/>
      <c r="GHX43" s="31"/>
      <c r="GHY43" s="31"/>
      <c r="GHZ43" s="31"/>
      <c r="GIA43" s="31"/>
      <c r="GIB43" s="31"/>
      <c r="GIC43" s="31"/>
      <c r="GID43" s="31"/>
      <c r="GIE43" s="31"/>
      <c r="GIF43" s="31"/>
      <c r="GIG43" s="31"/>
      <c r="GIH43" s="31"/>
      <c r="GII43" s="31"/>
      <c r="GIJ43" s="31"/>
      <c r="GIK43" s="31"/>
      <c r="GIL43" s="31"/>
      <c r="GIM43" s="31"/>
      <c r="GIN43" s="31"/>
      <c r="GIO43" s="31"/>
      <c r="GIP43" s="31"/>
      <c r="GIQ43" s="31"/>
      <c r="GIR43" s="31"/>
      <c r="GIS43" s="31"/>
      <c r="GIT43" s="31"/>
      <c r="GIU43" s="31"/>
      <c r="GIV43" s="31"/>
      <c r="GIW43" s="31"/>
      <c r="GIX43" s="31"/>
      <c r="GIY43" s="31"/>
      <c r="GIZ43" s="31"/>
      <c r="GJA43" s="31"/>
      <c r="GJB43" s="31"/>
      <c r="GJC43" s="31"/>
      <c r="GJD43" s="31"/>
      <c r="GJE43" s="31"/>
      <c r="GJF43" s="31"/>
      <c r="GJG43" s="31"/>
      <c r="GJH43" s="31"/>
      <c r="GJI43" s="31"/>
      <c r="GJJ43" s="31"/>
      <c r="GJK43" s="31"/>
      <c r="GJL43" s="31"/>
      <c r="GJM43" s="31"/>
      <c r="GJN43" s="31"/>
      <c r="GJO43" s="31"/>
      <c r="GJP43" s="31"/>
      <c r="GJQ43" s="31"/>
      <c r="GJR43" s="31"/>
      <c r="GJS43" s="31"/>
      <c r="GJT43" s="31"/>
      <c r="GJU43" s="31"/>
      <c r="GJV43" s="31"/>
      <c r="GJW43" s="31"/>
      <c r="GJX43" s="31"/>
      <c r="GJY43" s="31"/>
      <c r="GJZ43" s="31"/>
      <c r="GKA43" s="31"/>
      <c r="GKB43" s="31"/>
      <c r="GKC43" s="31"/>
      <c r="GKD43" s="31"/>
      <c r="GKE43" s="31"/>
      <c r="GKF43" s="31"/>
      <c r="GKG43" s="31"/>
      <c r="GKH43" s="31"/>
      <c r="GKI43" s="31"/>
      <c r="GKJ43" s="31"/>
      <c r="GKK43" s="31"/>
      <c r="GKL43" s="31"/>
      <c r="GKM43" s="31"/>
      <c r="GKN43" s="31"/>
      <c r="GKO43" s="31"/>
      <c r="GKP43" s="31"/>
      <c r="GKQ43" s="31"/>
      <c r="GKR43" s="31"/>
      <c r="GKS43" s="31"/>
      <c r="GKT43" s="31"/>
      <c r="GKU43" s="31"/>
      <c r="GKV43" s="31"/>
      <c r="GKW43" s="31"/>
      <c r="GKX43" s="31"/>
      <c r="GKY43" s="31"/>
      <c r="GKZ43" s="31"/>
      <c r="GLA43" s="31"/>
      <c r="GLB43" s="31"/>
      <c r="GLC43" s="31"/>
      <c r="GLD43" s="31"/>
      <c r="GLE43" s="31"/>
      <c r="GLF43" s="31"/>
      <c r="GLG43" s="31"/>
      <c r="GLH43" s="31"/>
      <c r="GLI43" s="31"/>
      <c r="GLJ43" s="31"/>
      <c r="GLK43" s="31"/>
      <c r="GLL43" s="31"/>
      <c r="GLM43" s="31"/>
      <c r="GLN43" s="31"/>
      <c r="GLO43" s="31"/>
      <c r="GLP43" s="31"/>
      <c r="GLQ43" s="31"/>
      <c r="GLR43" s="31"/>
      <c r="GLS43" s="31"/>
      <c r="GLT43" s="31"/>
      <c r="GLU43" s="31"/>
      <c r="GLV43" s="31"/>
      <c r="GLW43" s="31"/>
      <c r="GLX43" s="31"/>
      <c r="GLY43" s="31"/>
      <c r="GLZ43" s="31"/>
      <c r="GMA43" s="31"/>
      <c r="GMB43" s="31"/>
      <c r="GMC43" s="31"/>
      <c r="GMD43" s="31"/>
      <c r="GME43" s="31"/>
      <c r="GMF43" s="31"/>
      <c r="GMG43" s="31"/>
      <c r="GMH43" s="31"/>
      <c r="GMI43" s="31"/>
      <c r="GMJ43" s="31"/>
      <c r="GMK43" s="31"/>
      <c r="GML43" s="31"/>
      <c r="GMM43" s="31"/>
      <c r="GMN43" s="31"/>
      <c r="GMO43" s="31"/>
      <c r="GMP43" s="31"/>
      <c r="GMQ43" s="31"/>
      <c r="GMR43" s="31"/>
      <c r="GMS43" s="31"/>
      <c r="GMT43" s="31"/>
      <c r="GMU43" s="31"/>
      <c r="GMV43" s="31"/>
      <c r="GMW43" s="31"/>
      <c r="GMX43" s="31"/>
      <c r="GMY43" s="31"/>
      <c r="GMZ43" s="31"/>
      <c r="GNA43" s="31"/>
      <c r="GNB43" s="31"/>
      <c r="GNC43" s="31"/>
      <c r="GND43" s="31"/>
      <c r="GNE43" s="31"/>
      <c r="GNF43" s="31"/>
      <c r="GNG43" s="31"/>
      <c r="GNH43" s="31"/>
      <c r="GNI43" s="31"/>
      <c r="GNJ43" s="31"/>
      <c r="GNK43" s="31"/>
      <c r="GNL43" s="31"/>
      <c r="GNM43" s="31"/>
      <c r="GNN43" s="31"/>
      <c r="GNO43" s="31"/>
      <c r="GNP43" s="31"/>
      <c r="GNQ43" s="31"/>
      <c r="GNR43" s="31"/>
      <c r="GNS43" s="31"/>
      <c r="GNT43" s="31"/>
      <c r="GNU43" s="31"/>
      <c r="GNV43" s="31"/>
      <c r="GNW43" s="31"/>
      <c r="GNX43" s="31"/>
      <c r="GNY43" s="31"/>
      <c r="GNZ43" s="31"/>
      <c r="GOA43" s="31"/>
      <c r="GOB43" s="31"/>
      <c r="GOC43" s="31"/>
      <c r="GOD43" s="31"/>
      <c r="GOE43" s="31"/>
      <c r="GOF43" s="31"/>
      <c r="GOG43" s="31"/>
      <c r="GOH43" s="31"/>
      <c r="GOI43" s="31"/>
      <c r="GOJ43" s="31"/>
      <c r="GOK43" s="31"/>
      <c r="GOL43" s="31"/>
      <c r="GOM43" s="31"/>
      <c r="GON43" s="31"/>
      <c r="GOO43" s="31"/>
      <c r="GOP43" s="31"/>
      <c r="GOQ43" s="31"/>
      <c r="GOR43" s="31"/>
      <c r="GOS43" s="31"/>
      <c r="GOT43" s="31"/>
      <c r="GOU43" s="31"/>
      <c r="GOV43" s="31"/>
      <c r="GOW43" s="31"/>
      <c r="GOX43" s="31"/>
      <c r="GOY43" s="31"/>
      <c r="GOZ43" s="31"/>
      <c r="GPA43" s="31"/>
      <c r="GPB43" s="31"/>
      <c r="GPC43" s="31"/>
      <c r="GPD43" s="31"/>
      <c r="GPE43" s="31"/>
      <c r="GPF43" s="31"/>
      <c r="GPG43" s="31"/>
      <c r="GPH43" s="31"/>
      <c r="GPI43" s="31"/>
      <c r="GPJ43" s="31"/>
      <c r="GPK43" s="31"/>
      <c r="GPL43" s="31"/>
      <c r="GPM43" s="31"/>
      <c r="GPN43" s="31"/>
      <c r="GPO43" s="31"/>
      <c r="GPP43" s="31"/>
      <c r="GPQ43" s="31"/>
      <c r="GPR43" s="31"/>
      <c r="GPS43" s="31"/>
      <c r="GPT43" s="31"/>
      <c r="GPU43" s="31"/>
      <c r="GPV43" s="31"/>
      <c r="GPW43" s="31"/>
      <c r="GPX43" s="31"/>
      <c r="GPY43" s="31"/>
      <c r="GPZ43" s="31"/>
      <c r="GQA43" s="31"/>
      <c r="GQB43" s="31"/>
      <c r="GQC43" s="31"/>
      <c r="GQD43" s="31"/>
      <c r="GQE43" s="31"/>
      <c r="GQF43" s="31"/>
      <c r="GQG43" s="31"/>
      <c r="GQH43" s="31"/>
      <c r="GQI43" s="31"/>
      <c r="GQJ43" s="31"/>
      <c r="GQK43" s="31"/>
      <c r="GQL43" s="31"/>
      <c r="GQM43" s="31"/>
      <c r="GQN43" s="31"/>
      <c r="GQO43" s="31"/>
      <c r="GQP43" s="31"/>
      <c r="GQQ43" s="31"/>
      <c r="GQR43" s="31"/>
      <c r="GQS43" s="31"/>
      <c r="GQT43" s="31"/>
      <c r="GQU43" s="31"/>
      <c r="GQV43" s="31"/>
      <c r="GQW43" s="31"/>
      <c r="GQX43" s="31"/>
      <c r="GQY43" s="31"/>
      <c r="GQZ43" s="31"/>
      <c r="GRA43" s="31"/>
      <c r="GRB43" s="31"/>
      <c r="GRC43" s="31"/>
      <c r="GRD43" s="31"/>
      <c r="GRE43" s="31"/>
      <c r="GRF43" s="31"/>
      <c r="GRG43" s="31"/>
      <c r="GRH43" s="31"/>
      <c r="GRI43" s="31"/>
      <c r="GRJ43" s="31"/>
      <c r="GRK43" s="31"/>
      <c r="GRL43" s="31"/>
      <c r="GRM43" s="31"/>
      <c r="GRN43" s="31"/>
      <c r="GRO43" s="31"/>
      <c r="GRP43" s="31"/>
      <c r="GRQ43" s="31"/>
      <c r="GRR43" s="31"/>
      <c r="GRS43" s="31"/>
      <c r="GRT43" s="31"/>
      <c r="GRU43" s="31"/>
      <c r="GRV43" s="31"/>
      <c r="GRW43" s="31"/>
      <c r="GRX43" s="31"/>
      <c r="GRY43" s="31"/>
      <c r="GRZ43" s="31"/>
      <c r="GSA43" s="31"/>
      <c r="GSB43" s="31"/>
      <c r="GSC43" s="31"/>
      <c r="GSD43" s="31"/>
      <c r="GSE43" s="31"/>
      <c r="GSF43" s="31"/>
      <c r="GSG43" s="31"/>
      <c r="GSH43" s="31"/>
      <c r="GSI43" s="31"/>
      <c r="GSJ43" s="31"/>
      <c r="GSK43" s="31"/>
      <c r="GSL43" s="31"/>
      <c r="GSM43" s="31"/>
      <c r="GSN43" s="31"/>
      <c r="GSO43" s="31"/>
      <c r="GSP43" s="31"/>
      <c r="GSQ43" s="31"/>
      <c r="GSR43" s="31"/>
      <c r="GSS43" s="31"/>
      <c r="GST43" s="31"/>
      <c r="GSU43" s="31"/>
      <c r="GSV43" s="31"/>
      <c r="GSW43" s="31"/>
      <c r="GSX43" s="31"/>
      <c r="GSY43" s="31"/>
      <c r="GSZ43" s="31"/>
      <c r="GTA43" s="31"/>
      <c r="GTB43" s="31"/>
      <c r="GTC43" s="31"/>
      <c r="GTD43" s="31"/>
      <c r="GTE43" s="31"/>
      <c r="GTF43" s="31"/>
      <c r="GTG43" s="31"/>
      <c r="GTH43" s="31"/>
      <c r="GTI43" s="31"/>
      <c r="GTJ43" s="31"/>
      <c r="GTK43" s="31"/>
      <c r="GTL43" s="31"/>
      <c r="GTM43" s="31"/>
      <c r="GTN43" s="31"/>
      <c r="GTO43" s="31"/>
      <c r="GTP43" s="31"/>
      <c r="GTQ43" s="31"/>
      <c r="GTR43" s="31"/>
      <c r="GTS43" s="31"/>
      <c r="GTT43" s="31"/>
      <c r="GTU43" s="31"/>
      <c r="GTV43" s="31"/>
      <c r="GTW43" s="31"/>
      <c r="GTX43" s="31"/>
      <c r="GTY43" s="31"/>
      <c r="GTZ43" s="31"/>
      <c r="GUA43" s="31"/>
      <c r="GUB43" s="31"/>
      <c r="GUC43" s="31"/>
      <c r="GUD43" s="31"/>
      <c r="GUE43" s="31"/>
      <c r="GUF43" s="31"/>
      <c r="GUG43" s="31"/>
      <c r="GUH43" s="31"/>
      <c r="GUI43" s="31"/>
      <c r="GUJ43" s="31"/>
      <c r="GUK43" s="31"/>
      <c r="GUL43" s="31"/>
      <c r="GUM43" s="31"/>
      <c r="GUN43" s="31"/>
      <c r="GUO43" s="31"/>
      <c r="GUP43" s="31"/>
      <c r="GUQ43" s="31"/>
      <c r="GUR43" s="31"/>
      <c r="GUS43" s="31"/>
      <c r="GUT43" s="31"/>
      <c r="GUU43" s="31"/>
      <c r="GUV43" s="31"/>
      <c r="GUW43" s="31"/>
      <c r="GUX43" s="31"/>
      <c r="GUY43" s="31"/>
      <c r="GUZ43" s="31"/>
      <c r="GVA43" s="31"/>
      <c r="GVB43" s="31"/>
      <c r="GVC43" s="31"/>
      <c r="GVD43" s="31"/>
      <c r="GVE43" s="31"/>
      <c r="GVF43" s="31"/>
      <c r="GVG43" s="31"/>
      <c r="GVH43" s="31"/>
      <c r="GVI43" s="31"/>
      <c r="GVJ43" s="31"/>
      <c r="GVK43" s="31"/>
      <c r="GVL43" s="31"/>
      <c r="GVM43" s="31"/>
      <c r="GVN43" s="31"/>
      <c r="GVO43" s="31"/>
      <c r="GVP43" s="31"/>
      <c r="GVQ43" s="31"/>
      <c r="GVR43" s="31"/>
      <c r="GVS43" s="31"/>
      <c r="GVT43" s="31"/>
      <c r="GVU43" s="31"/>
      <c r="GVV43" s="31"/>
      <c r="GVW43" s="31"/>
      <c r="GVX43" s="31"/>
      <c r="GVY43" s="31"/>
      <c r="GVZ43" s="31"/>
      <c r="GWA43" s="31"/>
      <c r="GWB43" s="31"/>
      <c r="GWC43" s="31"/>
      <c r="GWD43" s="31"/>
      <c r="GWE43" s="31"/>
      <c r="GWF43" s="31"/>
      <c r="GWG43" s="31"/>
      <c r="GWH43" s="31"/>
      <c r="GWI43" s="31"/>
      <c r="GWJ43" s="31"/>
      <c r="GWK43" s="31"/>
      <c r="GWL43" s="31"/>
      <c r="GWM43" s="31"/>
      <c r="GWN43" s="31"/>
      <c r="GWO43" s="31"/>
      <c r="GWP43" s="31"/>
      <c r="GWQ43" s="31"/>
      <c r="GWR43" s="31"/>
      <c r="GWS43" s="31"/>
      <c r="GWT43" s="31"/>
      <c r="GWU43" s="31"/>
      <c r="GWV43" s="31"/>
      <c r="GWW43" s="31"/>
      <c r="GWX43" s="31"/>
      <c r="GWY43" s="31"/>
      <c r="GWZ43" s="31"/>
      <c r="GXA43" s="31"/>
      <c r="GXB43" s="31"/>
      <c r="GXC43" s="31"/>
      <c r="GXD43" s="31"/>
      <c r="GXE43" s="31"/>
      <c r="GXF43" s="31"/>
      <c r="GXG43" s="31"/>
      <c r="GXH43" s="31"/>
      <c r="GXI43" s="31"/>
      <c r="GXJ43" s="31"/>
      <c r="GXK43" s="31"/>
      <c r="GXL43" s="31"/>
      <c r="GXM43" s="31"/>
      <c r="GXN43" s="31"/>
      <c r="GXO43" s="31"/>
      <c r="GXP43" s="31"/>
      <c r="GXQ43" s="31"/>
      <c r="GXR43" s="31"/>
      <c r="GXS43" s="31"/>
      <c r="GXT43" s="31"/>
      <c r="GXU43" s="31"/>
      <c r="GXV43" s="31"/>
      <c r="GXW43" s="31"/>
      <c r="GXX43" s="31"/>
      <c r="GXY43" s="31"/>
      <c r="GXZ43" s="31"/>
      <c r="GYA43" s="31"/>
      <c r="GYB43" s="31"/>
      <c r="GYC43" s="31"/>
      <c r="GYD43" s="31"/>
      <c r="GYE43" s="31"/>
      <c r="GYF43" s="31"/>
      <c r="GYG43" s="31"/>
      <c r="GYH43" s="31"/>
      <c r="GYI43" s="31"/>
      <c r="GYJ43" s="31"/>
      <c r="GYK43" s="31"/>
      <c r="GYL43" s="31"/>
      <c r="GYM43" s="31"/>
      <c r="GYN43" s="31"/>
      <c r="GYO43" s="31"/>
      <c r="GYP43" s="31"/>
      <c r="GYQ43" s="31"/>
      <c r="GYR43" s="31"/>
      <c r="GYS43" s="31"/>
      <c r="GYT43" s="31"/>
      <c r="GYU43" s="31"/>
      <c r="GYV43" s="31"/>
      <c r="GYW43" s="31"/>
      <c r="GYX43" s="31"/>
      <c r="GYY43" s="31"/>
      <c r="GYZ43" s="31"/>
      <c r="GZA43" s="31"/>
      <c r="GZB43" s="31"/>
      <c r="GZC43" s="31"/>
      <c r="GZD43" s="31"/>
      <c r="GZE43" s="31"/>
      <c r="GZF43" s="31"/>
      <c r="GZG43" s="31"/>
      <c r="GZH43" s="31"/>
      <c r="GZI43" s="31"/>
      <c r="GZJ43" s="31"/>
      <c r="GZK43" s="31"/>
      <c r="GZL43" s="31"/>
      <c r="GZM43" s="31"/>
      <c r="GZN43" s="31"/>
      <c r="GZO43" s="31"/>
      <c r="GZP43" s="31"/>
      <c r="GZQ43" s="31"/>
      <c r="GZR43" s="31"/>
      <c r="GZS43" s="31"/>
      <c r="GZT43" s="31"/>
      <c r="GZU43" s="31"/>
      <c r="GZV43" s="31"/>
      <c r="GZW43" s="31"/>
      <c r="GZX43" s="31"/>
      <c r="GZY43" s="31"/>
      <c r="GZZ43" s="31"/>
      <c r="HAA43" s="31"/>
      <c r="HAB43" s="31"/>
      <c r="HAC43" s="31"/>
      <c r="HAD43" s="31"/>
      <c r="HAE43" s="31"/>
      <c r="HAF43" s="31"/>
      <c r="HAG43" s="31"/>
      <c r="HAH43" s="31"/>
      <c r="HAI43" s="31"/>
      <c r="HAJ43" s="31"/>
      <c r="HAK43" s="31"/>
      <c r="HAL43" s="31"/>
      <c r="HAM43" s="31"/>
      <c r="HAN43" s="31"/>
      <c r="HAO43" s="31"/>
      <c r="HAP43" s="31"/>
      <c r="HAQ43" s="31"/>
      <c r="HAR43" s="31"/>
      <c r="HAS43" s="31"/>
      <c r="HAT43" s="31"/>
      <c r="HAU43" s="31"/>
      <c r="HAV43" s="31"/>
      <c r="HAW43" s="31"/>
      <c r="HAX43" s="31"/>
      <c r="HAY43" s="31"/>
      <c r="HAZ43" s="31"/>
      <c r="HBA43" s="31"/>
      <c r="HBB43" s="31"/>
      <c r="HBC43" s="31"/>
      <c r="HBD43" s="31"/>
      <c r="HBE43" s="31"/>
      <c r="HBF43" s="31"/>
      <c r="HBG43" s="31"/>
      <c r="HBH43" s="31"/>
      <c r="HBI43" s="31"/>
      <c r="HBJ43" s="31"/>
      <c r="HBK43" s="31"/>
      <c r="HBL43" s="31"/>
      <c r="HBM43" s="31"/>
      <c r="HBN43" s="31"/>
      <c r="HBO43" s="31"/>
      <c r="HBP43" s="31"/>
      <c r="HBQ43" s="31"/>
      <c r="HBR43" s="31"/>
      <c r="HBS43" s="31"/>
      <c r="HBT43" s="31"/>
      <c r="HBU43" s="31"/>
      <c r="HBV43" s="31"/>
      <c r="HBW43" s="31"/>
      <c r="HBX43" s="31"/>
      <c r="HBY43" s="31"/>
      <c r="HBZ43" s="31"/>
      <c r="HCA43" s="31"/>
      <c r="HCB43" s="31"/>
      <c r="HCC43" s="31"/>
      <c r="HCD43" s="31"/>
      <c r="HCE43" s="31"/>
      <c r="HCF43" s="31"/>
      <c r="HCG43" s="31"/>
      <c r="HCH43" s="31"/>
      <c r="HCI43" s="31"/>
      <c r="HCJ43" s="31"/>
      <c r="HCK43" s="31"/>
      <c r="HCL43" s="31"/>
      <c r="HCM43" s="31"/>
      <c r="HCN43" s="31"/>
      <c r="HCO43" s="31"/>
      <c r="HCP43" s="31"/>
      <c r="HCQ43" s="31"/>
      <c r="HCR43" s="31"/>
      <c r="HCS43" s="31"/>
      <c r="HCT43" s="31"/>
      <c r="HCU43" s="31"/>
      <c r="HCV43" s="31"/>
      <c r="HCW43" s="31"/>
      <c r="HCX43" s="31"/>
      <c r="HCY43" s="31"/>
      <c r="HCZ43" s="31"/>
      <c r="HDA43" s="31"/>
      <c r="HDB43" s="31"/>
      <c r="HDC43" s="31"/>
      <c r="HDD43" s="31"/>
      <c r="HDE43" s="31"/>
      <c r="HDF43" s="31"/>
      <c r="HDG43" s="31"/>
      <c r="HDH43" s="31"/>
      <c r="HDI43" s="31"/>
      <c r="HDJ43" s="31"/>
      <c r="HDK43" s="31"/>
      <c r="HDL43" s="31"/>
      <c r="HDM43" s="31"/>
      <c r="HDN43" s="31"/>
      <c r="HDO43" s="31"/>
      <c r="HDP43" s="31"/>
      <c r="HDQ43" s="31"/>
      <c r="HDR43" s="31"/>
      <c r="HDS43" s="31"/>
      <c r="HDT43" s="31"/>
      <c r="HDU43" s="31"/>
      <c r="HDV43" s="31"/>
      <c r="HDW43" s="31"/>
      <c r="HDX43" s="31"/>
      <c r="HDY43" s="31"/>
      <c r="HDZ43" s="31"/>
      <c r="HEA43" s="31"/>
      <c r="HEB43" s="31"/>
      <c r="HEC43" s="31"/>
      <c r="HED43" s="31"/>
      <c r="HEE43" s="31"/>
      <c r="HEF43" s="31"/>
      <c r="HEG43" s="31"/>
      <c r="HEH43" s="31"/>
      <c r="HEI43" s="31"/>
      <c r="HEJ43" s="31"/>
      <c r="HEK43" s="31"/>
      <c r="HEL43" s="31"/>
      <c r="HEM43" s="31"/>
      <c r="HEN43" s="31"/>
      <c r="HEO43" s="31"/>
      <c r="HEP43" s="31"/>
      <c r="HEQ43" s="31"/>
      <c r="HER43" s="31"/>
      <c r="HES43" s="31"/>
      <c r="HET43" s="31"/>
      <c r="HEU43" s="31"/>
      <c r="HEV43" s="31"/>
      <c r="HEW43" s="31"/>
      <c r="HEX43" s="31"/>
      <c r="HEY43" s="31"/>
      <c r="HEZ43" s="31"/>
      <c r="HFA43" s="31"/>
      <c r="HFB43" s="31"/>
      <c r="HFC43" s="31"/>
      <c r="HFD43" s="31"/>
      <c r="HFE43" s="31"/>
      <c r="HFF43" s="31"/>
      <c r="HFG43" s="31"/>
      <c r="HFH43" s="31"/>
      <c r="HFI43" s="31"/>
      <c r="HFJ43" s="31"/>
      <c r="HFK43" s="31"/>
      <c r="HFL43" s="31"/>
      <c r="HFM43" s="31"/>
      <c r="HFN43" s="31"/>
      <c r="HFO43" s="31"/>
      <c r="HFP43" s="31"/>
      <c r="HFQ43" s="31"/>
      <c r="HFR43" s="31"/>
      <c r="HFS43" s="31"/>
      <c r="HFT43" s="31"/>
      <c r="HFU43" s="31"/>
      <c r="HFV43" s="31"/>
      <c r="HFW43" s="31"/>
      <c r="HFX43" s="31"/>
      <c r="HFY43" s="31"/>
      <c r="HFZ43" s="31"/>
      <c r="HGA43" s="31"/>
      <c r="HGB43" s="31"/>
      <c r="HGC43" s="31"/>
      <c r="HGD43" s="31"/>
      <c r="HGE43" s="31"/>
      <c r="HGF43" s="31"/>
      <c r="HGG43" s="31"/>
      <c r="HGH43" s="31"/>
      <c r="HGI43" s="31"/>
      <c r="HGJ43" s="31"/>
      <c r="HGK43" s="31"/>
      <c r="HGL43" s="31"/>
      <c r="HGM43" s="31"/>
      <c r="HGN43" s="31"/>
      <c r="HGO43" s="31"/>
      <c r="HGP43" s="31"/>
      <c r="HGQ43" s="31"/>
      <c r="HGR43" s="31"/>
      <c r="HGS43" s="31"/>
      <c r="HGT43" s="31"/>
      <c r="HGU43" s="31"/>
      <c r="HGV43" s="31"/>
      <c r="HGW43" s="31"/>
      <c r="HGX43" s="31"/>
      <c r="HGY43" s="31"/>
      <c r="HGZ43" s="31"/>
      <c r="HHA43" s="31"/>
      <c r="HHB43" s="31"/>
      <c r="HHC43" s="31"/>
      <c r="HHD43" s="31"/>
      <c r="HHE43" s="31"/>
      <c r="HHF43" s="31"/>
      <c r="HHG43" s="31"/>
      <c r="HHH43" s="31"/>
      <c r="HHI43" s="31"/>
      <c r="HHJ43" s="31"/>
      <c r="HHK43" s="31"/>
      <c r="HHL43" s="31"/>
      <c r="HHM43" s="31"/>
      <c r="HHN43" s="31"/>
      <c r="HHO43" s="31"/>
      <c r="HHP43" s="31"/>
      <c r="HHQ43" s="31"/>
      <c r="HHR43" s="31"/>
      <c r="HHS43" s="31"/>
      <c r="HHT43" s="31"/>
      <c r="HHU43" s="31"/>
      <c r="HHV43" s="31"/>
      <c r="HHW43" s="31"/>
      <c r="HHX43" s="31"/>
      <c r="HHY43" s="31"/>
      <c r="HHZ43" s="31"/>
      <c r="HIA43" s="31"/>
      <c r="HIB43" s="31"/>
      <c r="HIC43" s="31"/>
      <c r="HID43" s="31"/>
      <c r="HIE43" s="31"/>
      <c r="HIF43" s="31"/>
      <c r="HIG43" s="31"/>
      <c r="HIH43" s="31"/>
      <c r="HII43" s="31"/>
      <c r="HIJ43" s="31"/>
      <c r="HIK43" s="31"/>
      <c r="HIL43" s="31"/>
      <c r="HIM43" s="31"/>
      <c r="HIN43" s="31"/>
      <c r="HIO43" s="31"/>
      <c r="HIP43" s="31"/>
      <c r="HIQ43" s="31"/>
      <c r="HIR43" s="31"/>
      <c r="HIS43" s="31"/>
      <c r="HIT43" s="31"/>
      <c r="HIU43" s="31"/>
      <c r="HIV43" s="31"/>
      <c r="HIW43" s="31"/>
      <c r="HIX43" s="31"/>
      <c r="HIY43" s="31"/>
      <c r="HIZ43" s="31"/>
      <c r="HJA43" s="31"/>
      <c r="HJB43" s="31"/>
      <c r="HJC43" s="31"/>
      <c r="HJD43" s="31"/>
      <c r="HJE43" s="31"/>
      <c r="HJF43" s="31"/>
      <c r="HJG43" s="31"/>
      <c r="HJH43" s="31"/>
      <c r="HJI43" s="31"/>
      <c r="HJJ43" s="31"/>
      <c r="HJK43" s="31"/>
      <c r="HJL43" s="31"/>
      <c r="HJM43" s="31"/>
      <c r="HJN43" s="31"/>
      <c r="HJO43" s="31"/>
      <c r="HJP43" s="31"/>
      <c r="HJQ43" s="31"/>
      <c r="HJR43" s="31"/>
      <c r="HJS43" s="31"/>
      <c r="HJT43" s="31"/>
      <c r="HJU43" s="31"/>
      <c r="HJV43" s="31"/>
      <c r="HJW43" s="31"/>
      <c r="HJX43" s="31"/>
      <c r="HJY43" s="31"/>
      <c r="HJZ43" s="31"/>
      <c r="HKA43" s="31"/>
      <c r="HKB43" s="31"/>
      <c r="HKC43" s="31"/>
      <c r="HKD43" s="31"/>
      <c r="HKE43" s="31"/>
      <c r="HKF43" s="31"/>
      <c r="HKG43" s="31"/>
      <c r="HKH43" s="31"/>
      <c r="HKI43" s="31"/>
      <c r="HKJ43" s="31"/>
      <c r="HKK43" s="31"/>
      <c r="HKL43" s="31"/>
      <c r="HKM43" s="31"/>
      <c r="HKN43" s="31"/>
      <c r="HKO43" s="31"/>
      <c r="HKP43" s="31"/>
      <c r="HKQ43" s="31"/>
      <c r="HKR43" s="31"/>
      <c r="HKS43" s="31"/>
      <c r="HKT43" s="31"/>
      <c r="HKU43" s="31"/>
      <c r="HKV43" s="31"/>
      <c r="HKW43" s="31"/>
      <c r="HKX43" s="31"/>
      <c r="HKY43" s="31"/>
      <c r="HKZ43" s="31"/>
      <c r="HLA43" s="31"/>
      <c r="HLB43" s="31"/>
      <c r="HLC43" s="31"/>
      <c r="HLD43" s="31"/>
      <c r="HLE43" s="31"/>
      <c r="HLF43" s="31"/>
      <c r="HLG43" s="31"/>
      <c r="HLH43" s="31"/>
      <c r="HLI43" s="31"/>
      <c r="HLJ43" s="31"/>
      <c r="HLK43" s="31"/>
      <c r="HLL43" s="31"/>
      <c r="HLM43" s="31"/>
      <c r="HLN43" s="31"/>
      <c r="HLO43" s="31"/>
      <c r="HLP43" s="31"/>
      <c r="HLQ43" s="31"/>
      <c r="HLR43" s="31"/>
      <c r="HLS43" s="31"/>
      <c r="HLT43" s="31"/>
      <c r="HLU43" s="31"/>
      <c r="HLV43" s="31"/>
      <c r="HLW43" s="31"/>
      <c r="HLX43" s="31"/>
      <c r="HLY43" s="31"/>
      <c r="HLZ43" s="31"/>
      <c r="HMA43" s="31"/>
      <c r="HMB43" s="31"/>
      <c r="HMC43" s="31"/>
      <c r="HMD43" s="31"/>
      <c r="HME43" s="31"/>
      <c r="HMF43" s="31"/>
      <c r="HMG43" s="31"/>
      <c r="HMH43" s="31"/>
      <c r="HMI43" s="31"/>
      <c r="HMJ43" s="31"/>
      <c r="HMK43" s="31"/>
      <c r="HML43" s="31"/>
      <c r="HMM43" s="31"/>
      <c r="HMN43" s="31"/>
      <c r="HMO43" s="31"/>
      <c r="HMP43" s="31"/>
      <c r="HMQ43" s="31"/>
      <c r="HMR43" s="31"/>
      <c r="HMS43" s="31"/>
      <c r="HMT43" s="31"/>
      <c r="HMU43" s="31"/>
      <c r="HMV43" s="31"/>
      <c r="HMW43" s="31"/>
      <c r="HMX43" s="31"/>
      <c r="HMY43" s="31"/>
      <c r="HMZ43" s="31"/>
      <c r="HNA43" s="31"/>
      <c r="HNB43" s="31"/>
      <c r="HNC43" s="31"/>
      <c r="HND43" s="31"/>
      <c r="HNE43" s="31"/>
      <c r="HNF43" s="31"/>
      <c r="HNG43" s="31"/>
      <c r="HNH43" s="31"/>
      <c r="HNI43" s="31"/>
      <c r="HNJ43" s="31"/>
      <c r="HNK43" s="31"/>
      <c r="HNL43" s="31"/>
      <c r="HNM43" s="31"/>
      <c r="HNN43" s="31"/>
      <c r="HNO43" s="31"/>
      <c r="HNP43" s="31"/>
      <c r="HNQ43" s="31"/>
      <c r="HNR43" s="31"/>
      <c r="HNS43" s="31"/>
      <c r="HNT43" s="31"/>
      <c r="HNU43" s="31"/>
      <c r="HNV43" s="31"/>
      <c r="HNW43" s="31"/>
      <c r="HNX43" s="31"/>
      <c r="HNY43" s="31"/>
      <c r="HNZ43" s="31"/>
      <c r="HOA43" s="31"/>
      <c r="HOB43" s="31"/>
      <c r="HOC43" s="31"/>
      <c r="HOD43" s="31"/>
      <c r="HOE43" s="31"/>
      <c r="HOF43" s="31"/>
      <c r="HOG43" s="31"/>
      <c r="HOH43" s="31"/>
      <c r="HOI43" s="31"/>
      <c r="HOJ43" s="31"/>
      <c r="HOK43" s="31"/>
      <c r="HOL43" s="31"/>
      <c r="HOM43" s="31"/>
      <c r="HON43" s="31"/>
      <c r="HOO43" s="31"/>
      <c r="HOP43" s="31"/>
      <c r="HOQ43" s="31"/>
      <c r="HOR43" s="31"/>
      <c r="HOS43" s="31"/>
      <c r="HOT43" s="31"/>
      <c r="HOU43" s="31"/>
      <c r="HOV43" s="31"/>
      <c r="HOW43" s="31"/>
      <c r="HOX43" s="31"/>
      <c r="HOY43" s="31"/>
      <c r="HOZ43" s="31"/>
      <c r="HPA43" s="31"/>
      <c r="HPB43" s="31"/>
      <c r="HPC43" s="31"/>
      <c r="HPD43" s="31"/>
      <c r="HPE43" s="31"/>
      <c r="HPF43" s="31"/>
      <c r="HPG43" s="31"/>
      <c r="HPH43" s="31"/>
      <c r="HPI43" s="31"/>
      <c r="HPJ43" s="31"/>
      <c r="HPK43" s="31"/>
      <c r="HPL43" s="31"/>
      <c r="HPM43" s="31"/>
      <c r="HPN43" s="31"/>
      <c r="HPO43" s="31"/>
      <c r="HPP43" s="31"/>
      <c r="HPQ43" s="31"/>
      <c r="HPR43" s="31"/>
      <c r="HPS43" s="31"/>
      <c r="HPT43" s="31"/>
      <c r="HPU43" s="31"/>
      <c r="HPV43" s="31"/>
      <c r="HPW43" s="31"/>
      <c r="HPX43" s="31"/>
      <c r="HPY43" s="31"/>
      <c r="HPZ43" s="31"/>
      <c r="HQA43" s="31"/>
      <c r="HQB43" s="31"/>
      <c r="HQC43" s="31"/>
      <c r="HQD43" s="31"/>
      <c r="HQE43" s="31"/>
      <c r="HQF43" s="31"/>
      <c r="HQG43" s="31"/>
      <c r="HQH43" s="31"/>
      <c r="HQI43" s="31"/>
      <c r="HQJ43" s="31"/>
      <c r="HQK43" s="31"/>
      <c r="HQL43" s="31"/>
      <c r="HQM43" s="31"/>
      <c r="HQN43" s="31"/>
      <c r="HQO43" s="31"/>
      <c r="HQP43" s="31"/>
      <c r="HQQ43" s="31"/>
      <c r="HQR43" s="31"/>
      <c r="HQS43" s="31"/>
      <c r="HQT43" s="31"/>
      <c r="HQU43" s="31"/>
      <c r="HQV43" s="31"/>
      <c r="HQW43" s="31"/>
      <c r="HQX43" s="31"/>
      <c r="HQY43" s="31"/>
      <c r="HQZ43" s="31"/>
      <c r="HRA43" s="31"/>
      <c r="HRB43" s="31"/>
      <c r="HRC43" s="31"/>
      <c r="HRD43" s="31"/>
      <c r="HRE43" s="31"/>
      <c r="HRF43" s="31"/>
      <c r="HRG43" s="31"/>
      <c r="HRH43" s="31"/>
      <c r="HRI43" s="31"/>
      <c r="HRJ43" s="31"/>
      <c r="HRK43" s="31"/>
      <c r="HRL43" s="31"/>
      <c r="HRM43" s="31"/>
      <c r="HRN43" s="31"/>
      <c r="HRO43" s="31"/>
      <c r="HRP43" s="31"/>
      <c r="HRQ43" s="31"/>
      <c r="HRR43" s="31"/>
      <c r="HRS43" s="31"/>
      <c r="HRT43" s="31"/>
      <c r="HRU43" s="31"/>
      <c r="HRV43" s="31"/>
      <c r="HRW43" s="31"/>
      <c r="HRX43" s="31"/>
      <c r="HRY43" s="31"/>
      <c r="HRZ43" s="31"/>
      <c r="HSA43" s="31"/>
      <c r="HSB43" s="31"/>
      <c r="HSC43" s="31"/>
      <c r="HSD43" s="31"/>
      <c r="HSE43" s="31"/>
      <c r="HSF43" s="31"/>
      <c r="HSG43" s="31"/>
      <c r="HSH43" s="31"/>
      <c r="HSI43" s="31"/>
      <c r="HSJ43" s="31"/>
      <c r="HSK43" s="31"/>
      <c r="HSL43" s="31"/>
      <c r="HSM43" s="31"/>
      <c r="HSN43" s="31"/>
      <c r="HSO43" s="31"/>
      <c r="HSP43" s="31"/>
      <c r="HSQ43" s="31"/>
      <c r="HSR43" s="31"/>
      <c r="HSS43" s="31"/>
      <c r="HST43" s="31"/>
      <c r="HSU43" s="31"/>
      <c r="HSV43" s="31"/>
      <c r="HSW43" s="31"/>
      <c r="HSX43" s="31"/>
      <c r="HSY43" s="31"/>
      <c r="HSZ43" s="31"/>
      <c r="HTA43" s="31"/>
      <c r="HTB43" s="31"/>
      <c r="HTC43" s="31"/>
      <c r="HTD43" s="31"/>
      <c r="HTE43" s="31"/>
      <c r="HTF43" s="31"/>
      <c r="HTG43" s="31"/>
      <c r="HTH43" s="31"/>
      <c r="HTI43" s="31"/>
      <c r="HTJ43" s="31"/>
      <c r="HTK43" s="31"/>
      <c r="HTL43" s="31"/>
      <c r="HTM43" s="31"/>
      <c r="HTN43" s="31"/>
      <c r="HTO43" s="31"/>
      <c r="HTP43" s="31"/>
      <c r="HTQ43" s="31"/>
      <c r="HTR43" s="31"/>
      <c r="HTS43" s="31"/>
      <c r="HTT43" s="31"/>
      <c r="HTU43" s="31"/>
      <c r="HTV43" s="31"/>
      <c r="HTW43" s="31"/>
      <c r="HTX43" s="31"/>
      <c r="HTY43" s="31"/>
      <c r="HTZ43" s="31"/>
      <c r="HUA43" s="31"/>
      <c r="HUB43" s="31"/>
      <c r="HUC43" s="31"/>
      <c r="HUD43" s="31"/>
      <c r="HUE43" s="31"/>
      <c r="HUF43" s="31"/>
      <c r="HUG43" s="31"/>
      <c r="HUH43" s="31"/>
      <c r="HUI43" s="31"/>
      <c r="HUJ43" s="31"/>
      <c r="HUK43" s="31"/>
      <c r="HUL43" s="31"/>
      <c r="HUM43" s="31"/>
      <c r="HUN43" s="31"/>
      <c r="HUO43" s="31"/>
      <c r="HUP43" s="31"/>
      <c r="HUQ43" s="31"/>
      <c r="HUR43" s="31"/>
      <c r="HUS43" s="31"/>
      <c r="HUT43" s="31"/>
      <c r="HUU43" s="31"/>
      <c r="HUV43" s="31"/>
      <c r="HUW43" s="31"/>
      <c r="HUX43" s="31"/>
      <c r="HUY43" s="31"/>
      <c r="HUZ43" s="31"/>
      <c r="HVA43" s="31"/>
      <c r="HVB43" s="31"/>
      <c r="HVC43" s="31"/>
      <c r="HVD43" s="31"/>
      <c r="HVE43" s="31"/>
      <c r="HVF43" s="31"/>
      <c r="HVG43" s="31"/>
      <c r="HVH43" s="31"/>
      <c r="HVI43" s="31"/>
      <c r="HVJ43" s="31"/>
      <c r="HVK43" s="31"/>
      <c r="HVL43" s="31"/>
      <c r="HVM43" s="31"/>
      <c r="HVN43" s="31"/>
      <c r="HVO43" s="31"/>
      <c r="HVP43" s="31"/>
      <c r="HVQ43" s="31"/>
      <c r="HVR43" s="31"/>
      <c r="HVS43" s="31"/>
      <c r="HVT43" s="31"/>
      <c r="HVU43" s="31"/>
      <c r="HVV43" s="31"/>
      <c r="HVW43" s="31"/>
      <c r="HVX43" s="31"/>
      <c r="HVY43" s="31"/>
      <c r="HVZ43" s="31"/>
      <c r="HWA43" s="31"/>
      <c r="HWB43" s="31"/>
      <c r="HWC43" s="31"/>
      <c r="HWD43" s="31"/>
      <c r="HWE43" s="31"/>
      <c r="HWF43" s="31"/>
      <c r="HWG43" s="31"/>
      <c r="HWH43" s="31"/>
      <c r="HWI43" s="31"/>
      <c r="HWJ43" s="31"/>
      <c r="HWK43" s="31"/>
      <c r="HWL43" s="31"/>
      <c r="HWM43" s="31"/>
      <c r="HWN43" s="31"/>
      <c r="HWO43" s="31"/>
      <c r="HWP43" s="31"/>
      <c r="HWQ43" s="31"/>
      <c r="HWR43" s="31"/>
      <c r="HWS43" s="31"/>
      <c r="HWT43" s="31"/>
      <c r="HWU43" s="31"/>
      <c r="HWV43" s="31"/>
      <c r="HWW43" s="31"/>
      <c r="HWX43" s="31"/>
      <c r="HWY43" s="31"/>
      <c r="HWZ43" s="31"/>
      <c r="HXA43" s="31"/>
      <c r="HXB43" s="31"/>
      <c r="HXC43" s="31"/>
      <c r="HXD43" s="31"/>
      <c r="HXE43" s="31"/>
      <c r="HXF43" s="31"/>
      <c r="HXG43" s="31"/>
      <c r="HXH43" s="31"/>
      <c r="HXI43" s="31"/>
      <c r="HXJ43" s="31"/>
      <c r="HXK43" s="31"/>
      <c r="HXL43" s="31"/>
      <c r="HXM43" s="31"/>
      <c r="HXN43" s="31"/>
      <c r="HXO43" s="31"/>
      <c r="HXP43" s="31"/>
      <c r="HXQ43" s="31"/>
      <c r="HXR43" s="31"/>
      <c r="HXS43" s="31"/>
      <c r="HXT43" s="31"/>
      <c r="HXU43" s="31"/>
      <c r="HXV43" s="31"/>
      <c r="HXW43" s="31"/>
      <c r="HXX43" s="31"/>
      <c r="HXY43" s="31"/>
      <c r="HXZ43" s="31"/>
      <c r="HYA43" s="31"/>
      <c r="HYB43" s="31"/>
      <c r="HYC43" s="31"/>
      <c r="HYD43" s="31"/>
      <c r="HYE43" s="31"/>
      <c r="HYF43" s="31"/>
      <c r="HYG43" s="31"/>
      <c r="HYH43" s="31"/>
      <c r="HYI43" s="31"/>
      <c r="HYJ43" s="31"/>
      <c r="HYK43" s="31"/>
      <c r="HYL43" s="31"/>
      <c r="HYM43" s="31"/>
      <c r="HYN43" s="31"/>
      <c r="HYO43" s="31"/>
      <c r="HYP43" s="31"/>
      <c r="HYQ43" s="31"/>
      <c r="HYR43" s="31"/>
      <c r="HYS43" s="31"/>
      <c r="HYT43" s="31"/>
      <c r="HYU43" s="31"/>
      <c r="HYV43" s="31"/>
      <c r="HYW43" s="31"/>
      <c r="HYX43" s="31"/>
      <c r="HYY43" s="31"/>
      <c r="HYZ43" s="31"/>
      <c r="HZA43" s="31"/>
      <c r="HZB43" s="31"/>
      <c r="HZC43" s="31"/>
      <c r="HZD43" s="31"/>
      <c r="HZE43" s="31"/>
      <c r="HZF43" s="31"/>
      <c r="HZG43" s="31"/>
      <c r="HZH43" s="31"/>
      <c r="HZI43" s="31"/>
      <c r="HZJ43" s="31"/>
      <c r="HZK43" s="31"/>
      <c r="HZL43" s="31"/>
      <c r="HZM43" s="31"/>
      <c r="HZN43" s="31"/>
      <c r="HZO43" s="31"/>
      <c r="HZP43" s="31"/>
      <c r="HZQ43" s="31"/>
      <c r="HZR43" s="31"/>
      <c r="HZS43" s="31"/>
      <c r="HZT43" s="31"/>
      <c r="HZU43" s="31"/>
      <c r="HZV43" s="31"/>
      <c r="HZW43" s="31"/>
      <c r="HZX43" s="31"/>
      <c r="HZY43" s="31"/>
      <c r="HZZ43" s="31"/>
      <c r="IAA43" s="31"/>
      <c r="IAB43" s="31"/>
      <c r="IAC43" s="31"/>
      <c r="IAD43" s="31"/>
      <c r="IAE43" s="31"/>
      <c r="IAF43" s="31"/>
      <c r="IAG43" s="31"/>
      <c r="IAH43" s="31"/>
      <c r="IAI43" s="31"/>
      <c r="IAJ43" s="31"/>
      <c r="IAK43" s="31"/>
      <c r="IAL43" s="31"/>
      <c r="IAM43" s="31"/>
      <c r="IAN43" s="31"/>
      <c r="IAO43" s="31"/>
      <c r="IAP43" s="31"/>
      <c r="IAQ43" s="31"/>
      <c r="IAR43" s="31"/>
      <c r="IAS43" s="31"/>
      <c r="IAT43" s="31"/>
      <c r="IAU43" s="31"/>
      <c r="IAV43" s="31"/>
      <c r="IAW43" s="31"/>
      <c r="IAX43" s="31"/>
      <c r="IAY43" s="31"/>
      <c r="IAZ43" s="31"/>
      <c r="IBA43" s="31"/>
      <c r="IBB43" s="31"/>
      <c r="IBC43" s="31"/>
      <c r="IBD43" s="31"/>
      <c r="IBE43" s="31"/>
      <c r="IBF43" s="31"/>
      <c r="IBG43" s="31"/>
      <c r="IBH43" s="31"/>
      <c r="IBI43" s="31"/>
      <c r="IBJ43" s="31"/>
      <c r="IBK43" s="31"/>
      <c r="IBL43" s="31"/>
      <c r="IBM43" s="31"/>
      <c r="IBN43" s="31"/>
      <c r="IBO43" s="31"/>
      <c r="IBP43" s="31"/>
      <c r="IBQ43" s="31"/>
      <c r="IBR43" s="31"/>
      <c r="IBS43" s="31"/>
      <c r="IBT43" s="31"/>
      <c r="IBU43" s="31"/>
      <c r="IBV43" s="31"/>
      <c r="IBW43" s="31"/>
      <c r="IBX43" s="31"/>
      <c r="IBY43" s="31"/>
      <c r="IBZ43" s="31"/>
      <c r="ICA43" s="31"/>
      <c r="ICB43" s="31"/>
      <c r="ICC43" s="31"/>
      <c r="ICD43" s="31"/>
      <c r="ICE43" s="31"/>
      <c r="ICF43" s="31"/>
      <c r="ICG43" s="31"/>
      <c r="ICH43" s="31"/>
      <c r="ICI43" s="31"/>
      <c r="ICJ43" s="31"/>
      <c r="ICK43" s="31"/>
      <c r="ICL43" s="31"/>
      <c r="ICM43" s="31"/>
      <c r="ICN43" s="31"/>
      <c r="ICO43" s="31"/>
      <c r="ICP43" s="31"/>
      <c r="ICQ43" s="31"/>
      <c r="ICR43" s="31"/>
      <c r="ICS43" s="31"/>
      <c r="ICT43" s="31"/>
      <c r="ICU43" s="31"/>
      <c r="ICV43" s="31"/>
      <c r="ICW43" s="31"/>
      <c r="ICX43" s="31"/>
      <c r="ICY43" s="31"/>
      <c r="ICZ43" s="31"/>
      <c r="IDA43" s="31"/>
      <c r="IDB43" s="31"/>
      <c r="IDC43" s="31"/>
      <c r="IDD43" s="31"/>
      <c r="IDE43" s="31"/>
      <c r="IDF43" s="31"/>
      <c r="IDG43" s="31"/>
      <c r="IDH43" s="31"/>
      <c r="IDI43" s="31"/>
      <c r="IDJ43" s="31"/>
      <c r="IDK43" s="31"/>
      <c r="IDL43" s="31"/>
      <c r="IDM43" s="31"/>
      <c r="IDN43" s="31"/>
      <c r="IDO43" s="31"/>
      <c r="IDP43" s="31"/>
      <c r="IDQ43" s="31"/>
      <c r="IDR43" s="31"/>
      <c r="IDS43" s="31"/>
      <c r="IDT43" s="31"/>
      <c r="IDU43" s="31"/>
      <c r="IDV43" s="31"/>
      <c r="IDW43" s="31"/>
      <c r="IDX43" s="31"/>
      <c r="IDY43" s="31"/>
      <c r="IDZ43" s="31"/>
      <c r="IEA43" s="31"/>
      <c r="IEB43" s="31"/>
      <c r="IEC43" s="31"/>
      <c r="IED43" s="31"/>
      <c r="IEE43" s="31"/>
      <c r="IEF43" s="31"/>
      <c r="IEG43" s="31"/>
      <c r="IEH43" s="31"/>
      <c r="IEI43" s="31"/>
      <c r="IEJ43" s="31"/>
      <c r="IEK43" s="31"/>
      <c r="IEL43" s="31"/>
      <c r="IEM43" s="31"/>
      <c r="IEN43" s="31"/>
      <c r="IEO43" s="31"/>
      <c r="IEP43" s="31"/>
      <c r="IEQ43" s="31"/>
      <c r="IER43" s="31"/>
      <c r="IES43" s="31"/>
      <c r="IET43" s="31"/>
      <c r="IEU43" s="31"/>
      <c r="IEV43" s="31"/>
      <c r="IEW43" s="31"/>
      <c r="IEX43" s="31"/>
      <c r="IEY43" s="31"/>
      <c r="IEZ43" s="31"/>
      <c r="IFA43" s="31"/>
      <c r="IFB43" s="31"/>
      <c r="IFC43" s="31"/>
      <c r="IFD43" s="31"/>
      <c r="IFE43" s="31"/>
      <c r="IFF43" s="31"/>
      <c r="IFG43" s="31"/>
      <c r="IFH43" s="31"/>
      <c r="IFI43" s="31"/>
      <c r="IFJ43" s="31"/>
      <c r="IFK43" s="31"/>
      <c r="IFL43" s="31"/>
      <c r="IFM43" s="31"/>
      <c r="IFN43" s="31"/>
      <c r="IFO43" s="31"/>
      <c r="IFP43" s="31"/>
      <c r="IFQ43" s="31"/>
      <c r="IFR43" s="31"/>
      <c r="IFS43" s="31"/>
      <c r="IFT43" s="31"/>
      <c r="IFU43" s="31"/>
      <c r="IFV43" s="31"/>
      <c r="IFW43" s="31"/>
      <c r="IFX43" s="31"/>
      <c r="IFY43" s="31"/>
      <c r="IFZ43" s="31"/>
      <c r="IGA43" s="31"/>
      <c r="IGB43" s="31"/>
      <c r="IGC43" s="31"/>
      <c r="IGD43" s="31"/>
      <c r="IGE43" s="31"/>
      <c r="IGF43" s="31"/>
      <c r="IGG43" s="31"/>
      <c r="IGH43" s="31"/>
      <c r="IGI43" s="31"/>
      <c r="IGJ43" s="31"/>
      <c r="IGK43" s="31"/>
      <c r="IGL43" s="31"/>
      <c r="IGM43" s="31"/>
      <c r="IGN43" s="31"/>
      <c r="IGO43" s="31"/>
      <c r="IGP43" s="31"/>
      <c r="IGQ43" s="31"/>
      <c r="IGR43" s="31"/>
      <c r="IGS43" s="31"/>
      <c r="IGT43" s="31"/>
      <c r="IGU43" s="31"/>
      <c r="IGV43" s="31"/>
      <c r="IGW43" s="31"/>
      <c r="IGX43" s="31"/>
      <c r="IGY43" s="31"/>
      <c r="IGZ43" s="31"/>
      <c r="IHA43" s="31"/>
      <c r="IHB43" s="31"/>
      <c r="IHC43" s="31"/>
      <c r="IHD43" s="31"/>
      <c r="IHE43" s="31"/>
      <c r="IHF43" s="31"/>
      <c r="IHG43" s="31"/>
      <c r="IHH43" s="31"/>
      <c r="IHI43" s="31"/>
      <c r="IHJ43" s="31"/>
      <c r="IHK43" s="31"/>
      <c r="IHL43" s="31"/>
      <c r="IHM43" s="31"/>
      <c r="IHN43" s="31"/>
      <c r="IHO43" s="31"/>
      <c r="IHP43" s="31"/>
      <c r="IHQ43" s="31"/>
      <c r="IHR43" s="31"/>
      <c r="IHS43" s="31"/>
      <c r="IHT43" s="31"/>
      <c r="IHU43" s="31"/>
      <c r="IHV43" s="31"/>
      <c r="IHW43" s="31"/>
      <c r="IHX43" s="31"/>
      <c r="IHY43" s="31"/>
      <c r="IHZ43" s="31"/>
      <c r="IIA43" s="31"/>
      <c r="IIB43" s="31"/>
      <c r="IIC43" s="31"/>
      <c r="IID43" s="31"/>
      <c r="IIE43" s="31"/>
      <c r="IIF43" s="31"/>
      <c r="IIG43" s="31"/>
      <c r="IIH43" s="31"/>
      <c r="III43" s="31"/>
      <c r="IIJ43" s="31"/>
      <c r="IIK43" s="31"/>
      <c r="IIL43" s="31"/>
      <c r="IIM43" s="31"/>
      <c r="IIN43" s="31"/>
      <c r="IIO43" s="31"/>
      <c r="IIP43" s="31"/>
      <c r="IIQ43" s="31"/>
      <c r="IIR43" s="31"/>
      <c r="IIS43" s="31"/>
      <c r="IIT43" s="31"/>
      <c r="IIU43" s="31"/>
      <c r="IIV43" s="31"/>
      <c r="IIW43" s="31"/>
      <c r="IIX43" s="31"/>
      <c r="IIY43" s="31"/>
      <c r="IIZ43" s="31"/>
      <c r="IJA43" s="31"/>
      <c r="IJB43" s="31"/>
      <c r="IJC43" s="31"/>
      <c r="IJD43" s="31"/>
      <c r="IJE43" s="31"/>
      <c r="IJF43" s="31"/>
      <c r="IJG43" s="31"/>
      <c r="IJH43" s="31"/>
      <c r="IJI43" s="31"/>
      <c r="IJJ43" s="31"/>
      <c r="IJK43" s="31"/>
      <c r="IJL43" s="31"/>
      <c r="IJM43" s="31"/>
      <c r="IJN43" s="31"/>
      <c r="IJO43" s="31"/>
      <c r="IJP43" s="31"/>
      <c r="IJQ43" s="31"/>
      <c r="IJR43" s="31"/>
      <c r="IJS43" s="31"/>
      <c r="IJT43" s="31"/>
      <c r="IJU43" s="31"/>
      <c r="IJV43" s="31"/>
      <c r="IJW43" s="31"/>
      <c r="IJX43" s="31"/>
      <c r="IJY43" s="31"/>
      <c r="IJZ43" s="31"/>
      <c r="IKA43" s="31"/>
      <c r="IKB43" s="31"/>
      <c r="IKC43" s="31"/>
      <c r="IKD43" s="31"/>
      <c r="IKE43" s="31"/>
      <c r="IKF43" s="31"/>
      <c r="IKG43" s="31"/>
      <c r="IKH43" s="31"/>
      <c r="IKI43" s="31"/>
      <c r="IKJ43" s="31"/>
      <c r="IKK43" s="31"/>
      <c r="IKL43" s="31"/>
      <c r="IKM43" s="31"/>
      <c r="IKN43" s="31"/>
      <c r="IKO43" s="31"/>
      <c r="IKP43" s="31"/>
      <c r="IKQ43" s="31"/>
      <c r="IKR43" s="31"/>
      <c r="IKS43" s="31"/>
      <c r="IKT43" s="31"/>
      <c r="IKU43" s="31"/>
      <c r="IKV43" s="31"/>
      <c r="IKW43" s="31"/>
      <c r="IKX43" s="31"/>
      <c r="IKY43" s="31"/>
      <c r="IKZ43" s="31"/>
      <c r="ILA43" s="31"/>
      <c r="ILB43" s="31"/>
      <c r="ILC43" s="31"/>
      <c r="ILD43" s="31"/>
      <c r="ILE43" s="31"/>
      <c r="ILF43" s="31"/>
      <c r="ILG43" s="31"/>
      <c r="ILH43" s="31"/>
      <c r="ILI43" s="31"/>
      <c r="ILJ43" s="31"/>
      <c r="ILK43" s="31"/>
      <c r="ILL43" s="31"/>
      <c r="ILM43" s="31"/>
      <c r="ILN43" s="31"/>
      <c r="ILO43" s="31"/>
      <c r="ILP43" s="31"/>
      <c r="ILQ43" s="31"/>
      <c r="ILR43" s="31"/>
      <c r="ILS43" s="31"/>
      <c r="ILT43" s="31"/>
      <c r="ILU43" s="31"/>
      <c r="ILV43" s="31"/>
      <c r="ILW43" s="31"/>
      <c r="ILX43" s="31"/>
      <c r="ILY43" s="31"/>
      <c r="ILZ43" s="31"/>
      <c r="IMA43" s="31"/>
      <c r="IMB43" s="31"/>
      <c r="IMC43" s="31"/>
      <c r="IMD43" s="31"/>
      <c r="IME43" s="31"/>
      <c r="IMF43" s="31"/>
      <c r="IMG43" s="31"/>
      <c r="IMH43" s="31"/>
      <c r="IMI43" s="31"/>
      <c r="IMJ43" s="31"/>
      <c r="IMK43" s="31"/>
      <c r="IML43" s="31"/>
      <c r="IMM43" s="31"/>
      <c r="IMN43" s="31"/>
      <c r="IMO43" s="31"/>
      <c r="IMP43" s="31"/>
      <c r="IMQ43" s="31"/>
      <c r="IMR43" s="31"/>
      <c r="IMS43" s="31"/>
      <c r="IMT43" s="31"/>
      <c r="IMU43" s="31"/>
      <c r="IMV43" s="31"/>
      <c r="IMW43" s="31"/>
      <c r="IMX43" s="31"/>
      <c r="IMY43" s="31"/>
      <c r="IMZ43" s="31"/>
      <c r="INA43" s="31"/>
      <c r="INB43" s="31"/>
      <c r="INC43" s="31"/>
      <c r="IND43" s="31"/>
      <c r="INE43" s="31"/>
      <c r="INF43" s="31"/>
      <c r="ING43" s="31"/>
      <c r="INH43" s="31"/>
      <c r="INI43" s="31"/>
      <c r="INJ43" s="31"/>
      <c r="INK43" s="31"/>
      <c r="INL43" s="31"/>
      <c r="INM43" s="31"/>
      <c r="INN43" s="31"/>
      <c r="INO43" s="31"/>
      <c r="INP43" s="31"/>
      <c r="INQ43" s="31"/>
      <c r="INR43" s="31"/>
      <c r="INS43" s="31"/>
      <c r="INT43" s="31"/>
      <c r="INU43" s="31"/>
      <c r="INV43" s="31"/>
      <c r="INW43" s="31"/>
      <c r="INX43" s="31"/>
      <c r="INY43" s="31"/>
      <c r="INZ43" s="31"/>
      <c r="IOA43" s="31"/>
      <c r="IOB43" s="31"/>
      <c r="IOC43" s="31"/>
      <c r="IOD43" s="31"/>
      <c r="IOE43" s="31"/>
      <c r="IOF43" s="31"/>
      <c r="IOG43" s="31"/>
      <c r="IOH43" s="31"/>
      <c r="IOI43" s="31"/>
      <c r="IOJ43" s="31"/>
      <c r="IOK43" s="31"/>
      <c r="IOL43" s="31"/>
      <c r="IOM43" s="31"/>
      <c r="ION43" s="31"/>
      <c r="IOO43" s="31"/>
      <c r="IOP43" s="31"/>
      <c r="IOQ43" s="31"/>
      <c r="IOR43" s="31"/>
      <c r="IOS43" s="31"/>
      <c r="IOT43" s="31"/>
      <c r="IOU43" s="31"/>
      <c r="IOV43" s="31"/>
      <c r="IOW43" s="31"/>
      <c r="IOX43" s="31"/>
      <c r="IOY43" s="31"/>
      <c r="IOZ43" s="31"/>
      <c r="IPA43" s="31"/>
      <c r="IPB43" s="31"/>
      <c r="IPC43" s="31"/>
      <c r="IPD43" s="31"/>
      <c r="IPE43" s="31"/>
      <c r="IPF43" s="31"/>
      <c r="IPG43" s="31"/>
      <c r="IPH43" s="31"/>
      <c r="IPI43" s="31"/>
      <c r="IPJ43" s="31"/>
      <c r="IPK43" s="31"/>
      <c r="IPL43" s="31"/>
      <c r="IPM43" s="31"/>
      <c r="IPN43" s="31"/>
      <c r="IPO43" s="31"/>
      <c r="IPP43" s="31"/>
      <c r="IPQ43" s="31"/>
      <c r="IPR43" s="31"/>
      <c r="IPS43" s="31"/>
      <c r="IPT43" s="31"/>
      <c r="IPU43" s="31"/>
      <c r="IPV43" s="31"/>
      <c r="IPW43" s="31"/>
      <c r="IPX43" s="31"/>
      <c r="IPY43" s="31"/>
      <c r="IPZ43" s="31"/>
      <c r="IQA43" s="31"/>
      <c r="IQB43" s="31"/>
      <c r="IQC43" s="31"/>
      <c r="IQD43" s="31"/>
      <c r="IQE43" s="31"/>
      <c r="IQF43" s="31"/>
      <c r="IQG43" s="31"/>
      <c r="IQH43" s="31"/>
      <c r="IQI43" s="31"/>
      <c r="IQJ43" s="31"/>
      <c r="IQK43" s="31"/>
      <c r="IQL43" s="31"/>
      <c r="IQM43" s="31"/>
      <c r="IQN43" s="31"/>
      <c r="IQO43" s="31"/>
      <c r="IQP43" s="31"/>
      <c r="IQQ43" s="31"/>
      <c r="IQR43" s="31"/>
      <c r="IQS43" s="31"/>
      <c r="IQT43" s="31"/>
      <c r="IQU43" s="31"/>
      <c r="IQV43" s="31"/>
      <c r="IQW43" s="31"/>
      <c r="IQX43" s="31"/>
      <c r="IQY43" s="31"/>
      <c r="IQZ43" s="31"/>
      <c r="IRA43" s="31"/>
      <c r="IRB43" s="31"/>
      <c r="IRC43" s="31"/>
      <c r="IRD43" s="31"/>
      <c r="IRE43" s="31"/>
      <c r="IRF43" s="31"/>
      <c r="IRG43" s="31"/>
      <c r="IRH43" s="31"/>
      <c r="IRI43" s="31"/>
      <c r="IRJ43" s="31"/>
      <c r="IRK43" s="31"/>
      <c r="IRL43" s="31"/>
      <c r="IRM43" s="31"/>
      <c r="IRN43" s="31"/>
      <c r="IRO43" s="31"/>
      <c r="IRP43" s="31"/>
      <c r="IRQ43" s="31"/>
      <c r="IRR43" s="31"/>
      <c r="IRS43" s="31"/>
      <c r="IRT43" s="31"/>
      <c r="IRU43" s="31"/>
      <c r="IRV43" s="31"/>
      <c r="IRW43" s="31"/>
      <c r="IRX43" s="31"/>
      <c r="IRY43" s="31"/>
      <c r="IRZ43" s="31"/>
      <c r="ISA43" s="31"/>
      <c r="ISB43" s="31"/>
      <c r="ISC43" s="31"/>
      <c r="ISD43" s="31"/>
      <c r="ISE43" s="31"/>
      <c r="ISF43" s="31"/>
      <c r="ISG43" s="31"/>
      <c r="ISH43" s="31"/>
      <c r="ISI43" s="31"/>
      <c r="ISJ43" s="31"/>
      <c r="ISK43" s="31"/>
      <c r="ISL43" s="31"/>
      <c r="ISM43" s="31"/>
      <c r="ISN43" s="31"/>
      <c r="ISO43" s="31"/>
      <c r="ISP43" s="31"/>
      <c r="ISQ43" s="31"/>
      <c r="ISR43" s="31"/>
      <c r="ISS43" s="31"/>
      <c r="IST43" s="31"/>
      <c r="ISU43" s="31"/>
      <c r="ISV43" s="31"/>
      <c r="ISW43" s="31"/>
      <c r="ISX43" s="31"/>
      <c r="ISY43" s="31"/>
      <c r="ISZ43" s="31"/>
      <c r="ITA43" s="31"/>
      <c r="ITB43" s="31"/>
      <c r="ITC43" s="31"/>
      <c r="ITD43" s="31"/>
      <c r="ITE43" s="31"/>
      <c r="ITF43" s="31"/>
      <c r="ITG43" s="31"/>
      <c r="ITH43" s="31"/>
      <c r="ITI43" s="31"/>
      <c r="ITJ43" s="31"/>
      <c r="ITK43" s="31"/>
      <c r="ITL43" s="31"/>
      <c r="ITM43" s="31"/>
      <c r="ITN43" s="31"/>
      <c r="ITO43" s="31"/>
      <c r="ITP43" s="31"/>
      <c r="ITQ43" s="31"/>
      <c r="ITR43" s="31"/>
      <c r="ITS43" s="31"/>
      <c r="ITT43" s="31"/>
      <c r="ITU43" s="31"/>
      <c r="ITV43" s="31"/>
      <c r="ITW43" s="31"/>
      <c r="ITX43" s="31"/>
      <c r="ITY43" s="31"/>
      <c r="ITZ43" s="31"/>
      <c r="IUA43" s="31"/>
      <c r="IUB43" s="31"/>
      <c r="IUC43" s="31"/>
      <c r="IUD43" s="31"/>
      <c r="IUE43" s="31"/>
      <c r="IUF43" s="31"/>
      <c r="IUG43" s="31"/>
      <c r="IUH43" s="31"/>
      <c r="IUI43" s="31"/>
      <c r="IUJ43" s="31"/>
      <c r="IUK43" s="31"/>
      <c r="IUL43" s="31"/>
      <c r="IUM43" s="31"/>
      <c r="IUN43" s="31"/>
      <c r="IUO43" s="31"/>
      <c r="IUP43" s="31"/>
      <c r="IUQ43" s="31"/>
      <c r="IUR43" s="31"/>
      <c r="IUS43" s="31"/>
      <c r="IUT43" s="31"/>
      <c r="IUU43" s="31"/>
      <c r="IUV43" s="31"/>
      <c r="IUW43" s="31"/>
      <c r="IUX43" s="31"/>
      <c r="IUY43" s="31"/>
      <c r="IUZ43" s="31"/>
      <c r="IVA43" s="31"/>
      <c r="IVB43" s="31"/>
      <c r="IVC43" s="31"/>
      <c r="IVD43" s="31"/>
      <c r="IVE43" s="31"/>
      <c r="IVF43" s="31"/>
      <c r="IVG43" s="31"/>
      <c r="IVH43" s="31"/>
      <c r="IVI43" s="31"/>
      <c r="IVJ43" s="31"/>
      <c r="IVK43" s="31"/>
      <c r="IVL43" s="31"/>
      <c r="IVM43" s="31"/>
      <c r="IVN43" s="31"/>
      <c r="IVO43" s="31"/>
      <c r="IVP43" s="31"/>
      <c r="IVQ43" s="31"/>
      <c r="IVR43" s="31"/>
      <c r="IVS43" s="31"/>
      <c r="IVT43" s="31"/>
      <c r="IVU43" s="31"/>
      <c r="IVV43" s="31"/>
      <c r="IVW43" s="31"/>
      <c r="IVX43" s="31"/>
      <c r="IVY43" s="31"/>
      <c r="IVZ43" s="31"/>
      <c r="IWA43" s="31"/>
      <c r="IWB43" s="31"/>
      <c r="IWC43" s="31"/>
      <c r="IWD43" s="31"/>
      <c r="IWE43" s="31"/>
      <c r="IWF43" s="31"/>
      <c r="IWG43" s="31"/>
      <c r="IWH43" s="31"/>
      <c r="IWI43" s="31"/>
      <c r="IWJ43" s="31"/>
      <c r="IWK43" s="31"/>
      <c r="IWL43" s="31"/>
      <c r="IWM43" s="31"/>
      <c r="IWN43" s="31"/>
      <c r="IWO43" s="31"/>
      <c r="IWP43" s="31"/>
      <c r="IWQ43" s="31"/>
      <c r="IWR43" s="31"/>
      <c r="IWS43" s="31"/>
      <c r="IWT43" s="31"/>
      <c r="IWU43" s="31"/>
      <c r="IWV43" s="31"/>
      <c r="IWW43" s="31"/>
      <c r="IWX43" s="31"/>
      <c r="IWY43" s="31"/>
      <c r="IWZ43" s="31"/>
      <c r="IXA43" s="31"/>
      <c r="IXB43" s="31"/>
      <c r="IXC43" s="31"/>
      <c r="IXD43" s="31"/>
      <c r="IXE43" s="31"/>
      <c r="IXF43" s="31"/>
      <c r="IXG43" s="31"/>
      <c r="IXH43" s="31"/>
      <c r="IXI43" s="31"/>
      <c r="IXJ43" s="31"/>
      <c r="IXK43" s="31"/>
      <c r="IXL43" s="31"/>
      <c r="IXM43" s="31"/>
      <c r="IXN43" s="31"/>
      <c r="IXO43" s="31"/>
      <c r="IXP43" s="31"/>
      <c r="IXQ43" s="31"/>
      <c r="IXR43" s="31"/>
      <c r="IXS43" s="31"/>
      <c r="IXT43" s="31"/>
      <c r="IXU43" s="31"/>
      <c r="IXV43" s="31"/>
      <c r="IXW43" s="31"/>
      <c r="IXX43" s="31"/>
      <c r="IXY43" s="31"/>
      <c r="IXZ43" s="31"/>
      <c r="IYA43" s="31"/>
      <c r="IYB43" s="31"/>
      <c r="IYC43" s="31"/>
      <c r="IYD43" s="31"/>
      <c r="IYE43" s="31"/>
      <c r="IYF43" s="31"/>
      <c r="IYG43" s="31"/>
      <c r="IYH43" s="31"/>
      <c r="IYI43" s="31"/>
      <c r="IYJ43" s="31"/>
      <c r="IYK43" s="31"/>
      <c r="IYL43" s="31"/>
      <c r="IYM43" s="31"/>
      <c r="IYN43" s="31"/>
      <c r="IYO43" s="31"/>
      <c r="IYP43" s="31"/>
      <c r="IYQ43" s="31"/>
      <c r="IYR43" s="31"/>
      <c r="IYS43" s="31"/>
      <c r="IYT43" s="31"/>
      <c r="IYU43" s="31"/>
      <c r="IYV43" s="31"/>
      <c r="IYW43" s="31"/>
      <c r="IYX43" s="31"/>
      <c r="IYY43" s="31"/>
      <c r="IYZ43" s="31"/>
      <c r="IZA43" s="31"/>
      <c r="IZB43" s="31"/>
      <c r="IZC43" s="31"/>
      <c r="IZD43" s="31"/>
      <c r="IZE43" s="31"/>
      <c r="IZF43" s="31"/>
      <c r="IZG43" s="31"/>
      <c r="IZH43" s="31"/>
      <c r="IZI43" s="31"/>
      <c r="IZJ43" s="31"/>
      <c r="IZK43" s="31"/>
      <c r="IZL43" s="31"/>
      <c r="IZM43" s="31"/>
      <c r="IZN43" s="31"/>
      <c r="IZO43" s="31"/>
      <c r="IZP43" s="31"/>
      <c r="IZQ43" s="31"/>
      <c r="IZR43" s="31"/>
      <c r="IZS43" s="31"/>
      <c r="IZT43" s="31"/>
      <c r="IZU43" s="31"/>
      <c r="IZV43" s="31"/>
      <c r="IZW43" s="31"/>
      <c r="IZX43" s="31"/>
      <c r="IZY43" s="31"/>
      <c r="IZZ43" s="31"/>
      <c r="JAA43" s="31"/>
      <c r="JAB43" s="31"/>
      <c r="JAC43" s="31"/>
      <c r="JAD43" s="31"/>
      <c r="JAE43" s="31"/>
      <c r="JAF43" s="31"/>
      <c r="JAG43" s="31"/>
      <c r="JAH43" s="31"/>
      <c r="JAI43" s="31"/>
      <c r="JAJ43" s="31"/>
      <c r="JAK43" s="31"/>
      <c r="JAL43" s="31"/>
      <c r="JAM43" s="31"/>
      <c r="JAN43" s="31"/>
      <c r="JAO43" s="31"/>
      <c r="JAP43" s="31"/>
      <c r="JAQ43" s="31"/>
      <c r="JAR43" s="31"/>
      <c r="JAS43" s="31"/>
      <c r="JAT43" s="31"/>
      <c r="JAU43" s="31"/>
      <c r="JAV43" s="31"/>
      <c r="JAW43" s="31"/>
      <c r="JAX43" s="31"/>
      <c r="JAY43" s="31"/>
      <c r="JAZ43" s="31"/>
      <c r="JBA43" s="31"/>
      <c r="JBB43" s="31"/>
      <c r="JBC43" s="31"/>
      <c r="JBD43" s="31"/>
      <c r="JBE43" s="31"/>
      <c r="JBF43" s="31"/>
      <c r="JBG43" s="31"/>
      <c r="JBH43" s="31"/>
      <c r="JBI43" s="31"/>
      <c r="JBJ43" s="31"/>
      <c r="JBK43" s="31"/>
      <c r="JBL43" s="31"/>
      <c r="JBM43" s="31"/>
      <c r="JBN43" s="31"/>
      <c r="JBO43" s="31"/>
      <c r="JBP43" s="31"/>
      <c r="JBQ43" s="31"/>
      <c r="JBR43" s="31"/>
      <c r="JBS43" s="31"/>
      <c r="JBT43" s="31"/>
      <c r="JBU43" s="31"/>
      <c r="JBV43" s="31"/>
      <c r="JBW43" s="31"/>
      <c r="JBX43" s="31"/>
      <c r="JBY43" s="31"/>
      <c r="JBZ43" s="31"/>
      <c r="JCA43" s="31"/>
      <c r="JCB43" s="31"/>
      <c r="JCC43" s="31"/>
      <c r="JCD43" s="31"/>
      <c r="JCE43" s="31"/>
      <c r="JCF43" s="31"/>
      <c r="JCG43" s="31"/>
      <c r="JCH43" s="31"/>
      <c r="JCI43" s="31"/>
      <c r="JCJ43" s="31"/>
      <c r="JCK43" s="31"/>
      <c r="JCL43" s="31"/>
      <c r="JCM43" s="31"/>
      <c r="JCN43" s="31"/>
      <c r="JCO43" s="31"/>
      <c r="JCP43" s="31"/>
      <c r="JCQ43" s="31"/>
      <c r="JCR43" s="31"/>
      <c r="JCS43" s="31"/>
      <c r="JCT43" s="31"/>
      <c r="JCU43" s="31"/>
      <c r="JCV43" s="31"/>
      <c r="JCW43" s="31"/>
      <c r="JCX43" s="31"/>
      <c r="JCY43" s="31"/>
      <c r="JCZ43" s="31"/>
      <c r="JDA43" s="31"/>
      <c r="JDB43" s="31"/>
      <c r="JDC43" s="31"/>
      <c r="JDD43" s="31"/>
      <c r="JDE43" s="31"/>
      <c r="JDF43" s="31"/>
      <c r="JDG43" s="31"/>
      <c r="JDH43" s="31"/>
      <c r="JDI43" s="31"/>
      <c r="JDJ43" s="31"/>
      <c r="JDK43" s="31"/>
      <c r="JDL43" s="31"/>
      <c r="JDM43" s="31"/>
      <c r="JDN43" s="31"/>
      <c r="JDO43" s="31"/>
      <c r="JDP43" s="31"/>
      <c r="JDQ43" s="31"/>
      <c r="JDR43" s="31"/>
      <c r="JDS43" s="31"/>
      <c r="JDT43" s="31"/>
      <c r="JDU43" s="31"/>
      <c r="JDV43" s="31"/>
      <c r="JDW43" s="31"/>
      <c r="JDX43" s="31"/>
      <c r="JDY43" s="31"/>
      <c r="JDZ43" s="31"/>
      <c r="JEA43" s="31"/>
      <c r="JEB43" s="31"/>
      <c r="JEC43" s="31"/>
      <c r="JED43" s="31"/>
      <c r="JEE43" s="31"/>
      <c r="JEF43" s="31"/>
      <c r="JEG43" s="31"/>
      <c r="JEH43" s="31"/>
      <c r="JEI43" s="31"/>
      <c r="JEJ43" s="31"/>
      <c r="JEK43" s="31"/>
      <c r="JEL43" s="31"/>
      <c r="JEM43" s="31"/>
      <c r="JEN43" s="31"/>
      <c r="JEO43" s="31"/>
      <c r="JEP43" s="31"/>
      <c r="JEQ43" s="31"/>
      <c r="JER43" s="31"/>
      <c r="JES43" s="31"/>
      <c r="JET43" s="31"/>
      <c r="JEU43" s="31"/>
      <c r="JEV43" s="31"/>
      <c r="JEW43" s="31"/>
      <c r="JEX43" s="31"/>
      <c r="JEY43" s="31"/>
      <c r="JEZ43" s="31"/>
      <c r="JFA43" s="31"/>
      <c r="JFB43" s="31"/>
      <c r="JFC43" s="31"/>
      <c r="JFD43" s="31"/>
      <c r="JFE43" s="31"/>
      <c r="JFF43" s="31"/>
      <c r="JFG43" s="31"/>
      <c r="JFH43" s="31"/>
      <c r="JFI43" s="31"/>
      <c r="JFJ43" s="31"/>
      <c r="JFK43" s="31"/>
      <c r="JFL43" s="31"/>
      <c r="JFM43" s="31"/>
      <c r="JFN43" s="31"/>
      <c r="JFO43" s="31"/>
      <c r="JFP43" s="31"/>
      <c r="JFQ43" s="31"/>
      <c r="JFR43" s="31"/>
      <c r="JFS43" s="31"/>
      <c r="JFT43" s="31"/>
      <c r="JFU43" s="31"/>
      <c r="JFV43" s="31"/>
      <c r="JFW43" s="31"/>
      <c r="JFX43" s="31"/>
      <c r="JFY43" s="31"/>
      <c r="JFZ43" s="31"/>
      <c r="JGA43" s="31"/>
      <c r="JGB43" s="31"/>
      <c r="JGC43" s="31"/>
      <c r="JGD43" s="31"/>
      <c r="JGE43" s="31"/>
      <c r="JGF43" s="31"/>
      <c r="JGG43" s="31"/>
      <c r="JGH43" s="31"/>
      <c r="JGI43" s="31"/>
      <c r="JGJ43" s="31"/>
      <c r="JGK43" s="31"/>
      <c r="JGL43" s="31"/>
      <c r="JGM43" s="31"/>
      <c r="JGN43" s="31"/>
      <c r="JGO43" s="31"/>
      <c r="JGP43" s="31"/>
      <c r="JGQ43" s="31"/>
      <c r="JGR43" s="31"/>
      <c r="JGS43" s="31"/>
      <c r="JGT43" s="31"/>
      <c r="JGU43" s="31"/>
      <c r="JGV43" s="31"/>
      <c r="JGW43" s="31"/>
      <c r="JGX43" s="31"/>
      <c r="JGY43" s="31"/>
      <c r="JGZ43" s="31"/>
      <c r="JHA43" s="31"/>
      <c r="JHB43" s="31"/>
      <c r="JHC43" s="31"/>
      <c r="JHD43" s="31"/>
      <c r="JHE43" s="31"/>
      <c r="JHF43" s="31"/>
      <c r="JHG43" s="31"/>
      <c r="JHH43" s="31"/>
      <c r="JHI43" s="31"/>
      <c r="JHJ43" s="31"/>
      <c r="JHK43" s="31"/>
      <c r="JHL43" s="31"/>
      <c r="JHM43" s="31"/>
      <c r="JHN43" s="31"/>
      <c r="JHO43" s="31"/>
      <c r="JHP43" s="31"/>
      <c r="JHQ43" s="31"/>
      <c r="JHR43" s="31"/>
      <c r="JHS43" s="31"/>
      <c r="JHT43" s="31"/>
      <c r="JHU43" s="31"/>
      <c r="JHV43" s="31"/>
      <c r="JHW43" s="31"/>
      <c r="JHX43" s="31"/>
      <c r="JHY43" s="31"/>
      <c r="JHZ43" s="31"/>
      <c r="JIA43" s="31"/>
      <c r="JIB43" s="31"/>
      <c r="JIC43" s="31"/>
      <c r="JID43" s="31"/>
      <c r="JIE43" s="31"/>
      <c r="JIF43" s="31"/>
      <c r="JIG43" s="31"/>
      <c r="JIH43" s="31"/>
      <c r="JII43" s="31"/>
      <c r="JIJ43" s="31"/>
      <c r="JIK43" s="31"/>
      <c r="JIL43" s="31"/>
      <c r="JIM43" s="31"/>
      <c r="JIN43" s="31"/>
      <c r="JIO43" s="31"/>
      <c r="JIP43" s="31"/>
      <c r="JIQ43" s="31"/>
      <c r="JIR43" s="31"/>
      <c r="JIS43" s="31"/>
      <c r="JIT43" s="31"/>
      <c r="JIU43" s="31"/>
      <c r="JIV43" s="31"/>
      <c r="JIW43" s="31"/>
      <c r="JIX43" s="31"/>
      <c r="JIY43" s="31"/>
      <c r="JIZ43" s="31"/>
      <c r="JJA43" s="31"/>
      <c r="JJB43" s="31"/>
      <c r="JJC43" s="31"/>
      <c r="JJD43" s="31"/>
      <c r="JJE43" s="31"/>
      <c r="JJF43" s="31"/>
      <c r="JJG43" s="31"/>
      <c r="JJH43" s="31"/>
      <c r="JJI43" s="31"/>
      <c r="JJJ43" s="31"/>
      <c r="JJK43" s="31"/>
      <c r="JJL43" s="31"/>
      <c r="JJM43" s="31"/>
      <c r="JJN43" s="31"/>
      <c r="JJO43" s="31"/>
      <c r="JJP43" s="31"/>
      <c r="JJQ43" s="31"/>
      <c r="JJR43" s="31"/>
      <c r="JJS43" s="31"/>
      <c r="JJT43" s="31"/>
      <c r="JJU43" s="31"/>
      <c r="JJV43" s="31"/>
      <c r="JJW43" s="31"/>
      <c r="JJX43" s="31"/>
      <c r="JJY43" s="31"/>
      <c r="JJZ43" s="31"/>
      <c r="JKA43" s="31"/>
      <c r="JKB43" s="31"/>
      <c r="JKC43" s="31"/>
      <c r="JKD43" s="31"/>
      <c r="JKE43" s="31"/>
      <c r="JKF43" s="31"/>
      <c r="JKG43" s="31"/>
      <c r="JKH43" s="31"/>
      <c r="JKI43" s="31"/>
      <c r="JKJ43" s="31"/>
      <c r="JKK43" s="31"/>
      <c r="JKL43" s="31"/>
      <c r="JKM43" s="31"/>
      <c r="JKN43" s="31"/>
      <c r="JKO43" s="31"/>
      <c r="JKP43" s="31"/>
      <c r="JKQ43" s="31"/>
      <c r="JKR43" s="31"/>
      <c r="JKS43" s="31"/>
      <c r="JKT43" s="31"/>
      <c r="JKU43" s="31"/>
      <c r="JKV43" s="31"/>
      <c r="JKW43" s="31"/>
      <c r="JKX43" s="31"/>
      <c r="JKY43" s="31"/>
      <c r="JKZ43" s="31"/>
      <c r="JLA43" s="31"/>
      <c r="JLB43" s="31"/>
      <c r="JLC43" s="31"/>
      <c r="JLD43" s="31"/>
      <c r="JLE43" s="31"/>
      <c r="JLF43" s="31"/>
      <c r="JLG43" s="31"/>
      <c r="JLH43" s="31"/>
      <c r="JLI43" s="31"/>
      <c r="JLJ43" s="31"/>
      <c r="JLK43" s="31"/>
      <c r="JLL43" s="31"/>
      <c r="JLM43" s="31"/>
      <c r="JLN43" s="31"/>
      <c r="JLO43" s="31"/>
      <c r="JLP43" s="31"/>
      <c r="JLQ43" s="31"/>
      <c r="JLR43" s="31"/>
      <c r="JLS43" s="31"/>
      <c r="JLT43" s="31"/>
      <c r="JLU43" s="31"/>
      <c r="JLV43" s="31"/>
      <c r="JLW43" s="31"/>
      <c r="JLX43" s="31"/>
      <c r="JLY43" s="31"/>
      <c r="JLZ43" s="31"/>
      <c r="JMA43" s="31"/>
      <c r="JMB43" s="31"/>
      <c r="JMC43" s="31"/>
      <c r="JMD43" s="31"/>
      <c r="JME43" s="31"/>
      <c r="JMF43" s="31"/>
      <c r="JMG43" s="31"/>
      <c r="JMH43" s="31"/>
      <c r="JMI43" s="31"/>
      <c r="JMJ43" s="31"/>
      <c r="JMK43" s="31"/>
      <c r="JML43" s="31"/>
      <c r="JMM43" s="31"/>
      <c r="JMN43" s="31"/>
      <c r="JMO43" s="31"/>
      <c r="JMP43" s="31"/>
      <c r="JMQ43" s="31"/>
      <c r="JMR43" s="31"/>
      <c r="JMS43" s="31"/>
      <c r="JMT43" s="31"/>
      <c r="JMU43" s="31"/>
      <c r="JMV43" s="31"/>
      <c r="JMW43" s="31"/>
      <c r="JMX43" s="31"/>
      <c r="JMY43" s="31"/>
      <c r="JMZ43" s="31"/>
      <c r="JNA43" s="31"/>
      <c r="JNB43" s="31"/>
      <c r="JNC43" s="31"/>
      <c r="JND43" s="31"/>
      <c r="JNE43" s="31"/>
      <c r="JNF43" s="31"/>
      <c r="JNG43" s="31"/>
      <c r="JNH43" s="31"/>
      <c r="JNI43" s="31"/>
      <c r="JNJ43" s="31"/>
      <c r="JNK43" s="31"/>
      <c r="JNL43" s="31"/>
      <c r="JNM43" s="31"/>
      <c r="JNN43" s="31"/>
      <c r="JNO43" s="31"/>
      <c r="JNP43" s="31"/>
      <c r="JNQ43" s="31"/>
      <c r="JNR43" s="31"/>
      <c r="JNS43" s="31"/>
      <c r="JNT43" s="31"/>
      <c r="JNU43" s="31"/>
      <c r="JNV43" s="31"/>
      <c r="JNW43" s="31"/>
      <c r="JNX43" s="31"/>
      <c r="JNY43" s="31"/>
      <c r="JNZ43" s="31"/>
      <c r="JOA43" s="31"/>
      <c r="JOB43" s="31"/>
      <c r="JOC43" s="31"/>
      <c r="JOD43" s="31"/>
      <c r="JOE43" s="31"/>
      <c r="JOF43" s="31"/>
      <c r="JOG43" s="31"/>
      <c r="JOH43" s="31"/>
      <c r="JOI43" s="31"/>
      <c r="JOJ43" s="31"/>
      <c r="JOK43" s="31"/>
      <c r="JOL43" s="31"/>
      <c r="JOM43" s="31"/>
      <c r="JON43" s="31"/>
      <c r="JOO43" s="31"/>
      <c r="JOP43" s="31"/>
      <c r="JOQ43" s="31"/>
      <c r="JOR43" s="31"/>
      <c r="JOS43" s="31"/>
      <c r="JOT43" s="31"/>
      <c r="JOU43" s="31"/>
      <c r="JOV43" s="31"/>
      <c r="JOW43" s="31"/>
      <c r="JOX43" s="31"/>
      <c r="JOY43" s="31"/>
      <c r="JOZ43" s="31"/>
      <c r="JPA43" s="31"/>
      <c r="JPB43" s="31"/>
      <c r="JPC43" s="31"/>
      <c r="JPD43" s="31"/>
      <c r="JPE43" s="31"/>
      <c r="JPF43" s="31"/>
      <c r="JPG43" s="31"/>
      <c r="JPH43" s="31"/>
      <c r="JPI43" s="31"/>
      <c r="JPJ43" s="31"/>
      <c r="JPK43" s="31"/>
      <c r="JPL43" s="31"/>
      <c r="JPM43" s="31"/>
      <c r="JPN43" s="31"/>
      <c r="JPO43" s="31"/>
      <c r="JPP43" s="31"/>
      <c r="JPQ43" s="31"/>
      <c r="JPR43" s="31"/>
      <c r="JPS43" s="31"/>
      <c r="JPT43" s="31"/>
      <c r="JPU43" s="31"/>
      <c r="JPV43" s="31"/>
      <c r="JPW43" s="31"/>
      <c r="JPX43" s="31"/>
      <c r="JPY43" s="31"/>
      <c r="JPZ43" s="31"/>
      <c r="JQA43" s="31"/>
      <c r="JQB43" s="31"/>
      <c r="JQC43" s="31"/>
      <c r="JQD43" s="31"/>
      <c r="JQE43" s="31"/>
      <c r="JQF43" s="31"/>
      <c r="JQG43" s="31"/>
      <c r="JQH43" s="31"/>
      <c r="JQI43" s="31"/>
      <c r="JQJ43" s="31"/>
      <c r="JQK43" s="31"/>
      <c r="JQL43" s="31"/>
      <c r="JQM43" s="31"/>
      <c r="JQN43" s="31"/>
      <c r="JQO43" s="31"/>
      <c r="JQP43" s="31"/>
      <c r="JQQ43" s="31"/>
      <c r="JQR43" s="31"/>
      <c r="JQS43" s="31"/>
      <c r="JQT43" s="31"/>
      <c r="JQU43" s="31"/>
      <c r="JQV43" s="31"/>
      <c r="JQW43" s="31"/>
      <c r="JQX43" s="31"/>
      <c r="JQY43" s="31"/>
      <c r="JQZ43" s="31"/>
      <c r="JRA43" s="31"/>
      <c r="JRB43" s="31"/>
      <c r="JRC43" s="31"/>
      <c r="JRD43" s="31"/>
      <c r="JRE43" s="31"/>
      <c r="JRF43" s="31"/>
      <c r="JRG43" s="31"/>
      <c r="JRH43" s="31"/>
      <c r="JRI43" s="31"/>
      <c r="JRJ43" s="31"/>
      <c r="JRK43" s="31"/>
      <c r="JRL43" s="31"/>
      <c r="JRM43" s="31"/>
      <c r="JRN43" s="31"/>
      <c r="JRO43" s="31"/>
      <c r="JRP43" s="31"/>
      <c r="JRQ43" s="31"/>
      <c r="JRR43" s="31"/>
      <c r="JRS43" s="31"/>
      <c r="JRT43" s="31"/>
      <c r="JRU43" s="31"/>
      <c r="JRV43" s="31"/>
      <c r="JRW43" s="31"/>
      <c r="JRX43" s="31"/>
      <c r="JRY43" s="31"/>
      <c r="JRZ43" s="31"/>
      <c r="JSA43" s="31"/>
      <c r="JSB43" s="31"/>
      <c r="JSC43" s="31"/>
      <c r="JSD43" s="31"/>
      <c r="JSE43" s="31"/>
      <c r="JSF43" s="31"/>
      <c r="JSG43" s="31"/>
      <c r="JSH43" s="31"/>
      <c r="JSI43" s="31"/>
      <c r="JSJ43" s="31"/>
      <c r="JSK43" s="31"/>
      <c r="JSL43" s="31"/>
      <c r="JSM43" s="31"/>
      <c r="JSN43" s="31"/>
      <c r="JSO43" s="31"/>
      <c r="JSP43" s="31"/>
      <c r="JSQ43" s="31"/>
      <c r="JSR43" s="31"/>
      <c r="JSS43" s="31"/>
      <c r="JST43" s="31"/>
      <c r="JSU43" s="31"/>
      <c r="JSV43" s="31"/>
      <c r="JSW43" s="31"/>
      <c r="JSX43" s="31"/>
      <c r="JSY43" s="31"/>
      <c r="JSZ43" s="31"/>
      <c r="JTA43" s="31"/>
      <c r="JTB43" s="31"/>
      <c r="JTC43" s="31"/>
      <c r="JTD43" s="31"/>
      <c r="JTE43" s="31"/>
      <c r="JTF43" s="31"/>
      <c r="JTG43" s="31"/>
      <c r="JTH43" s="31"/>
      <c r="JTI43" s="31"/>
      <c r="JTJ43" s="31"/>
      <c r="JTK43" s="31"/>
      <c r="JTL43" s="31"/>
      <c r="JTM43" s="31"/>
      <c r="JTN43" s="31"/>
      <c r="JTO43" s="31"/>
      <c r="JTP43" s="31"/>
      <c r="JTQ43" s="31"/>
      <c r="JTR43" s="31"/>
      <c r="JTS43" s="31"/>
      <c r="JTT43" s="31"/>
      <c r="JTU43" s="31"/>
      <c r="JTV43" s="31"/>
      <c r="JTW43" s="31"/>
      <c r="JTX43" s="31"/>
      <c r="JTY43" s="31"/>
      <c r="JTZ43" s="31"/>
      <c r="JUA43" s="31"/>
      <c r="JUB43" s="31"/>
      <c r="JUC43" s="31"/>
      <c r="JUD43" s="31"/>
      <c r="JUE43" s="31"/>
      <c r="JUF43" s="31"/>
      <c r="JUG43" s="31"/>
      <c r="JUH43" s="31"/>
      <c r="JUI43" s="31"/>
      <c r="JUJ43" s="31"/>
      <c r="JUK43" s="31"/>
      <c r="JUL43" s="31"/>
      <c r="JUM43" s="31"/>
      <c r="JUN43" s="31"/>
      <c r="JUO43" s="31"/>
      <c r="JUP43" s="31"/>
      <c r="JUQ43" s="31"/>
      <c r="JUR43" s="31"/>
      <c r="JUS43" s="31"/>
      <c r="JUT43" s="31"/>
      <c r="JUU43" s="31"/>
      <c r="JUV43" s="31"/>
      <c r="JUW43" s="31"/>
      <c r="JUX43" s="31"/>
      <c r="JUY43" s="31"/>
      <c r="JUZ43" s="31"/>
      <c r="JVA43" s="31"/>
      <c r="JVB43" s="31"/>
      <c r="JVC43" s="31"/>
      <c r="JVD43" s="31"/>
      <c r="JVE43" s="31"/>
      <c r="JVF43" s="31"/>
      <c r="JVG43" s="31"/>
      <c r="JVH43" s="31"/>
      <c r="JVI43" s="31"/>
      <c r="JVJ43" s="31"/>
      <c r="JVK43" s="31"/>
      <c r="JVL43" s="31"/>
      <c r="JVM43" s="31"/>
      <c r="JVN43" s="31"/>
      <c r="JVO43" s="31"/>
      <c r="JVP43" s="31"/>
      <c r="JVQ43" s="31"/>
      <c r="JVR43" s="31"/>
      <c r="JVS43" s="31"/>
      <c r="JVT43" s="31"/>
      <c r="JVU43" s="31"/>
      <c r="JVV43" s="31"/>
      <c r="JVW43" s="31"/>
      <c r="JVX43" s="31"/>
      <c r="JVY43" s="31"/>
      <c r="JVZ43" s="31"/>
      <c r="JWA43" s="31"/>
      <c r="JWB43" s="31"/>
      <c r="JWC43" s="31"/>
      <c r="JWD43" s="31"/>
      <c r="JWE43" s="31"/>
      <c r="JWF43" s="31"/>
      <c r="JWG43" s="31"/>
      <c r="JWH43" s="31"/>
      <c r="JWI43" s="31"/>
      <c r="JWJ43" s="31"/>
      <c r="JWK43" s="31"/>
      <c r="JWL43" s="31"/>
      <c r="JWM43" s="31"/>
      <c r="JWN43" s="31"/>
      <c r="JWO43" s="31"/>
      <c r="JWP43" s="31"/>
      <c r="JWQ43" s="31"/>
      <c r="JWR43" s="31"/>
      <c r="JWS43" s="31"/>
      <c r="JWT43" s="31"/>
      <c r="JWU43" s="31"/>
      <c r="JWV43" s="31"/>
      <c r="JWW43" s="31"/>
      <c r="JWX43" s="31"/>
      <c r="JWY43" s="31"/>
      <c r="JWZ43" s="31"/>
      <c r="JXA43" s="31"/>
      <c r="JXB43" s="31"/>
      <c r="JXC43" s="31"/>
      <c r="JXD43" s="31"/>
      <c r="JXE43" s="31"/>
      <c r="JXF43" s="31"/>
      <c r="JXG43" s="31"/>
      <c r="JXH43" s="31"/>
      <c r="JXI43" s="31"/>
      <c r="JXJ43" s="31"/>
      <c r="JXK43" s="31"/>
      <c r="JXL43" s="31"/>
      <c r="JXM43" s="31"/>
      <c r="JXN43" s="31"/>
      <c r="JXO43" s="31"/>
      <c r="JXP43" s="31"/>
      <c r="JXQ43" s="31"/>
      <c r="JXR43" s="31"/>
      <c r="JXS43" s="31"/>
      <c r="JXT43" s="31"/>
      <c r="JXU43" s="31"/>
      <c r="JXV43" s="31"/>
      <c r="JXW43" s="31"/>
      <c r="JXX43" s="31"/>
      <c r="JXY43" s="31"/>
      <c r="JXZ43" s="31"/>
      <c r="JYA43" s="31"/>
      <c r="JYB43" s="31"/>
      <c r="JYC43" s="31"/>
      <c r="JYD43" s="31"/>
      <c r="JYE43" s="31"/>
      <c r="JYF43" s="31"/>
      <c r="JYG43" s="31"/>
      <c r="JYH43" s="31"/>
      <c r="JYI43" s="31"/>
      <c r="JYJ43" s="31"/>
      <c r="JYK43" s="31"/>
      <c r="JYL43" s="31"/>
      <c r="JYM43" s="31"/>
      <c r="JYN43" s="31"/>
      <c r="JYO43" s="31"/>
      <c r="JYP43" s="31"/>
      <c r="JYQ43" s="31"/>
      <c r="JYR43" s="31"/>
      <c r="JYS43" s="31"/>
      <c r="JYT43" s="31"/>
      <c r="JYU43" s="31"/>
      <c r="JYV43" s="31"/>
      <c r="JYW43" s="31"/>
      <c r="JYX43" s="31"/>
      <c r="JYY43" s="31"/>
      <c r="JYZ43" s="31"/>
      <c r="JZA43" s="31"/>
      <c r="JZB43" s="31"/>
      <c r="JZC43" s="31"/>
      <c r="JZD43" s="31"/>
      <c r="JZE43" s="31"/>
      <c r="JZF43" s="31"/>
      <c r="JZG43" s="31"/>
      <c r="JZH43" s="31"/>
      <c r="JZI43" s="31"/>
      <c r="JZJ43" s="31"/>
      <c r="JZK43" s="31"/>
      <c r="JZL43" s="31"/>
      <c r="JZM43" s="31"/>
      <c r="JZN43" s="31"/>
      <c r="JZO43" s="31"/>
      <c r="JZP43" s="31"/>
      <c r="JZQ43" s="31"/>
      <c r="JZR43" s="31"/>
      <c r="JZS43" s="31"/>
      <c r="JZT43" s="31"/>
      <c r="JZU43" s="31"/>
      <c r="JZV43" s="31"/>
      <c r="JZW43" s="31"/>
      <c r="JZX43" s="31"/>
      <c r="JZY43" s="31"/>
      <c r="JZZ43" s="31"/>
      <c r="KAA43" s="31"/>
      <c r="KAB43" s="31"/>
      <c r="KAC43" s="31"/>
      <c r="KAD43" s="31"/>
      <c r="KAE43" s="31"/>
      <c r="KAF43" s="31"/>
      <c r="KAG43" s="31"/>
      <c r="KAH43" s="31"/>
      <c r="KAI43" s="31"/>
      <c r="KAJ43" s="31"/>
      <c r="KAK43" s="31"/>
      <c r="KAL43" s="31"/>
      <c r="KAM43" s="31"/>
      <c r="KAN43" s="31"/>
      <c r="KAO43" s="31"/>
      <c r="KAP43" s="31"/>
      <c r="KAQ43" s="31"/>
      <c r="KAR43" s="31"/>
      <c r="KAS43" s="31"/>
      <c r="KAT43" s="31"/>
      <c r="KAU43" s="31"/>
      <c r="KAV43" s="31"/>
      <c r="KAW43" s="31"/>
      <c r="KAX43" s="31"/>
      <c r="KAY43" s="31"/>
      <c r="KAZ43" s="31"/>
      <c r="KBA43" s="31"/>
      <c r="KBB43" s="31"/>
      <c r="KBC43" s="31"/>
      <c r="KBD43" s="31"/>
      <c r="KBE43" s="31"/>
      <c r="KBF43" s="31"/>
      <c r="KBG43" s="31"/>
      <c r="KBH43" s="31"/>
      <c r="KBI43" s="31"/>
      <c r="KBJ43" s="31"/>
      <c r="KBK43" s="31"/>
      <c r="KBL43" s="31"/>
      <c r="KBM43" s="31"/>
      <c r="KBN43" s="31"/>
      <c r="KBO43" s="31"/>
      <c r="KBP43" s="31"/>
      <c r="KBQ43" s="31"/>
      <c r="KBR43" s="31"/>
      <c r="KBS43" s="31"/>
      <c r="KBT43" s="31"/>
      <c r="KBU43" s="31"/>
      <c r="KBV43" s="31"/>
      <c r="KBW43" s="31"/>
      <c r="KBX43" s="31"/>
      <c r="KBY43" s="31"/>
      <c r="KBZ43" s="31"/>
      <c r="KCA43" s="31"/>
      <c r="KCB43" s="31"/>
      <c r="KCC43" s="31"/>
      <c r="KCD43" s="31"/>
      <c r="KCE43" s="31"/>
      <c r="KCF43" s="31"/>
      <c r="KCG43" s="31"/>
      <c r="KCH43" s="31"/>
      <c r="KCI43" s="31"/>
      <c r="KCJ43" s="31"/>
      <c r="KCK43" s="31"/>
      <c r="KCL43" s="31"/>
      <c r="KCM43" s="31"/>
      <c r="KCN43" s="31"/>
      <c r="KCO43" s="31"/>
      <c r="KCP43" s="31"/>
      <c r="KCQ43" s="31"/>
      <c r="KCR43" s="31"/>
      <c r="KCS43" s="31"/>
      <c r="KCT43" s="31"/>
      <c r="KCU43" s="31"/>
      <c r="KCV43" s="31"/>
      <c r="KCW43" s="31"/>
      <c r="KCX43" s="31"/>
      <c r="KCY43" s="31"/>
      <c r="KCZ43" s="31"/>
      <c r="KDA43" s="31"/>
      <c r="KDB43" s="31"/>
      <c r="KDC43" s="31"/>
      <c r="KDD43" s="31"/>
      <c r="KDE43" s="31"/>
      <c r="KDF43" s="31"/>
      <c r="KDG43" s="31"/>
      <c r="KDH43" s="31"/>
      <c r="KDI43" s="31"/>
      <c r="KDJ43" s="31"/>
      <c r="KDK43" s="31"/>
      <c r="KDL43" s="31"/>
      <c r="KDM43" s="31"/>
      <c r="KDN43" s="31"/>
      <c r="KDO43" s="31"/>
      <c r="KDP43" s="31"/>
      <c r="KDQ43" s="31"/>
      <c r="KDR43" s="31"/>
      <c r="KDS43" s="31"/>
      <c r="KDT43" s="31"/>
      <c r="KDU43" s="31"/>
      <c r="KDV43" s="31"/>
      <c r="KDW43" s="31"/>
      <c r="KDX43" s="31"/>
      <c r="KDY43" s="31"/>
      <c r="KDZ43" s="31"/>
      <c r="KEA43" s="31"/>
      <c r="KEB43" s="31"/>
      <c r="KEC43" s="31"/>
      <c r="KED43" s="31"/>
      <c r="KEE43" s="31"/>
      <c r="KEF43" s="31"/>
      <c r="KEG43" s="31"/>
      <c r="KEH43" s="31"/>
      <c r="KEI43" s="31"/>
      <c r="KEJ43" s="31"/>
      <c r="KEK43" s="31"/>
      <c r="KEL43" s="31"/>
      <c r="KEM43" s="31"/>
      <c r="KEN43" s="31"/>
      <c r="KEO43" s="31"/>
      <c r="KEP43" s="31"/>
      <c r="KEQ43" s="31"/>
      <c r="KER43" s="31"/>
      <c r="KES43" s="31"/>
      <c r="KET43" s="31"/>
      <c r="KEU43" s="31"/>
      <c r="KEV43" s="31"/>
      <c r="KEW43" s="31"/>
      <c r="KEX43" s="31"/>
      <c r="KEY43" s="31"/>
      <c r="KEZ43" s="31"/>
      <c r="KFA43" s="31"/>
      <c r="KFB43" s="31"/>
      <c r="KFC43" s="31"/>
      <c r="KFD43" s="31"/>
      <c r="KFE43" s="31"/>
      <c r="KFF43" s="31"/>
      <c r="KFG43" s="31"/>
      <c r="KFH43" s="31"/>
      <c r="KFI43" s="31"/>
      <c r="KFJ43" s="31"/>
      <c r="KFK43" s="31"/>
      <c r="KFL43" s="31"/>
      <c r="KFM43" s="31"/>
      <c r="KFN43" s="31"/>
      <c r="KFO43" s="31"/>
      <c r="KFP43" s="31"/>
      <c r="KFQ43" s="31"/>
      <c r="KFR43" s="31"/>
      <c r="KFS43" s="31"/>
      <c r="KFT43" s="31"/>
      <c r="KFU43" s="31"/>
      <c r="KFV43" s="31"/>
      <c r="KFW43" s="31"/>
      <c r="KFX43" s="31"/>
      <c r="KFY43" s="31"/>
      <c r="KFZ43" s="31"/>
      <c r="KGA43" s="31"/>
      <c r="KGB43" s="31"/>
      <c r="KGC43" s="31"/>
      <c r="KGD43" s="31"/>
      <c r="KGE43" s="31"/>
      <c r="KGF43" s="31"/>
      <c r="KGG43" s="31"/>
      <c r="KGH43" s="31"/>
      <c r="KGI43" s="31"/>
      <c r="KGJ43" s="31"/>
      <c r="KGK43" s="31"/>
      <c r="KGL43" s="31"/>
      <c r="KGM43" s="31"/>
      <c r="KGN43" s="31"/>
      <c r="KGO43" s="31"/>
      <c r="KGP43" s="31"/>
      <c r="KGQ43" s="31"/>
      <c r="KGR43" s="31"/>
      <c r="KGS43" s="31"/>
      <c r="KGT43" s="31"/>
      <c r="KGU43" s="31"/>
      <c r="KGV43" s="31"/>
      <c r="KGW43" s="31"/>
      <c r="KGX43" s="31"/>
      <c r="KGY43" s="31"/>
      <c r="KGZ43" s="31"/>
      <c r="KHA43" s="31"/>
      <c r="KHB43" s="31"/>
      <c r="KHC43" s="31"/>
      <c r="KHD43" s="31"/>
      <c r="KHE43" s="31"/>
      <c r="KHF43" s="31"/>
      <c r="KHG43" s="31"/>
      <c r="KHH43" s="31"/>
      <c r="KHI43" s="31"/>
      <c r="KHJ43" s="31"/>
      <c r="KHK43" s="31"/>
      <c r="KHL43" s="31"/>
      <c r="KHM43" s="31"/>
      <c r="KHN43" s="31"/>
      <c r="KHO43" s="31"/>
      <c r="KHP43" s="31"/>
      <c r="KHQ43" s="31"/>
      <c r="KHR43" s="31"/>
      <c r="KHS43" s="31"/>
      <c r="KHT43" s="31"/>
      <c r="KHU43" s="31"/>
      <c r="KHV43" s="31"/>
      <c r="KHW43" s="31"/>
      <c r="KHX43" s="31"/>
      <c r="KHY43" s="31"/>
      <c r="KHZ43" s="31"/>
      <c r="KIA43" s="31"/>
      <c r="KIB43" s="31"/>
      <c r="KIC43" s="31"/>
      <c r="KID43" s="31"/>
      <c r="KIE43" s="31"/>
      <c r="KIF43" s="31"/>
      <c r="KIG43" s="31"/>
      <c r="KIH43" s="31"/>
      <c r="KII43" s="31"/>
      <c r="KIJ43" s="31"/>
      <c r="KIK43" s="31"/>
      <c r="KIL43" s="31"/>
      <c r="KIM43" s="31"/>
      <c r="KIN43" s="31"/>
      <c r="KIO43" s="31"/>
      <c r="KIP43" s="31"/>
      <c r="KIQ43" s="31"/>
      <c r="KIR43" s="31"/>
      <c r="KIS43" s="31"/>
      <c r="KIT43" s="31"/>
      <c r="KIU43" s="31"/>
      <c r="KIV43" s="31"/>
      <c r="KIW43" s="31"/>
      <c r="KIX43" s="31"/>
      <c r="KIY43" s="31"/>
      <c r="KIZ43" s="31"/>
      <c r="KJA43" s="31"/>
      <c r="KJB43" s="31"/>
      <c r="KJC43" s="31"/>
      <c r="KJD43" s="31"/>
      <c r="KJE43" s="31"/>
      <c r="KJF43" s="31"/>
      <c r="KJG43" s="31"/>
      <c r="KJH43" s="31"/>
      <c r="KJI43" s="31"/>
      <c r="KJJ43" s="31"/>
      <c r="KJK43" s="31"/>
      <c r="KJL43" s="31"/>
      <c r="KJM43" s="31"/>
      <c r="KJN43" s="31"/>
      <c r="KJO43" s="31"/>
      <c r="KJP43" s="31"/>
      <c r="KJQ43" s="31"/>
      <c r="KJR43" s="31"/>
      <c r="KJS43" s="31"/>
      <c r="KJT43" s="31"/>
      <c r="KJU43" s="31"/>
      <c r="KJV43" s="31"/>
      <c r="KJW43" s="31"/>
      <c r="KJX43" s="31"/>
      <c r="KJY43" s="31"/>
      <c r="KJZ43" s="31"/>
      <c r="KKA43" s="31"/>
      <c r="KKB43" s="31"/>
      <c r="KKC43" s="31"/>
      <c r="KKD43" s="31"/>
      <c r="KKE43" s="31"/>
      <c r="KKF43" s="31"/>
      <c r="KKG43" s="31"/>
      <c r="KKH43" s="31"/>
      <c r="KKI43" s="31"/>
      <c r="KKJ43" s="31"/>
      <c r="KKK43" s="31"/>
      <c r="KKL43" s="31"/>
      <c r="KKM43" s="31"/>
      <c r="KKN43" s="31"/>
      <c r="KKO43" s="31"/>
      <c r="KKP43" s="31"/>
      <c r="KKQ43" s="31"/>
      <c r="KKR43" s="31"/>
      <c r="KKS43" s="31"/>
      <c r="KKT43" s="31"/>
      <c r="KKU43" s="31"/>
      <c r="KKV43" s="31"/>
      <c r="KKW43" s="31"/>
      <c r="KKX43" s="31"/>
      <c r="KKY43" s="31"/>
      <c r="KKZ43" s="31"/>
      <c r="KLA43" s="31"/>
      <c r="KLB43" s="31"/>
      <c r="KLC43" s="31"/>
      <c r="KLD43" s="31"/>
      <c r="KLE43" s="31"/>
      <c r="KLF43" s="31"/>
      <c r="KLG43" s="31"/>
      <c r="KLH43" s="31"/>
      <c r="KLI43" s="31"/>
      <c r="KLJ43" s="31"/>
      <c r="KLK43" s="31"/>
      <c r="KLL43" s="31"/>
      <c r="KLM43" s="31"/>
      <c r="KLN43" s="31"/>
      <c r="KLO43" s="31"/>
      <c r="KLP43" s="31"/>
      <c r="KLQ43" s="31"/>
      <c r="KLR43" s="31"/>
      <c r="KLS43" s="31"/>
      <c r="KLT43" s="31"/>
      <c r="KLU43" s="31"/>
      <c r="KLV43" s="31"/>
      <c r="KLW43" s="31"/>
      <c r="KLX43" s="31"/>
      <c r="KLY43" s="31"/>
      <c r="KLZ43" s="31"/>
      <c r="KMA43" s="31"/>
      <c r="KMB43" s="31"/>
      <c r="KMC43" s="31"/>
      <c r="KMD43" s="31"/>
      <c r="KME43" s="31"/>
      <c r="KMF43" s="31"/>
      <c r="KMG43" s="31"/>
      <c r="KMH43" s="31"/>
      <c r="KMI43" s="31"/>
      <c r="KMJ43" s="31"/>
      <c r="KMK43" s="31"/>
      <c r="KML43" s="31"/>
      <c r="KMM43" s="31"/>
      <c r="KMN43" s="31"/>
      <c r="KMO43" s="31"/>
      <c r="KMP43" s="31"/>
      <c r="KMQ43" s="31"/>
      <c r="KMR43" s="31"/>
      <c r="KMS43" s="31"/>
      <c r="KMT43" s="31"/>
      <c r="KMU43" s="31"/>
      <c r="KMV43" s="31"/>
      <c r="KMW43" s="31"/>
      <c r="KMX43" s="31"/>
      <c r="KMY43" s="31"/>
      <c r="KMZ43" s="31"/>
      <c r="KNA43" s="31"/>
      <c r="KNB43" s="31"/>
      <c r="KNC43" s="31"/>
      <c r="KND43" s="31"/>
      <c r="KNE43" s="31"/>
      <c r="KNF43" s="31"/>
      <c r="KNG43" s="31"/>
      <c r="KNH43" s="31"/>
      <c r="KNI43" s="31"/>
      <c r="KNJ43" s="31"/>
      <c r="KNK43" s="31"/>
      <c r="KNL43" s="31"/>
      <c r="KNM43" s="31"/>
      <c r="KNN43" s="31"/>
      <c r="KNO43" s="31"/>
      <c r="KNP43" s="31"/>
      <c r="KNQ43" s="31"/>
      <c r="KNR43" s="31"/>
      <c r="KNS43" s="31"/>
      <c r="KNT43" s="31"/>
      <c r="KNU43" s="31"/>
      <c r="KNV43" s="31"/>
      <c r="KNW43" s="31"/>
      <c r="KNX43" s="31"/>
      <c r="KNY43" s="31"/>
      <c r="KNZ43" s="31"/>
      <c r="KOA43" s="31"/>
      <c r="KOB43" s="31"/>
      <c r="KOC43" s="31"/>
      <c r="KOD43" s="31"/>
      <c r="KOE43" s="31"/>
      <c r="KOF43" s="31"/>
      <c r="KOG43" s="31"/>
      <c r="KOH43" s="31"/>
      <c r="KOI43" s="31"/>
      <c r="KOJ43" s="31"/>
      <c r="KOK43" s="31"/>
      <c r="KOL43" s="31"/>
      <c r="KOM43" s="31"/>
      <c r="KON43" s="31"/>
      <c r="KOO43" s="31"/>
      <c r="KOP43" s="31"/>
      <c r="KOQ43" s="31"/>
      <c r="KOR43" s="31"/>
      <c r="KOS43" s="31"/>
      <c r="KOT43" s="31"/>
      <c r="KOU43" s="31"/>
      <c r="KOV43" s="31"/>
      <c r="KOW43" s="31"/>
      <c r="KOX43" s="31"/>
      <c r="KOY43" s="31"/>
      <c r="KOZ43" s="31"/>
      <c r="KPA43" s="31"/>
      <c r="KPB43" s="31"/>
      <c r="KPC43" s="31"/>
      <c r="KPD43" s="31"/>
      <c r="KPE43" s="31"/>
      <c r="KPF43" s="31"/>
      <c r="KPG43" s="31"/>
      <c r="KPH43" s="31"/>
      <c r="KPI43" s="31"/>
      <c r="KPJ43" s="31"/>
      <c r="KPK43" s="31"/>
      <c r="KPL43" s="31"/>
      <c r="KPM43" s="31"/>
      <c r="KPN43" s="31"/>
      <c r="KPO43" s="31"/>
      <c r="KPP43" s="31"/>
      <c r="KPQ43" s="31"/>
      <c r="KPR43" s="31"/>
      <c r="KPS43" s="31"/>
      <c r="KPT43" s="31"/>
      <c r="KPU43" s="31"/>
      <c r="KPV43" s="31"/>
      <c r="KPW43" s="31"/>
      <c r="KPX43" s="31"/>
      <c r="KPY43" s="31"/>
      <c r="KPZ43" s="31"/>
      <c r="KQA43" s="31"/>
      <c r="KQB43" s="31"/>
      <c r="KQC43" s="31"/>
      <c r="KQD43" s="31"/>
      <c r="KQE43" s="31"/>
      <c r="KQF43" s="31"/>
      <c r="KQG43" s="31"/>
      <c r="KQH43" s="31"/>
      <c r="KQI43" s="31"/>
      <c r="KQJ43" s="31"/>
      <c r="KQK43" s="31"/>
      <c r="KQL43" s="31"/>
      <c r="KQM43" s="31"/>
      <c r="KQN43" s="31"/>
      <c r="KQO43" s="31"/>
      <c r="KQP43" s="31"/>
      <c r="KQQ43" s="31"/>
      <c r="KQR43" s="31"/>
      <c r="KQS43" s="31"/>
      <c r="KQT43" s="31"/>
      <c r="KQU43" s="31"/>
      <c r="KQV43" s="31"/>
      <c r="KQW43" s="31"/>
      <c r="KQX43" s="31"/>
      <c r="KQY43" s="31"/>
      <c r="KQZ43" s="31"/>
      <c r="KRA43" s="31"/>
      <c r="KRB43" s="31"/>
      <c r="KRC43" s="31"/>
      <c r="KRD43" s="31"/>
      <c r="KRE43" s="31"/>
      <c r="KRF43" s="31"/>
      <c r="KRG43" s="31"/>
      <c r="KRH43" s="31"/>
      <c r="KRI43" s="31"/>
      <c r="KRJ43" s="31"/>
      <c r="KRK43" s="31"/>
      <c r="KRL43" s="31"/>
      <c r="KRM43" s="31"/>
      <c r="KRN43" s="31"/>
      <c r="KRO43" s="31"/>
      <c r="KRP43" s="31"/>
      <c r="KRQ43" s="31"/>
      <c r="KRR43" s="31"/>
      <c r="KRS43" s="31"/>
      <c r="KRT43" s="31"/>
      <c r="KRU43" s="31"/>
      <c r="KRV43" s="31"/>
      <c r="KRW43" s="31"/>
      <c r="KRX43" s="31"/>
      <c r="KRY43" s="31"/>
      <c r="KRZ43" s="31"/>
      <c r="KSA43" s="31"/>
      <c r="KSB43" s="31"/>
      <c r="KSC43" s="31"/>
      <c r="KSD43" s="31"/>
      <c r="KSE43" s="31"/>
      <c r="KSF43" s="31"/>
      <c r="KSG43" s="31"/>
      <c r="KSH43" s="31"/>
      <c r="KSI43" s="31"/>
      <c r="KSJ43" s="31"/>
      <c r="KSK43" s="31"/>
      <c r="KSL43" s="31"/>
      <c r="KSM43" s="31"/>
      <c r="KSN43" s="31"/>
      <c r="KSO43" s="31"/>
      <c r="KSP43" s="31"/>
      <c r="KSQ43" s="31"/>
      <c r="KSR43" s="31"/>
      <c r="KSS43" s="31"/>
      <c r="KST43" s="31"/>
      <c r="KSU43" s="31"/>
      <c r="KSV43" s="31"/>
      <c r="KSW43" s="31"/>
      <c r="KSX43" s="31"/>
      <c r="KSY43" s="31"/>
      <c r="KSZ43" s="31"/>
      <c r="KTA43" s="31"/>
      <c r="KTB43" s="31"/>
      <c r="KTC43" s="31"/>
      <c r="KTD43" s="31"/>
      <c r="KTE43" s="31"/>
      <c r="KTF43" s="31"/>
      <c r="KTG43" s="31"/>
      <c r="KTH43" s="31"/>
      <c r="KTI43" s="31"/>
      <c r="KTJ43" s="31"/>
      <c r="KTK43" s="31"/>
      <c r="KTL43" s="31"/>
      <c r="KTM43" s="31"/>
      <c r="KTN43" s="31"/>
      <c r="KTO43" s="31"/>
      <c r="KTP43" s="31"/>
      <c r="KTQ43" s="31"/>
      <c r="KTR43" s="31"/>
      <c r="KTS43" s="31"/>
      <c r="KTT43" s="31"/>
      <c r="KTU43" s="31"/>
      <c r="KTV43" s="31"/>
      <c r="KTW43" s="31"/>
      <c r="KTX43" s="31"/>
      <c r="KTY43" s="31"/>
      <c r="KTZ43" s="31"/>
      <c r="KUA43" s="31"/>
      <c r="KUB43" s="31"/>
      <c r="KUC43" s="31"/>
      <c r="KUD43" s="31"/>
      <c r="KUE43" s="31"/>
      <c r="KUF43" s="31"/>
      <c r="KUG43" s="31"/>
      <c r="KUH43" s="31"/>
      <c r="KUI43" s="31"/>
      <c r="KUJ43" s="31"/>
      <c r="KUK43" s="31"/>
      <c r="KUL43" s="31"/>
      <c r="KUM43" s="31"/>
      <c r="KUN43" s="31"/>
      <c r="KUO43" s="31"/>
      <c r="KUP43" s="31"/>
      <c r="KUQ43" s="31"/>
      <c r="KUR43" s="31"/>
      <c r="KUS43" s="31"/>
      <c r="KUT43" s="31"/>
      <c r="KUU43" s="31"/>
      <c r="KUV43" s="31"/>
      <c r="KUW43" s="31"/>
      <c r="KUX43" s="31"/>
      <c r="KUY43" s="31"/>
      <c r="KUZ43" s="31"/>
      <c r="KVA43" s="31"/>
      <c r="KVB43" s="31"/>
      <c r="KVC43" s="31"/>
      <c r="KVD43" s="31"/>
      <c r="KVE43" s="31"/>
      <c r="KVF43" s="31"/>
      <c r="KVG43" s="31"/>
      <c r="KVH43" s="31"/>
      <c r="KVI43" s="31"/>
      <c r="KVJ43" s="31"/>
      <c r="KVK43" s="31"/>
      <c r="KVL43" s="31"/>
      <c r="KVM43" s="31"/>
      <c r="KVN43" s="31"/>
      <c r="KVO43" s="31"/>
      <c r="KVP43" s="31"/>
      <c r="KVQ43" s="31"/>
      <c r="KVR43" s="31"/>
      <c r="KVS43" s="31"/>
      <c r="KVT43" s="31"/>
      <c r="KVU43" s="31"/>
      <c r="KVV43" s="31"/>
      <c r="KVW43" s="31"/>
      <c r="KVX43" s="31"/>
      <c r="KVY43" s="31"/>
      <c r="KVZ43" s="31"/>
      <c r="KWA43" s="31"/>
      <c r="KWB43" s="31"/>
      <c r="KWC43" s="31"/>
      <c r="KWD43" s="31"/>
      <c r="KWE43" s="31"/>
      <c r="KWF43" s="31"/>
      <c r="KWG43" s="31"/>
      <c r="KWH43" s="31"/>
      <c r="KWI43" s="31"/>
      <c r="KWJ43" s="31"/>
      <c r="KWK43" s="31"/>
      <c r="KWL43" s="31"/>
      <c r="KWM43" s="31"/>
      <c r="KWN43" s="31"/>
      <c r="KWO43" s="31"/>
      <c r="KWP43" s="31"/>
      <c r="KWQ43" s="31"/>
      <c r="KWR43" s="31"/>
      <c r="KWS43" s="31"/>
      <c r="KWT43" s="31"/>
      <c r="KWU43" s="31"/>
      <c r="KWV43" s="31"/>
      <c r="KWW43" s="31"/>
      <c r="KWX43" s="31"/>
      <c r="KWY43" s="31"/>
      <c r="KWZ43" s="31"/>
      <c r="KXA43" s="31"/>
      <c r="KXB43" s="31"/>
      <c r="KXC43" s="31"/>
      <c r="KXD43" s="31"/>
      <c r="KXE43" s="31"/>
      <c r="KXF43" s="31"/>
      <c r="KXG43" s="31"/>
      <c r="KXH43" s="31"/>
      <c r="KXI43" s="31"/>
      <c r="KXJ43" s="31"/>
      <c r="KXK43" s="31"/>
      <c r="KXL43" s="31"/>
      <c r="KXM43" s="31"/>
      <c r="KXN43" s="31"/>
      <c r="KXO43" s="31"/>
      <c r="KXP43" s="31"/>
      <c r="KXQ43" s="31"/>
      <c r="KXR43" s="31"/>
      <c r="KXS43" s="31"/>
      <c r="KXT43" s="31"/>
      <c r="KXU43" s="31"/>
      <c r="KXV43" s="31"/>
      <c r="KXW43" s="31"/>
      <c r="KXX43" s="31"/>
      <c r="KXY43" s="31"/>
      <c r="KXZ43" s="31"/>
      <c r="KYA43" s="31"/>
      <c r="KYB43" s="31"/>
      <c r="KYC43" s="31"/>
      <c r="KYD43" s="31"/>
      <c r="KYE43" s="31"/>
      <c r="KYF43" s="31"/>
      <c r="KYG43" s="31"/>
      <c r="KYH43" s="31"/>
      <c r="KYI43" s="31"/>
      <c r="KYJ43" s="31"/>
      <c r="KYK43" s="31"/>
      <c r="KYL43" s="31"/>
      <c r="KYM43" s="31"/>
      <c r="KYN43" s="31"/>
      <c r="KYO43" s="31"/>
      <c r="KYP43" s="31"/>
      <c r="KYQ43" s="31"/>
      <c r="KYR43" s="31"/>
      <c r="KYS43" s="31"/>
      <c r="KYT43" s="31"/>
      <c r="KYU43" s="31"/>
      <c r="KYV43" s="31"/>
      <c r="KYW43" s="31"/>
      <c r="KYX43" s="31"/>
      <c r="KYY43" s="31"/>
      <c r="KYZ43" s="31"/>
      <c r="KZA43" s="31"/>
      <c r="KZB43" s="31"/>
      <c r="KZC43" s="31"/>
      <c r="KZD43" s="31"/>
      <c r="KZE43" s="31"/>
      <c r="KZF43" s="31"/>
      <c r="KZG43" s="31"/>
      <c r="KZH43" s="31"/>
      <c r="KZI43" s="31"/>
      <c r="KZJ43" s="31"/>
      <c r="KZK43" s="31"/>
      <c r="KZL43" s="31"/>
      <c r="KZM43" s="31"/>
      <c r="KZN43" s="31"/>
      <c r="KZO43" s="31"/>
      <c r="KZP43" s="31"/>
      <c r="KZQ43" s="31"/>
      <c r="KZR43" s="31"/>
      <c r="KZS43" s="31"/>
      <c r="KZT43" s="31"/>
      <c r="KZU43" s="31"/>
      <c r="KZV43" s="31"/>
      <c r="KZW43" s="31"/>
      <c r="KZX43" s="31"/>
      <c r="KZY43" s="31"/>
      <c r="KZZ43" s="31"/>
      <c r="LAA43" s="31"/>
      <c r="LAB43" s="31"/>
      <c r="LAC43" s="31"/>
      <c r="LAD43" s="31"/>
      <c r="LAE43" s="31"/>
      <c r="LAF43" s="31"/>
      <c r="LAG43" s="31"/>
      <c r="LAH43" s="31"/>
      <c r="LAI43" s="31"/>
      <c r="LAJ43" s="31"/>
      <c r="LAK43" s="31"/>
      <c r="LAL43" s="31"/>
      <c r="LAM43" s="31"/>
      <c r="LAN43" s="31"/>
      <c r="LAO43" s="31"/>
      <c r="LAP43" s="31"/>
      <c r="LAQ43" s="31"/>
      <c r="LAR43" s="31"/>
      <c r="LAS43" s="31"/>
      <c r="LAT43" s="31"/>
      <c r="LAU43" s="31"/>
      <c r="LAV43" s="31"/>
      <c r="LAW43" s="31"/>
      <c r="LAX43" s="31"/>
      <c r="LAY43" s="31"/>
      <c r="LAZ43" s="31"/>
      <c r="LBA43" s="31"/>
      <c r="LBB43" s="31"/>
      <c r="LBC43" s="31"/>
      <c r="LBD43" s="31"/>
      <c r="LBE43" s="31"/>
      <c r="LBF43" s="31"/>
      <c r="LBG43" s="31"/>
      <c r="LBH43" s="31"/>
      <c r="LBI43" s="31"/>
      <c r="LBJ43" s="31"/>
      <c r="LBK43" s="31"/>
      <c r="LBL43" s="31"/>
      <c r="LBM43" s="31"/>
      <c r="LBN43" s="31"/>
      <c r="LBO43" s="31"/>
      <c r="LBP43" s="31"/>
      <c r="LBQ43" s="31"/>
      <c r="LBR43" s="31"/>
      <c r="LBS43" s="31"/>
      <c r="LBT43" s="31"/>
      <c r="LBU43" s="31"/>
      <c r="LBV43" s="31"/>
      <c r="LBW43" s="31"/>
      <c r="LBX43" s="31"/>
      <c r="LBY43" s="31"/>
      <c r="LBZ43" s="31"/>
      <c r="LCA43" s="31"/>
      <c r="LCB43" s="31"/>
      <c r="LCC43" s="31"/>
      <c r="LCD43" s="31"/>
      <c r="LCE43" s="31"/>
      <c r="LCF43" s="31"/>
      <c r="LCG43" s="31"/>
      <c r="LCH43" s="31"/>
      <c r="LCI43" s="31"/>
      <c r="LCJ43" s="31"/>
      <c r="LCK43" s="31"/>
      <c r="LCL43" s="31"/>
      <c r="LCM43" s="31"/>
      <c r="LCN43" s="31"/>
      <c r="LCO43" s="31"/>
      <c r="LCP43" s="31"/>
      <c r="LCQ43" s="31"/>
      <c r="LCR43" s="31"/>
      <c r="LCS43" s="31"/>
      <c r="LCT43" s="31"/>
      <c r="LCU43" s="31"/>
      <c r="LCV43" s="31"/>
      <c r="LCW43" s="31"/>
      <c r="LCX43" s="31"/>
      <c r="LCY43" s="31"/>
      <c r="LCZ43" s="31"/>
      <c r="LDA43" s="31"/>
      <c r="LDB43" s="31"/>
      <c r="LDC43" s="31"/>
      <c r="LDD43" s="31"/>
      <c r="LDE43" s="31"/>
      <c r="LDF43" s="31"/>
      <c r="LDG43" s="31"/>
      <c r="LDH43" s="31"/>
      <c r="LDI43" s="31"/>
      <c r="LDJ43" s="31"/>
      <c r="LDK43" s="31"/>
      <c r="LDL43" s="31"/>
      <c r="LDM43" s="31"/>
      <c r="LDN43" s="31"/>
      <c r="LDO43" s="31"/>
      <c r="LDP43" s="31"/>
      <c r="LDQ43" s="31"/>
      <c r="LDR43" s="31"/>
      <c r="LDS43" s="31"/>
      <c r="LDT43" s="31"/>
      <c r="LDU43" s="31"/>
      <c r="LDV43" s="31"/>
      <c r="LDW43" s="31"/>
      <c r="LDX43" s="31"/>
      <c r="LDY43" s="31"/>
      <c r="LDZ43" s="31"/>
      <c r="LEA43" s="31"/>
      <c r="LEB43" s="31"/>
      <c r="LEC43" s="31"/>
      <c r="LED43" s="31"/>
      <c r="LEE43" s="31"/>
      <c r="LEF43" s="31"/>
      <c r="LEG43" s="31"/>
      <c r="LEH43" s="31"/>
      <c r="LEI43" s="31"/>
      <c r="LEJ43" s="31"/>
      <c r="LEK43" s="31"/>
      <c r="LEL43" s="31"/>
      <c r="LEM43" s="31"/>
      <c r="LEN43" s="31"/>
      <c r="LEO43" s="31"/>
      <c r="LEP43" s="31"/>
      <c r="LEQ43" s="31"/>
      <c r="LER43" s="31"/>
      <c r="LES43" s="31"/>
      <c r="LET43" s="31"/>
      <c r="LEU43" s="31"/>
      <c r="LEV43" s="31"/>
      <c r="LEW43" s="31"/>
      <c r="LEX43" s="31"/>
      <c r="LEY43" s="31"/>
      <c r="LEZ43" s="31"/>
      <c r="LFA43" s="31"/>
      <c r="LFB43" s="31"/>
      <c r="LFC43" s="31"/>
      <c r="LFD43" s="31"/>
      <c r="LFE43" s="31"/>
      <c r="LFF43" s="31"/>
      <c r="LFG43" s="31"/>
      <c r="LFH43" s="31"/>
      <c r="LFI43" s="31"/>
      <c r="LFJ43" s="31"/>
      <c r="LFK43" s="31"/>
      <c r="LFL43" s="31"/>
      <c r="LFM43" s="31"/>
      <c r="LFN43" s="31"/>
      <c r="LFO43" s="31"/>
      <c r="LFP43" s="31"/>
      <c r="LFQ43" s="31"/>
      <c r="LFR43" s="31"/>
      <c r="LFS43" s="31"/>
      <c r="LFT43" s="31"/>
      <c r="LFU43" s="31"/>
      <c r="LFV43" s="31"/>
      <c r="LFW43" s="31"/>
      <c r="LFX43" s="31"/>
      <c r="LFY43" s="31"/>
      <c r="LFZ43" s="31"/>
      <c r="LGA43" s="31"/>
      <c r="LGB43" s="31"/>
      <c r="LGC43" s="31"/>
      <c r="LGD43" s="31"/>
      <c r="LGE43" s="31"/>
      <c r="LGF43" s="31"/>
      <c r="LGG43" s="31"/>
      <c r="LGH43" s="31"/>
      <c r="LGI43" s="31"/>
      <c r="LGJ43" s="31"/>
      <c r="LGK43" s="31"/>
      <c r="LGL43" s="31"/>
      <c r="LGM43" s="31"/>
      <c r="LGN43" s="31"/>
      <c r="LGO43" s="31"/>
      <c r="LGP43" s="31"/>
      <c r="LGQ43" s="31"/>
      <c r="LGR43" s="31"/>
      <c r="LGS43" s="31"/>
      <c r="LGT43" s="31"/>
      <c r="LGU43" s="31"/>
      <c r="LGV43" s="31"/>
      <c r="LGW43" s="31"/>
      <c r="LGX43" s="31"/>
      <c r="LGY43" s="31"/>
      <c r="LGZ43" s="31"/>
      <c r="LHA43" s="31"/>
      <c r="LHB43" s="31"/>
      <c r="LHC43" s="31"/>
      <c r="LHD43" s="31"/>
      <c r="LHE43" s="31"/>
      <c r="LHF43" s="31"/>
      <c r="LHG43" s="31"/>
      <c r="LHH43" s="31"/>
      <c r="LHI43" s="31"/>
      <c r="LHJ43" s="31"/>
      <c r="LHK43" s="31"/>
      <c r="LHL43" s="31"/>
      <c r="LHM43" s="31"/>
      <c r="LHN43" s="31"/>
      <c r="LHO43" s="31"/>
      <c r="LHP43" s="31"/>
      <c r="LHQ43" s="31"/>
      <c r="LHR43" s="31"/>
      <c r="LHS43" s="31"/>
      <c r="LHT43" s="31"/>
      <c r="LHU43" s="31"/>
      <c r="LHV43" s="31"/>
      <c r="LHW43" s="31"/>
      <c r="LHX43" s="31"/>
      <c r="LHY43" s="31"/>
      <c r="LHZ43" s="31"/>
      <c r="LIA43" s="31"/>
      <c r="LIB43" s="31"/>
      <c r="LIC43" s="31"/>
      <c r="LID43" s="31"/>
      <c r="LIE43" s="31"/>
      <c r="LIF43" s="31"/>
      <c r="LIG43" s="31"/>
      <c r="LIH43" s="31"/>
      <c r="LII43" s="31"/>
      <c r="LIJ43" s="31"/>
      <c r="LIK43" s="31"/>
      <c r="LIL43" s="31"/>
      <c r="LIM43" s="31"/>
      <c r="LIN43" s="31"/>
      <c r="LIO43" s="31"/>
      <c r="LIP43" s="31"/>
      <c r="LIQ43" s="31"/>
      <c r="LIR43" s="31"/>
      <c r="LIS43" s="31"/>
      <c r="LIT43" s="31"/>
      <c r="LIU43" s="31"/>
      <c r="LIV43" s="31"/>
      <c r="LIW43" s="31"/>
      <c r="LIX43" s="31"/>
      <c r="LIY43" s="31"/>
      <c r="LIZ43" s="31"/>
      <c r="LJA43" s="31"/>
      <c r="LJB43" s="31"/>
      <c r="LJC43" s="31"/>
      <c r="LJD43" s="31"/>
      <c r="LJE43" s="31"/>
      <c r="LJF43" s="31"/>
      <c r="LJG43" s="31"/>
      <c r="LJH43" s="31"/>
      <c r="LJI43" s="31"/>
      <c r="LJJ43" s="31"/>
      <c r="LJK43" s="31"/>
      <c r="LJL43" s="31"/>
      <c r="LJM43" s="31"/>
      <c r="LJN43" s="31"/>
      <c r="LJO43" s="31"/>
      <c r="LJP43" s="31"/>
      <c r="LJQ43" s="31"/>
      <c r="LJR43" s="31"/>
      <c r="LJS43" s="31"/>
      <c r="LJT43" s="31"/>
      <c r="LJU43" s="31"/>
      <c r="LJV43" s="31"/>
      <c r="LJW43" s="31"/>
      <c r="LJX43" s="31"/>
      <c r="LJY43" s="31"/>
      <c r="LJZ43" s="31"/>
      <c r="LKA43" s="31"/>
      <c r="LKB43" s="31"/>
      <c r="LKC43" s="31"/>
      <c r="LKD43" s="31"/>
      <c r="LKE43" s="31"/>
      <c r="LKF43" s="31"/>
      <c r="LKG43" s="31"/>
      <c r="LKH43" s="31"/>
      <c r="LKI43" s="31"/>
      <c r="LKJ43" s="31"/>
      <c r="LKK43" s="31"/>
      <c r="LKL43" s="31"/>
      <c r="LKM43" s="31"/>
      <c r="LKN43" s="31"/>
      <c r="LKO43" s="31"/>
      <c r="LKP43" s="31"/>
      <c r="LKQ43" s="31"/>
      <c r="LKR43" s="31"/>
      <c r="LKS43" s="31"/>
      <c r="LKT43" s="31"/>
      <c r="LKU43" s="31"/>
      <c r="LKV43" s="31"/>
      <c r="LKW43" s="31"/>
      <c r="LKX43" s="31"/>
      <c r="LKY43" s="31"/>
      <c r="LKZ43" s="31"/>
      <c r="LLA43" s="31"/>
      <c r="LLB43" s="31"/>
      <c r="LLC43" s="31"/>
      <c r="LLD43" s="31"/>
      <c r="LLE43" s="31"/>
      <c r="LLF43" s="31"/>
      <c r="LLG43" s="31"/>
      <c r="LLH43" s="31"/>
      <c r="LLI43" s="31"/>
      <c r="LLJ43" s="31"/>
      <c r="LLK43" s="31"/>
      <c r="LLL43" s="31"/>
      <c r="LLM43" s="31"/>
      <c r="LLN43" s="31"/>
      <c r="LLO43" s="31"/>
      <c r="LLP43" s="31"/>
      <c r="LLQ43" s="31"/>
      <c r="LLR43" s="31"/>
      <c r="LLS43" s="31"/>
      <c r="LLT43" s="31"/>
      <c r="LLU43" s="31"/>
      <c r="LLV43" s="31"/>
      <c r="LLW43" s="31"/>
      <c r="LLX43" s="31"/>
      <c r="LLY43" s="31"/>
      <c r="LLZ43" s="31"/>
      <c r="LMA43" s="31"/>
      <c r="LMB43" s="31"/>
      <c r="LMC43" s="31"/>
      <c r="LMD43" s="31"/>
      <c r="LME43" s="31"/>
      <c r="LMF43" s="31"/>
      <c r="LMG43" s="31"/>
      <c r="LMH43" s="31"/>
      <c r="LMI43" s="31"/>
      <c r="LMJ43" s="31"/>
      <c r="LMK43" s="31"/>
      <c r="LML43" s="31"/>
      <c r="LMM43" s="31"/>
      <c r="LMN43" s="31"/>
      <c r="LMO43" s="31"/>
      <c r="LMP43" s="31"/>
      <c r="LMQ43" s="31"/>
      <c r="LMR43" s="31"/>
      <c r="LMS43" s="31"/>
      <c r="LMT43" s="31"/>
      <c r="LMU43" s="31"/>
      <c r="LMV43" s="31"/>
      <c r="LMW43" s="31"/>
      <c r="LMX43" s="31"/>
      <c r="LMY43" s="31"/>
      <c r="LMZ43" s="31"/>
      <c r="LNA43" s="31"/>
      <c r="LNB43" s="31"/>
      <c r="LNC43" s="31"/>
      <c r="LND43" s="31"/>
      <c r="LNE43" s="31"/>
      <c r="LNF43" s="31"/>
      <c r="LNG43" s="31"/>
      <c r="LNH43" s="31"/>
      <c r="LNI43" s="31"/>
      <c r="LNJ43" s="31"/>
      <c r="LNK43" s="31"/>
      <c r="LNL43" s="31"/>
      <c r="LNM43" s="31"/>
      <c r="LNN43" s="31"/>
      <c r="LNO43" s="31"/>
      <c r="LNP43" s="31"/>
      <c r="LNQ43" s="31"/>
      <c r="LNR43" s="31"/>
      <c r="LNS43" s="31"/>
      <c r="LNT43" s="31"/>
      <c r="LNU43" s="31"/>
      <c r="LNV43" s="31"/>
      <c r="LNW43" s="31"/>
      <c r="LNX43" s="31"/>
      <c r="LNY43" s="31"/>
      <c r="LNZ43" s="31"/>
      <c r="LOA43" s="31"/>
      <c r="LOB43" s="31"/>
      <c r="LOC43" s="31"/>
      <c r="LOD43" s="31"/>
      <c r="LOE43" s="31"/>
      <c r="LOF43" s="31"/>
      <c r="LOG43" s="31"/>
      <c r="LOH43" s="31"/>
      <c r="LOI43" s="31"/>
      <c r="LOJ43" s="31"/>
      <c r="LOK43" s="31"/>
      <c r="LOL43" s="31"/>
      <c r="LOM43" s="31"/>
      <c r="LON43" s="31"/>
      <c r="LOO43" s="31"/>
      <c r="LOP43" s="31"/>
      <c r="LOQ43" s="31"/>
      <c r="LOR43" s="31"/>
      <c r="LOS43" s="31"/>
      <c r="LOT43" s="31"/>
      <c r="LOU43" s="31"/>
      <c r="LOV43" s="31"/>
      <c r="LOW43" s="31"/>
      <c r="LOX43" s="31"/>
      <c r="LOY43" s="31"/>
      <c r="LOZ43" s="31"/>
      <c r="LPA43" s="31"/>
      <c r="LPB43" s="31"/>
      <c r="LPC43" s="31"/>
      <c r="LPD43" s="31"/>
      <c r="LPE43" s="31"/>
      <c r="LPF43" s="31"/>
      <c r="LPG43" s="31"/>
      <c r="LPH43" s="31"/>
      <c r="LPI43" s="31"/>
      <c r="LPJ43" s="31"/>
      <c r="LPK43" s="31"/>
      <c r="LPL43" s="31"/>
      <c r="LPM43" s="31"/>
      <c r="LPN43" s="31"/>
      <c r="LPO43" s="31"/>
      <c r="LPP43" s="31"/>
      <c r="LPQ43" s="31"/>
      <c r="LPR43" s="31"/>
      <c r="LPS43" s="31"/>
      <c r="LPT43" s="31"/>
      <c r="LPU43" s="31"/>
      <c r="LPV43" s="31"/>
      <c r="LPW43" s="31"/>
      <c r="LPX43" s="31"/>
      <c r="LPY43" s="31"/>
      <c r="LPZ43" s="31"/>
      <c r="LQA43" s="31"/>
      <c r="LQB43" s="31"/>
      <c r="LQC43" s="31"/>
      <c r="LQD43" s="31"/>
      <c r="LQE43" s="31"/>
      <c r="LQF43" s="31"/>
      <c r="LQG43" s="31"/>
      <c r="LQH43" s="31"/>
      <c r="LQI43" s="31"/>
      <c r="LQJ43" s="31"/>
      <c r="LQK43" s="31"/>
      <c r="LQL43" s="31"/>
      <c r="LQM43" s="31"/>
      <c r="LQN43" s="31"/>
      <c r="LQO43" s="31"/>
      <c r="LQP43" s="31"/>
      <c r="LQQ43" s="31"/>
      <c r="LQR43" s="31"/>
      <c r="LQS43" s="31"/>
      <c r="LQT43" s="31"/>
      <c r="LQU43" s="31"/>
      <c r="LQV43" s="31"/>
      <c r="LQW43" s="31"/>
      <c r="LQX43" s="31"/>
      <c r="LQY43" s="31"/>
      <c r="LQZ43" s="31"/>
      <c r="LRA43" s="31"/>
      <c r="LRB43" s="31"/>
      <c r="LRC43" s="31"/>
      <c r="LRD43" s="31"/>
      <c r="LRE43" s="31"/>
      <c r="LRF43" s="31"/>
      <c r="LRG43" s="31"/>
      <c r="LRH43" s="31"/>
      <c r="LRI43" s="31"/>
      <c r="LRJ43" s="31"/>
      <c r="LRK43" s="31"/>
      <c r="LRL43" s="31"/>
      <c r="LRM43" s="31"/>
      <c r="LRN43" s="31"/>
      <c r="LRO43" s="31"/>
      <c r="LRP43" s="31"/>
      <c r="LRQ43" s="31"/>
      <c r="LRR43" s="31"/>
      <c r="LRS43" s="31"/>
      <c r="LRT43" s="31"/>
      <c r="LRU43" s="31"/>
      <c r="LRV43" s="31"/>
      <c r="LRW43" s="31"/>
      <c r="LRX43" s="31"/>
      <c r="LRY43" s="31"/>
      <c r="LRZ43" s="31"/>
      <c r="LSA43" s="31"/>
      <c r="LSB43" s="31"/>
      <c r="LSC43" s="31"/>
      <c r="LSD43" s="31"/>
      <c r="LSE43" s="31"/>
      <c r="LSF43" s="31"/>
      <c r="LSG43" s="31"/>
      <c r="LSH43" s="31"/>
      <c r="LSI43" s="31"/>
      <c r="LSJ43" s="31"/>
      <c r="LSK43" s="31"/>
      <c r="LSL43" s="31"/>
      <c r="LSM43" s="31"/>
      <c r="LSN43" s="31"/>
      <c r="LSO43" s="31"/>
      <c r="LSP43" s="31"/>
      <c r="LSQ43" s="31"/>
      <c r="LSR43" s="31"/>
      <c r="LSS43" s="31"/>
      <c r="LST43" s="31"/>
      <c r="LSU43" s="31"/>
      <c r="LSV43" s="31"/>
      <c r="LSW43" s="31"/>
      <c r="LSX43" s="31"/>
      <c r="LSY43" s="31"/>
      <c r="LSZ43" s="31"/>
      <c r="LTA43" s="31"/>
      <c r="LTB43" s="31"/>
      <c r="LTC43" s="31"/>
      <c r="LTD43" s="31"/>
      <c r="LTE43" s="31"/>
      <c r="LTF43" s="31"/>
      <c r="LTG43" s="31"/>
      <c r="LTH43" s="31"/>
      <c r="LTI43" s="31"/>
      <c r="LTJ43" s="31"/>
      <c r="LTK43" s="31"/>
      <c r="LTL43" s="31"/>
      <c r="LTM43" s="31"/>
      <c r="LTN43" s="31"/>
      <c r="LTO43" s="31"/>
      <c r="LTP43" s="31"/>
      <c r="LTQ43" s="31"/>
      <c r="LTR43" s="31"/>
      <c r="LTS43" s="31"/>
      <c r="LTT43" s="31"/>
      <c r="LTU43" s="31"/>
      <c r="LTV43" s="31"/>
      <c r="LTW43" s="31"/>
      <c r="LTX43" s="31"/>
      <c r="LTY43" s="31"/>
      <c r="LTZ43" s="31"/>
      <c r="LUA43" s="31"/>
      <c r="LUB43" s="31"/>
      <c r="LUC43" s="31"/>
      <c r="LUD43" s="31"/>
      <c r="LUE43" s="31"/>
      <c r="LUF43" s="31"/>
      <c r="LUG43" s="31"/>
      <c r="LUH43" s="31"/>
      <c r="LUI43" s="31"/>
      <c r="LUJ43" s="31"/>
      <c r="LUK43" s="31"/>
      <c r="LUL43" s="31"/>
      <c r="LUM43" s="31"/>
      <c r="LUN43" s="31"/>
      <c r="LUO43" s="31"/>
      <c r="LUP43" s="31"/>
      <c r="LUQ43" s="31"/>
      <c r="LUR43" s="31"/>
      <c r="LUS43" s="31"/>
      <c r="LUT43" s="31"/>
      <c r="LUU43" s="31"/>
      <c r="LUV43" s="31"/>
      <c r="LUW43" s="31"/>
      <c r="LUX43" s="31"/>
      <c r="LUY43" s="31"/>
      <c r="LUZ43" s="31"/>
      <c r="LVA43" s="31"/>
      <c r="LVB43" s="31"/>
      <c r="LVC43" s="31"/>
      <c r="LVD43" s="31"/>
      <c r="LVE43" s="31"/>
      <c r="LVF43" s="31"/>
      <c r="LVG43" s="31"/>
      <c r="LVH43" s="31"/>
      <c r="LVI43" s="31"/>
      <c r="LVJ43" s="31"/>
      <c r="LVK43" s="31"/>
      <c r="LVL43" s="31"/>
      <c r="LVM43" s="31"/>
      <c r="LVN43" s="31"/>
      <c r="LVO43" s="31"/>
      <c r="LVP43" s="31"/>
      <c r="LVQ43" s="31"/>
      <c r="LVR43" s="31"/>
      <c r="LVS43" s="31"/>
      <c r="LVT43" s="31"/>
      <c r="LVU43" s="31"/>
      <c r="LVV43" s="31"/>
      <c r="LVW43" s="31"/>
      <c r="LVX43" s="31"/>
      <c r="LVY43" s="31"/>
      <c r="LVZ43" s="31"/>
      <c r="LWA43" s="31"/>
      <c r="LWB43" s="31"/>
      <c r="LWC43" s="31"/>
      <c r="LWD43" s="31"/>
      <c r="LWE43" s="31"/>
      <c r="LWF43" s="31"/>
      <c r="LWG43" s="31"/>
      <c r="LWH43" s="31"/>
      <c r="LWI43" s="31"/>
      <c r="LWJ43" s="31"/>
      <c r="LWK43" s="31"/>
      <c r="LWL43" s="31"/>
      <c r="LWM43" s="31"/>
      <c r="LWN43" s="31"/>
      <c r="LWO43" s="31"/>
      <c r="LWP43" s="31"/>
      <c r="LWQ43" s="31"/>
      <c r="LWR43" s="31"/>
      <c r="LWS43" s="31"/>
      <c r="LWT43" s="31"/>
      <c r="LWU43" s="31"/>
      <c r="LWV43" s="31"/>
      <c r="LWW43" s="31"/>
      <c r="LWX43" s="31"/>
      <c r="LWY43" s="31"/>
      <c r="LWZ43" s="31"/>
      <c r="LXA43" s="31"/>
      <c r="LXB43" s="31"/>
      <c r="LXC43" s="31"/>
      <c r="LXD43" s="31"/>
      <c r="LXE43" s="31"/>
      <c r="LXF43" s="31"/>
      <c r="LXG43" s="31"/>
      <c r="LXH43" s="31"/>
      <c r="LXI43" s="31"/>
      <c r="LXJ43" s="31"/>
      <c r="LXK43" s="31"/>
      <c r="LXL43" s="31"/>
      <c r="LXM43" s="31"/>
      <c r="LXN43" s="31"/>
      <c r="LXO43" s="31"/>
      <c r="LXP43" s="31"/>
      <c r="LXQ43" s="31"/>
      <c r="LXR43" s="31"/>
      <c r="LXS43" s="31"/>
      <c r="LXT43" s="31"/>
      <c r="LXU43" s="31"/>
      <c r="LXV43" s="31"/>
      <c r="LXW43" s="31"/>
      <c r="LXX43" s="31"/>
      <c r="LXY43" s="31"/>
      <c r="LXZ43" s="31"/>
      <c r="LYA43" s="31"/>
      <c r="LYB43" s="31"/>
      <c r="LYC43" s="31"/>
      <c r="LYD43" s="31"/>
      <c r="LYE43" s="31"/>
      <c r="LYF43" s="31"/>
      <c r="LYG43" s="31"/>
      <c r="LYH43" s="31"/>
      <c r="LYI43" s="31"/>
      <c r="LYJ43" s="31"/>
      <c r="LYK43" s="31"/>
      <c r="LYL43" s="31"/>
      <c r="LYM43" s="31"/>
      <c r="LYN43" s="31"/>
      <c r="LYO43" s="31"/>
      <c r="LYP43" s="31"/>
      <c r="LYQ43" s="31"/>
      <c r="LYR43" s="31"/>
      <c r="LYS43" s="31"/>
      <c r="LYT43" s="31"/>
      <c r="LYU43" s="31"/>
      <c r="LYV43" s="31"/>
      <c r="LYW43" s="31"/>
      <c r="LYX43" s="31"/>
      <c r="LYY43" s="31"/>
      <c r="LYZ43" s="31"/>
      <c r="LZA43" s="31"/>
      <c r="LZB43" s="31"/>
      <c r="LZC43" s="31"/>
      <c r="LZD43" s="31"/>
      <c r="LZE43" s="31"/>
      <c r="LZF43" s="31"/>
      <c r="LZG43" s="31"/>
      <c r="LZH43" s="31"/>
      <c r="LZI43" s="31"/>
      <c r="LZJ43" s="31"/>
      <c r="LZK43" s="31"/>
      <c r="LZL43" s="31"/>
      <c r="LZM43" s="31"/>
      <c r="LZN43" s="31"/>
      <c r="LZO43" s="31"/>
      <c r="LZP43" s="31"/>
      <c r="LZQ43" s="31"/>
      <c r="LZR43" s="31"/>
      <c r="LZS43" s="31"/>
      <c r="LZT43" s="31"/>
      <c r="LZU43" s="31"/>
      <c r="LZV43" s="31"/>
      <c r="LZW43" s="31"/>
      <c r="LZX43" s="31"/>
      <c r="LZY43" s="31"/>
      <c r="LZZ43" s="31"/>
      <c r="MAA43" s="31"/>
      <c r="MAB43" s="31"/>
      <c r="MAC43" s="31"/>
      <c r="MAD43" s="31"/>
      <c r="MAE43" s="31"/>
      <c r="MAF43" s="31"/>
      <c r="MAG43" s="31"/>
      <c r="MAH43" s="31"/>
      <c r="MAI43" s="31"/>
      <c r="MAJ43" s="31"/>
      <c r="MAK43" s="31"/>
      <c r="MAL43" s="31"/>
      <c r="MAM43" s="31"/>
      <c r="MAN43" s="31"/>
      <c r="MAO43" s="31"/>
      <c r="MAP43" s="31"/>
      <c r="MAQ43" s="31"/>
      <c r="MAR43" s="31"/>
      <c r="MAS43" s="31"/>
      <c r="MAT43" s="31"/>
      <c r="MAU43" s="31"/>
      <c r="MAV43" s="31"/>
      <c r="MAW43" s="31"/>
      <c r="MAX43" s="31"/>
      <c r="MAY43" s="31"/>
      <c r="MAZ43" s="31"/>
      <c r="MBA43" s="31"/>
      <c r="MBB43" s="31"/>
      <c r="MBC43" s="31"/>
      <c r="MBD43" s="31"/>
      <c r="MBE43" s="31"/>
      <c r="MBF43" s="31"/>
      <c r="MBG43" s="31"/>
      <c r="MBH43" s="31"/>
      <c r="MBI43" s="31"/>
      <c r="MBJ43" s="31"/>
      <c r="MBK43" s="31"/>
      <c r="MBL43" s="31"/>
      <c r="MBM43" s="31"/>
      <c r="MBN43" s="31"/>
      <c r="MBO43" s="31"/>
      <c r="MBP43" s="31"/>
      <c r="MBQ43" s="31"/>
      <c r="MBR43" s="31"/>
      <c r="MBS43" s="31"/>
      <c r="MBT43" s="31"/>
      <c r="MBU43" s="31"/>
      <c r="MBV43" s="31"/>
      <c r="MBW43" s="31"/>
      <c r="MBX43" s="31"/>
      <c r="MBY43" s="31"/>
      <c r="MBZ43" s="31"/>
      <c r="MCA43" s="31"/>
      <c r="MCB43" s="31"/>
      <c r="MCC43" s="31"/>
      <c r="MCD43" s="31"/>
      <c r="MCE43" s="31"/>
      <c r="MCF43" s="31"/>
      <c r="MCG43" s="31"/>
      <c r="MCH43" s="31"/>
      <c r="MCI43" s="31"/>
      <c r="MCJ43" s="31"/>
      <c r="MCK43" s="31"/>
      <c r="MCL43" s="31"/>
      <c r="MCM43" s="31"/>
      <c r="MCN43" s="31"/>
      <c r="MCO43" s="31"/>
      <c r="MCP43" s="31"/>
      <c r="MCQ43" s="31"/>
      <c r="MCR43" s="31"/>
      <c r="MCS43" s="31"/>
      <c r="MCT43" s="31"/>
      <c r="MCU43" s="31"/>
      <c r="MCV43" s="31"/>
      <c r="MCW43" s="31"/>
      <c r="MCX43" s="31"/>
      <c r="MCY43" s="31"/>
      <c r="MCZ43" s="31"/>
      <c r="MDA43" s="31"/>
      <c r="MDB43" s="31"/>
      <c r="MDC43" s="31"/>
      <c r="MDD43" s="31"/>
      <c r="MDE43" s="31"/>
      <c r="MDF43" s="31"/>
      <c r="MDG43" s="31"/>
      <c r="MDH43" s="31"/>
      <c r="MDI43" s="31"/>
      <c r="MDJ43" s="31"/>
      <c r="MDK43" s="31"/>
      <c r="MDL43" s="31"/>
      <c r="MDM43" s="31"/>
      <c r="MDN43" s="31"/>
      <c r="MDO43" s="31"/>
      <c r="MDP43" s="31"/>
      <c r="MDQ43" s="31"/>
      <c r="MDR43" s="31"/>
      <c r="MDS43" s="31"/>
      <c r="MDT43" s="31"/>
      <c r="MDU43" s="31"/>
      <c r="MDV43" s="31"/>
      <c r="MDW43" s="31"/>
      <c r="MDX43" s="31"/>
      <c r="MDY43" s="31"/>
      <c r="MDZ43" s="31"/>
      <c r="MEA43" s="31"/>
      <c r="MEB43" s="31"/>
      <c r="MEC43" s="31"/>
      <c r="MED43" s="31"/>
      <c r="MEE43" s="31"/>
      <c r="MEF43" s="31"/>
      <c r="MEG43" s="31"/>
      <c r="MEH43" s="31"/>
      <c r="MEI43" s="31"/>
      <c r="MEJ43" s="31"/>
      <c r="MEK43" s="31"/>
      <c r="MEL43" s="31"/>
      <c r="MEM43" s="31"/>
      <c r="MEN43" s="31"/>
      <c r="MEO43" s="31"/>
      <c r="MEP43" s="31"/>
      <c r="MEQ43" s="31"/>
      <c r="MER43" s="31"/>
      <c r="MES43" s="31"/>
      <c r="MET43" s="31"/>
      <c r="MEU43" s="31"/>
      <c r="MEV43" s="31"/>
      <c r="MEW43" s="31"/>
      <c r="MEX43" s="31"/>
      <c r="MEY43" s="31"/>
      <c r="MEZ43" s="31"/>
      <c r="MFA43" s="31"/>
      <c r="MFB43" s="31"/>
      <c r="MFC43" s="31"/>
      <c r="MFD43" s="31"/>
      <c r="MFE43" s="31"/>
      <c r="MFF43" s="31"/>
      <c r="MFG43" s="31"/>
      <c r="MFH43" s="31"/>
      <c r="MFI43" s="31"/>
      <c r="MFJ43" s="31"/>
      <c r="MFK43" s="31"/>
      <c r="MFL43" s="31"/>
      <c r="MFM43" s="31"/>
      <c r="MFN43" s="31"/>
      <c r="MFO43" s="31"/>
      <c r="MFP43" s="31"/>
      <c r="MFQ43" s="31"/>
      <c r="MFR43" s="31"/>
      <c r="MFS43" s="31"/>
      <c r="MFT43" s="31"/>
      <c r="MFU43" s="31"/>
      <c r="MFV43" s="31"/>
      <c r="MFW43" s="31"/>
      <c r="MFX43" s="31"/>
      <c r="MFY43" s="31"/>
      <c r="MFZ43" s="31"/>
      <c r="MGA43" s="31"/>
      <c r="MGB43" s="31"/>
      <c r="MGC43" s="31"/>
      <c r="MGD43" s="31"/>
      <c r="MGE43" s="31"/>
      <c r="MGF43" s="31"/>
      <c r="MGG43" s="31"/>
      <c r="MGH43" s="31"/>
      <c r="MGI43" s="31"/>
      <c r="MGJ43" s="31"/>
      <c r="MGK43" s="31"/>
      <c r="MGL43" s="31"/>
      <c r="MGM43" s="31"/>
      <c r="MGN43" s="31"/>
      <c r="MGO43" s="31"/>
      <c r="MGP43" s="31"/>
      <c r="MGQ43" s="31"/>
      <c r="MGR43" s="31"/>
      <c r="MGS43" s="31"/>
      <c r="MGT43" s="31"/>
      <c r="MGU43" s="31"/>
      <c r="MGV43" s="31"/>
      <c r="MGW43" s="31"/>
      <c r="MGX43" s="31"/>
      <c r="MGY43" s="31"/>
      <c r="MGZ43" s="31"/>
      <c r="MHA43" s="31"/>
      <c r="MHB43" s="31"/>
      <c r="MHC43" s="31"/>
      <c r="MHD43" s="31"/>
      <c r="MHE43" s="31"/>
      <c r="MHF43" s="31"/>
      <c r="MHG43" s="31"/>
      <c r="MHH43" s="31"/>
      <c r="MHI43" s="31"/>
      <c r="MHJ43" s="31"/>
      <c r="MHK43" s="31"/>
      <c r="MHL43" s="31"/>
      <c r="MHM43" s="31"/>
      <c r="MHN43" s="31"/>
      <c r="MHO43" s="31"/>
      <c r="MHP43" s="31"/>
      <c r="MHQ43" s="31"/>
      <c r="MHR43" s="31"/>
      <c r="MHS43" s="31"/>
      <c r="MHT43" s="31"/>
      <c r="MHU43" s="31"/>
      <c r="MHV43" s="31"/>
      <c r="MHW43" s="31"/>
      <c r="MHX43" s="31"/>
      <c r="MHY43" s="31"/>
      <c r="MHZ43" s="31"/>
      <c r="MIA43" s="31"/>
      <c r="MIB43" s="31"/>
      <c r="MIC43" s="31"/>
      <c r="MID43" s="31"/>
      <c r="MIE43" s="31"/>
      <c r="MIF43" s="31"/>
      <c r="MIG43" s="31"/>
      <c r="MIH43" s="31"/>
      <c r="MII43" s="31"/>
      <c r="MIJ43" s="31"/>
      <c r="MIK43" s="31"/>
      <c r="MIL43" s="31"/>
      <c r="MIM43" s="31"/>
      <c r="MIN43" s="31"/>
      <c r="MIO43" s="31"/>
      <c r="MIP43" s="31"/>
      <c r="MIQ43" s="31"/>
      <c r="MIR43" s="31"/>
      <c r="MIS43" s="31"/>
      <c r="MIT43" s="31"/>
      <c r="MIU43" s="31"/>
      <c r="MIV43" s="31"/>
      <c r="MIW43" s="31"/>
      <c r="MIX43" s="31"/>
      <c r="MIY43" s="31"/>
      <c r="MIZ43" s="31"/>
      <c r="MJA43" s="31"/>
      <c r="MJB43" s="31"/>
      <c r="MJC43" s="31"/>
      <c r="MJD43" s="31"/>
      <c r="MJE43" s="31"/>
      <c r="MJF43" s="31"/>
      <c r="MJG43" s="31"/>
      <c r="MJH43" s="31"/>
      <c r="MJI43" s="31"/>
      <c r="MJJ43" s="31"/>
      <c r="MJK43" s="31"/>
      <c r="MJL43" s="31"/>
      <c r="MJM43" s="31"/>
      <c r="MJN43" s="31"/>
      <c r="MJO43" s="31"/>
      <c r="MJP43" s="31"/>
      <c r="MJQ43" s="31"/>
      <c r="MJR43" s="31"/>
      <c r="MJS43" s="31"/>
      <c r="MJT43" s="31"/>
      <c r="MJU43" s="31"/>
      <c r="MJV43" s="31"/>
      <c r="MJW43" s="31"/>
      <c r="MJX43" s="31"/>
      <c r="MJY43" s="31"/>
      <c r="MJZ43" s="31"/>
      <c r="MKA43" s="31"/>
      <c r="MKB43" s="31"/>
      <c r="MKC43" s="31"/>
      <c r="MKD43" s="31"/>
      <c r="MKE43" s="31"/>
      <c r="MKF43" s="31"/>
      <c r="MKG43" s="31"/>
      <c r="MKH43" s="31"/>
      <c r="MKI43" s="31"/>
      <c r="MKJ43" s="31"/>
      <c r="MKK43" s="31"/>
      <c r="MKL43" s="31"/>
      <c r="MKM43" s="31"/>
      <c r="MKN43" s="31"/>
      <c r="MKO43" s="31"/>
      <c r="MKP43" s="31"/>
      <c r="MKQ43" s="31"/>
      <c r="MKR43" s="31"/>
      <c r="MKS43" s="31"/>
      <c r="MKT43" s="31"/>
      <c r="MKU43" s="31"/>
      <c r="MKV43" s="31"/>
      <c r="MKW43" s="31"/>
      <c r="MKX43" s="31"/>
      <c r="MKY43" s="31"/>
      <c r="MKZ43" s="31"/>
      <c r="MLA43" s="31"/>
      <c r="MLB43" s="31"/>
      <c r="MLC43" s="31"/>
      <c r="MLD43" s="31"/>
      <c r="MLE43" s="31"/>
      <c r="MLF43" s="31"/>
      <c r="MLG43" s="31"/>
      <c r="MLH43" s="31"/>
      <c r="MLI43" s="31"/>
      <c r="MLJ43" s="31"/>
      <c r="MLK43" s="31"/>
      <c r="MLL43" s="31"/>
      <c r="MLM43" s="31"/>
      <c r="MLN43" s="31"/>
      <c r="MLO43" s="31"/>
      <c r="MLP43" s="31"/>
      <c r="MLQ43" s="31"/>
      <c r="MLR43" s="31"/>
      <c r="MLS43" s="31"/>
      <c r="MLT43" s="31"/>
      <c r="MLU43" s="31"/>
      <c r="MLV43" s="31"/>
      <c r="MLW43" s="31"/>
      <c r="MLX43" s="31"/>
      <c r="MLY43" s="31"/>
      <c r="MLZ43" s="31"/>
      <c r="MMA43" s="31"/>
      <c r="MMB43" s="31"/>
      <c r="MMC43" s="31"/>
      <c r="MMD43" s="31"/>
      <c r="MME43" s="31"/>
      <c r="MMF43" s="31"/>
      <c r="MMG43" s="31"/>
      <c r="MMH43" s="31"/>
      <c r="MMI43" s="31"/>
      <c r="MMJ43" s="31"/>
      <c r="MMK43" s="31"/>
      <c r="MML43" s="31"/>
      <c r="MMM43" s="31"/>
      <c r="MMN43" s="31"/>
      <c r="MMO43" s="31"/>
      <c r="MMP43" s="31"/>
      <c r="MMQ43" s="31"/>
      <c r="MMR43" s="31"/>
      <c r="MMS43" s="31"/>
      <c r="MMT43" s="31"/>
      <c r="MMU43" s="31"/>
      <c r="MMV43" s="31"/>
      <c r="MMW43" s="31"/>
      <c r="MMX43" s="31"/>
      <c r="MMY43" s="31"/>
      <c r="MMZ43" s="31"/>
      <c r="MNA43" s="31"/>
      <c r="MNB43" s="31"/>
      <c r="MNC43" s="31"/>
      <c r="MND43" s="31"/>
      <c r="MNE43" s="31"/>
      <c r="MNF43" s="31"/>
      <c r="MNG43" s="31"/>
      <c r="MNH43" s="31"/>
      <c r="MNI43" s="31"/>
      <c r="MNJ43" s="31"/>
      <c r="MNK43" s="31"/>
      <c r="MNL43" s="31"/>
      <c r="MNM43" s="31"/>
      <c r="MNN43" s="31"/>
      <c r="MNO43" s="31"/>
      <c r="MNP43" s="31"/>
      <c r="MNQ43" s="31"/>
      <c r="MNR43" s="31"/>
      <c r="MNS43" s="31"/>
      <c r="MNT43" s="31"/>
      <c r="MNU43" s="31"/>
      <c r="MNV43" s="31"/>
      <c r="MNW43" s="31"/>
      <c r="MNX43" s="31"/>
      <c r="MNY43" s="31"/>
      <c r="MNZ43" s="31"/>
      <c r="MOA43" s="31"/>
      <c r="MOB43" s="31"/>
      <c r="MOC43" s="31"/>
      <c r="MOD43" s="31"/>
      <c r="MOE43" s="31"/>
      <c r="MOF43" s="31"/>
      <c r="MOG43" s="31"/>
      <c r="MOH43" s="31"/>
      <c r="MOI43" s="31"/>
      <c r="MOJ43" s="31"/>
      <c r="MOK43" s="31"/>
      <c r="MOL43" s="31"/>
      <c r="MOM43" s="31"/>
      <c r="MON43" s="31"/>
      <c r="MOO43" s="31"/>
      <c r="MOP43" s="31"/>
      <c r="MOQ43" s="31"/>
      <c r="MOR43" s="31"/>
      <c r="MOS43" s="31"/>
      <c r="MOT43" s="31"/>
      <c r="MOU43" s="31"/>
      <c r="MOV43" s="31"/>
      <c r="MOW43" s="31"/>
      <c r="MOX43" s="31"/>
      <c r="MOY43" s="31"/>
      <c r="MOZ43" s="31"/>
      <c r="MPA43" s="31"/>
      <c r="MPB43" s="31"/>
      <c r="MPC43" s="31"/>
      <c r="MPD43" s="31"/>
      <c r="MPE43" s="31"/>
      <c r="MPF43" s="31"/>
      <c r="MPG43" s="31"/>
      <c r="MPH43" s="31"/>
      <c r="MPI43" s="31"/>
      <c r="MPJ43" s="31"/>
      <c r="MPK43" s="31"/>
      <c r="MPL43" s="31"/>
      <c r="MPM43" s="31"/>
      <c r="MPN43" s="31"/>
      <c r="MPO43" s="31"/>
      <c r="MPP43" s="31"/>
      <c r="MPQ43" s="31"/>
      <c r="MPR43" s="31"/>
      <c r="MPS43" s="31"/>
      <c r="MPT43" s="31"/>
      <c r="MPU43" s="31"/>
      <c r="MPV43" s="31"/>
      <c r="MPW43" s="31"/>
      <c r="MPX43" s="31"/>
      <c r="MPY43" s="31"/>
      <c r="MPZ43" s="31"/>
      <c r="MQA43" s="31"/>
      <c r="MQB43" s="31"/>
      <c r="MQC43" s="31"/>
      <c r="MQD43" s="31"/>
      <c r="MQE43" s="31"/>
      <c r="MQF43" s="31"/>
      <c r="MQG43" s="31"/>
      <c r="MQH43" s="31"/>
      <c r="MQI43" s="31"/>
      <c r="MQJ43" s="31"/>
      <c r="MQK43" s="31"/>
      <c r="MQL43" s="31"/>
      <c r="MQM43" s="31"/>
      <c r="MQN43" s="31"/>
      <c r="MQO43" s="31"/>
      <c r="MQP43" s="31"/>
      <c r="MQQ43" s="31"/>
      <c r="MQR43" s="31"/>
      <c r="MQS43" s="31"/>
      <c r="MQT43" s="31"/>
      <c r="MQU43" s="31"/>
      <c r="MQV43" s="31"/>
      <c r="MQW43" s="31"/>
      <c r="MQX43" s="31"/>
      <c r="MQY43" s="31"/>
      <c r="MQZ43" s="31"/>
      <c r="MRA43" s="31"/>
      <c r="MRB43" s="31"/>
      <c r="MRC43" s="31"/>
      <c r="MRD43" s="31"/>
      <c r="MRE43" s="31"/>
      <c r="MRF43" s="31"/>
      <c r="MRG43" s="31"/>
      <c r="MRH43" s="31"/>
      <c r="MRI43" s="31"/>
      <c r="MRJ43" s="31"/>
      <c r="MRK43" s="31"/>
      <c r="MRL43" s="31"/>
      <c r="MRM43" s="31"/>
      <c r="MRN43" s="31"/>
      <c r="MRO43" s="31"/>
      <c r="MRP43" s="31"/>
      <c r="MRQ43" s="31"/>
      <c r="MRR43" s="31"/>
      <c r="MRS43" s="31"/>
      <c r="MRT43" s="31"/>
      <c r="MRU43" s="31"/>
      <c r="MRV43" s="31"/>
      <c r="MRW43" s="31"/>
      <c r="MRX43" s="31"/>
      <c r="MRY43" s="31"/>
      <c r="MRZ43" s="31"/>
      <c r="MSA43" s="31"/>
      <c r="MSB43" s="31"/>
      <c r="MSC43" s="31"/>
      <c r="MSD43" s="31"/>
      <c r="MSE43" s="31"/>
      <c r="MSF43" s="31"/>
      <c r="MSG43" s="31"/>
      <c r="MSH43" s="31"/>
      <c r="MSI43" s="31"/>
      <c r="MSJ43" s="31"/>
      <c r="MSK43" s="31"/>
      <c r="MSL43" s="31"/>
      <c r="MSM43" s="31"/>
      <c r="MSN43" s="31"/>
      <c r="MSO43" s="31"/>
      <c r="MSP43" s="31"/>
      <c r="MSQ43" s="31"/>
      <c r="MSR43" s="31"/>
      <c r="MSS43" s="31"/>
      <c r="MST43" s="31"/>
      <c r="MSU43" s="31"/>
      <c r="MSV43" s="31"/>
      <c r="MSW43" s="31"/>
      <c r="MSX43" s="31"/>
      <c r="MSY43" s="31"/>
      <c r="MSZ43" s="31"/>
      <c r="MTA43" s="31"/>
      <c r="MTB43" s="31"/>
      <c r="MTC43" s="31"/>
      <c r="MTD43" s="31"/>
      <c r="MTE43" s="31"/>
      <c r="MTF43" s="31"/>
      <c r="MTG43" s="31"/>
      <c r="MTH43" s="31"/>
      <c r="MTI43" s="31"/>
      <c r="MTJ43" s="31"/>
      <c r="MTK43" s="31"/>
      <c r="MTL43" s="31"/>
      <c r="MTM43" s="31"/>
      <c r="MTN43" s="31"/>
      <c r="MTO43" s="31"/>
      <c r="MTP43" s="31"/>
      <c r="MTQ43" s="31"/>
      <c r="MTR43" s="31"/>
      <c r="MTS43" s="31"/>
      <c r="MTT43" s="31"/>
      <c r="MTU43" s="31"/>
      <c r="MTV43" s="31"/>
      <c r="MTW43" s="31"/>
      <c r="MTX43" s="31"/>
      <c r="MTY43" s="31"/>
      <c r="MTZ43" s="31"/>
      <c r="MUA43" s="31"/>
      <c r="MUB43" s="31"/>
      <c r="MUC43" s="31"/>
      <c r="MUD43" s="31"/>
      <c r="MUE43" s="31"/>
      <c r="MUF43" s="31"/>
      <c r="MUG43" s="31"/>
      <c r="MUH43" s="31"/>
      <c r="MUI43" s="31"/>
      <c r="MUJ43" s="31"/>
      <c r="MUK43" s="31"/>
      <c r="MUL43" s="31"/>
      <c r="MUM43" s="31"/>
      <c r="MUN43" s="31"/>
      <c r="MUO43" s="31"/>
      <c r="MUP43" s="31"/>
      <c r="MUQ43" s="31"/>
      <c r="MUR43" s="31"/>
      <c r="MUS43" s="31"/>
      <c r="MUT43" s="31"/>
      <c r="MUU43" s="31"/>
      <c r="MUV43" s="31"/>
      <c r="MUW43" s="31"/>
      <c r="MUX43" s="31"/>
      <c r="MUY43" s="31"/>
      <c r="MUZ43" s="31"/>
      <c r="MVA43" s="31"/>
      <c r="MVB43" s="31"/>
      <c r="MVC43" s="31"/>
      <c r="MVD43" s="31"/>
      <c r="MVE43" s="31"/>
      <c r="MVF43" s="31"/>
      <c r="MVG43" s="31"/>
      <c r="MVH43" s="31"/>
      <c r="MVI43" s="31"/>
      <c r="MVJ43" s="31"/>
      <c r="MVK43" s="31"/>
      <c r="MVL43" s="31"/>
      <c r="MVM43" s="31"/>
      <c r="MVN43" s="31"/>
      <c r="MVO43" s="31"/>
      <c r="MVP43" s="31"/>
      <c r="MVQ43" s="31"/>
      <c r="MVR43" s="31"/>
      <c r="MVS43" s="31"/>
      <c r="MVT43" s="31"/>
      <c r="MVU43" s="31"/>
      <c r="MVV43" s="31"/>
      <c r="MVW43" s="31"/>
      <c r="MVX43" s="31"/>
      <c r="MVY43" s="31"/>
      <c r="MVZ43" s="31"/>
      <c r="MWA43" s="31"/>
      <c r="MWB43" s="31"/>
      <c r="MWC43" s="31"/>
      <c r="MWD43" s="31"/>
      <c r="MWE43" s="31"/>
      <c r="MWF43" s="31"/>
      <c r="MWG43" s="31"/>
      <c r="MWH43" s="31"/>
      <c r="MWI43" s="31"/>
      <c r="MWJ43" s="31"/>
      <c r="MWK43" s="31"/>
      <c r="MWL43" s="31"/>
      <c r="MWM43" s="31"/>
      <c r="MWN43" s="31"/>
      <c r="MWO43" s="31"/>
      <c r="MWP43" s="31"/>
      <c r="MWQ43" s="31"/>
      <c r="MWR43" s="31"/>
      <c r="MWS43" s="31"/>
      <c r="MWT43" s="31"/>
      <c r="MWU43" s="31"/>
      <c r="MWV43" s="31"/>
      <c r="MWW43" s="31"/>
      <c r="MWX43" s="31"/>
      <c r="MWY43" s="31"/>
      <c r="MWZ43" s="31"/>
      <c r="MXA43" s="31"/>
      <c r="MXB43" s="31"/>
      <c r="MXC43" s="31"/>
      <c r="MXD43" s="31"/>
      <c r="MXE43" s="31"/>
      <c r="MXF43" s="31"/>
      <c r="MXG43" s="31"/>
      <c r="MXH43" s="31"/>
      <c r="MXI43" s="31"/>
      <c r="MXJ43" s="31"/>
      <c r="MXK43" s="31"/>
      <c r="MXL43" s="31"/>
      <c r="MXM43" s="31"/>
      <c r="MXN43" s="31"/>
      <c r="MXO43" s="31"/>
      <c r="MXP43" s="31"/>
      <c r="MXQ43" s="31"/>
      <c r="MXR43" s="31"/>
      <c r="MXS43" s="31"/>
      <c r="MXT43" s="31"/>
      <c r="MXU43" s="31"/>
      <c r="MXV43" s="31"/>
      <c r="MXW43" s="31"/>
      <c r="MXX43" s="31"/>
      <c r="MXY43" s="31"/>
      <c r="MXZ43" s="31"/>
      <c r="MYA43" s="31"/>
      <c r="MYB43" s="31"/>
      <c r="MYC43" s="31"/>
      <c r="MYD43" s="31"/>
      <c r="MYE43" s="31"/>
      <c r="MYF43" s="31"/>
      <c r="MYG43" s="31"/>
      <c r="MYH43" s="31"/>
      <c r="MYI43" s="31"/>
      <c r="MYJ43" s="31"/>
      <c r="MYK43" s="31"/>
      <c r="MYL43" s="31"/>
      <c r="MYM43" s="31"/>
      <c r="MYN43" s="31"/>
      <c r="MYO43" s="31"/>
      <c r="MYP43" s="31"/>
      <c r="MYQ43" s="31"/>
      <c r="MYR43" s="31"/>
      <c r="MYS43" s="31"/>
      <c r="MYT43" s="31"/>
      <c r="MYU43" s="31"/>
      <c r="MYV43" s="31"/>
      <c r="MYW43" s="31"/>
      <c r="MYX43" s="31"/>
      <c r="MYY43" s="31"/>
      <c r="MYZ43" s="31"/>
      <c r="MZA43" s="31"/>
      <c r="MZB43" s="31"/>
      <c r="MZC43" s="31"/>
      <c r="MZD43" s="31"/>
      <c r="MZE43" s="31"/>
      <c r="MZF43" s="31"/>
      <c r="MZG43" s="31"/>
      <c r="MZH43" s="31"/>
      <c r="MZI43" s="31"/>
      <c r="MZJ43" s="31"/>
      <c r="MZK43" s="31"/>
      <c r="MZL43" s="31"/>
      <c r="MZM43" s="31"/>
      <c r="MZN43" s="31"/>
      <c r="MZO43" s="31"/>
      <c r="MZP43" s="31"/>
      <c r="MZQ43" s="31"/>
      <c r="MZR43" s="31"/>
      <c r="MZS43" s="31"/>
      <c r="MZT43" s="31"/>
      <c r="MZU43" s="31"/>
      <c r="MZV43" s="31"/>
      <c r="MZW43" s="31"/>
      <c r="MZX43" s="31"/>
      <c r="MZY43" s="31"/>
      <c r="MZZ43" s="31"/>
      <c r="NAA43" s="31"/>
      <c r="NAB43" s="31"/>
      <c r="NAC43" s="31"/>
      <c r="NAD43" s="31"/>
      <c r="NAE43" s="31"/>
      <c r="NAF43" s="31"/>
      <c r="NAG43" s="31"/>
      <c r="NAH43" s="31"/>
      <c r="NAI43" s="31"/>
      <c r="NAJ43" s="31"/>
      <c r="NAK43" s="31"/>
      <c r="NAL43" s="31"/>
      <c r="NAM43" s="31"/>
      <c r="NAN43" s="31"/>
      <c r="NAO43" s="31"/>
      <c r="NAP43" s="31"/>
      <c r="NAQ43" s="31"/>
      <c r="NAR43" s="31"/>
      <c r="NAS43" s="31"/>
      <c r="NAT43" s="31"/>
      <c r="NAU43" s="31"/>
      <c r="NAV43" s="31"/>
      <c r="NAW43" s="31"/>
      <c r="NAX43" s="31"/>
      <c r="NAY43" s="31"/>
      <c r="NAZ43" s="31"/>
      <c r="NBA43" s="31"/>
      <c r="NBB43" s="31"/>
      <c r="NBC43" s="31"/>
      <c r="NBD43" s="31"/>
      <c r="NBE43" s="31"/>
      <c r="NBF43" s="31"/>
      <c r="NBG43" s="31"/>
      <c r="NBH43" s="31"/>
      <c r="NBI43" s="31"/>
      <c r="NBJ43" s="31"/>
      <c r="NBK43" s="31"/>
      <c r="NBL43" s="31"/>
      <c r="NBM43" s="31"/>
      <c r="NBN43" s="31"/>
      <c r="NBO43" s="31"/>
      <c r="NBP43" s="31"/>
      <c r="NBQ43" s="31"/>
      <c r="NBR43" s="31"/>
      <c r="NBS43" s="31"/>
      <c r="NBT43" s="31"/>
      <c r="NBU43" s="31"/>
      <c r="NBV43" s="31"/>
      <c r="NBW43" s="31"/>
      <c r="NBX43" s="31"/>
      <c r="NBY43" s="31"/>
      <c r="NBZ43" s="31"/>
      <c r="NCA43" s="31"/>
      <c r="NCB43" s="31"/>
      <c r="NCC43" s="31"/>
      <c r="NCD43" s="31"/>
      <c r="NCE43" s="31"/>
      <c r="NCF43" s="31"/>
      <c r="NCG43" s="31"/>
      <c r="NCH43" s="31"/>
      <c r="NCI43" s="31"/>
      <c r="NCJ43" s="31"/>
      <c r="NCK43" s="31"/>
      <c r="NCL43" s="31"/>
      <c r="NCM43" s="31"/>
      <c r="NCN43" s="31"/>
      <c r="NCO43" s="31"/>
      <c r="NCP43" s="31"/>
      <c r="NCQ43" s="31"/>
      <c r="NCR43" s="31"/>
      <c r="NCS43" s="31"/>
      <c r="NCT43" s="31"/>
      <c r="NCU43" s="31"/>
      <c r="NCV43" s="31"/>
      <c r="NCW43" s="31"/>
      <c r="NCX43" s="31"/>
      <c r="NCY43" s="31"/>
      <c r="NCZ43" s="31"/>
      <c r="NDA43" s="31"/>
      <c r="NDB43" s="31"/>
      <c r="NDC43" s="31"/>
      <c r="NDD43" s="31"/>
      <c r="NDE43" s="31"/>
      <c r="NDF43" s="31"/>
      <c r="NDG43" s="31"/>
      <c r="NDH43" s="31"/>
      <c r="NDI43" s="31"/>
      <c r="NDJ43" s="31"/>
      <c r="NDK43" s="31"/>
      <c r="NDL43" s="31"/>
      <c r="NDM43" s="31"/>
      <c r="NDN43" s="31"/>
      <c r="NDO43" s="31"/>
      <c r="NDP43" s="31"/>
      <c r="NDQ43" s="31"/>
      <c r="NDR43" s="31"/>
      <c r="NDS43" s="31"/>
      <c r="NDT43" s="31"/>
      <c r="NDU43" s="31"/>
      <c r="NDV43" s="31"/>
      <c r="NDW43" s="31"/>
      <c r="NDX43" s="31"/>
      <c r="NDY43" s="31"/>
      <c r="NDZ43" s="31"/>
      <c r="NEA43" s="31"/>
      <c r="NEB43" s="31"/>
      <c r="NEC43" s="31"/>
      <c r="NED43" s="31"/>
      <c r="NEE43" s="31"/>
      <c r="NEF43" s="31"/>
      <c r="NEG43" s="31"/>
      <c r="NEH43" s="31"/>
      <c r="NEI43" s="31"/>
      <c r="NEJ43" s="31"/>
      <c r="NEK43" s="31"/>
      <c r="NEL43" s="31"/>
      <c r="NEM43" s="31"/>
      <c r="NEN43" s="31"/>
      <c r="NEO43" s="31"/>
      <c r="NEP43" s="31"/>
      <c r="NEQ43" s="31"/>
      <c r="NER43" s="31"/>
      <c r="NES43" s="31"/>
      <c r="NET43" s="31"/>
      <c r="NEU43" s="31"/>
      <c r="NEV43" s="31"/>
      <c r="NEW43" s="31"/>
      <c r="NEX43" s="31"/>
      <c r="NEY43" s="31"/>
      <c r="NEZ43" s="31"/>
      <c r="NFA43" s="31"/>
      <c r="NFB43" s="31"/>
      <c r="NFC43" s="31"/>
      <c r="NFD43" s="31"/>
      <c r="NFE43" s="31"/>
      <c r="NFF43" s="31"/>
      <c r="NFG43" s="31"/>
      <c r="NFH43" s="31"/>
      <c r="NFI43" s="31"/>
      <c r="NFJ43" s="31"/>
      <c r="NFK43" s="31"/>
      <c r="NFL43" s="31"/>
      <c r="NFM43" s="31"/>
      <c r="NFN43" s="31"/>
      <c r="NFO43" s="31"/>
      <c r="NFP43" s="31"/>
      <c r="NFQ43" s="31"/>
      <c r="NFR43" s="31"/>
      <c r="NFS43" s="31"/>
      <c r="NFT43" s="31"/>
      <c r="NFU43" s="31"/>
      <c r="NFV43" s="31"/>
      <c r="NFW43" s="31"/>
      <c r="NFX43" s="31"/>
      <c r="NFY43" s="31"/>
      <c r="NFZ43" s="31"/>
      <c r="NGA43" s="31"/>
      <c r="NGB43" s="31"/>
      <c r="NGC43" s="31"/>
      <c r="NGD43" s="31"/>
      <c r="NGE43" s="31"/>
      <c r="NGF43" s="31"/>
      <c r="NGG43" s="31"/>
      <c r="NGH43" s="31"/>
      <c r="NGI43" s="31"/>
      <c r="NGJ43" s="31"/>
      <c r="NGK43" s="31"/>
      <c r="NGL43" s="31"/>
      <c r="NGM43" s="31"/>
      <c r="NGN43" s="31"/>
      <c r="NGO43" s="31"/>
      <c r="NGP43" s="31"/>
      <c r="NGQ43" s="31"/>
      <c r="NGR43" s="31"/>
      <c r="NGS43" s="31"/>
      <c r="NGT43" s="31"/>
      <c r="NGU43" s="31"/>
      <c r="NGV43" s="31"/>
      <c r="NGW43" s="31"/>
      <c r="NGX43" s="31"/>
      <c r="NGY43" s="31"/>
      <c r="NGZ43" s="31"/>
      <c r="NHA43" s="31"/>
      <c r="NHB43" s="31"/>
      <c r="NHC43" s="31"/>
      <c r="NHD43" s="31"/>
      <c r="NHE43" s="31"/>
      <c r="NHF43" s="31"/>
      <c r="NHG43" s="31"/>
      <c r="NHH43" s="31"/>
      <c r="NHI43" s="31"/>
      <c r="NHJ43" s="31"/>
      <c r="NHK43" s="31"/>
      <c r="NHL43" s="31"/>
      <c r="NHM43" s="31"/>
      <c r="NHN43" s="31"/>
      <c r="NHO43" s="31"/>
      <c r="NHP43" s="31"/>
      <c r="NHQ43" s="31"/>
      <c r="NHR43" s="31"/>
      <c r="NHS43" s="31"/>
      <c r="NHT43" s="31"/>
      <c r="NHU43" s="31"/>
      <c r="NHV43" s="31"/>
      <c r="NHW43" s="31"/>
      <c r="NHX43" s="31"/>
      <c r="NHY43" s="31"/>
      <c r="NHZ43" s="31"/>
      <c r="NIA43" s="31"/>
      <c r="NIB43" s="31"/>
      <c r="NIC43" s="31"/>
      <c r="NID43" s="31"/>
      <c r="NIE43" s="31"/>
      <c r="NIF43" s="31"/>
      <c r="NIG43" s="31"/>
      <c r="NIH43" s="31"/>
      <c r="NII43" s="31"/>
      <c r="NIJ43" s="31"/>
      <c r="NIK43" s="31"/>
      <c r="NIL43" s="31"/>
      <c r="NIM43" s="31"/>
      <c r="NIN43" s="31"/>
      <c r="NIO43" s="31"/>
      <c r="NIP43" s="31"/>
      <c r="NIQ43" s="31"/>
      <c r="NIR43" s="31"/>
      <c r="NIS43" s="31"/>
      <c r="NIT43" s="31"/>
      <c r="NIU43" s="31"/>
      <c r="NIV43" s="31"/>
      <c r="NIW43" s="31"/>
      <c r="NIX43" s="31"/>
      <c r="NIY43" s="31"/>
      <c r="NIZ43" s="31"/>
      <c r="NJA43" s="31"/>
      <c r="NJB43" s="31"/>
      <c r="NJC43" s="31"/>
      <c r="NJD43" s="31"/>
      <c r="NJE43" s="31"/>
      <c r="NJF43" s="31"/>
      <c r="NJG43" s="31"/>
      <c r="NJH43" s="31"/>
      <c r="NJI43" s="31"/>
      <c r="NJJ43" s="31"/>
      <c r="NJK43" s="31"/>
      <c r="NJL43" s="31"/>
      <c r="NJM43" s="31"/>
      <c r="NJN43" s="31"/>
      <c r="NJO43" s="31"/>
      <c r="NJP43" s="31"/>
      <c r="NJQ43" s="31"/>
      <c r="NJR43" s="31"/>
      <c r="NJS43" s="31"/>
      <c r="NJT43" s="31"/>
      <c r="NJU43" s="31"/>
      <c r="NJV43" s="31"/>
      <c r="NJW43" s="31"/>
      <c r="NJX43" s="31"/>
      <c r="NJY43" s="31"/>
      <c r="NJZ43" s="31"/>
      <c r="NKA43" s="31"/>
      <c r="NKB43" s="31"/>
      <c r="NKC43" s="31"/>
      <c r="NKD43" s="31"/>
      <c r="NKE43" s="31"/>
      <c r="NKF43" s="31"/>
      <c r="NKG43" s="31"/>
      <c r="NKH43" s="31"/>
      <c r="NKI43" s="31"/>
      <c r="NKJ43" s="31"/>
      <c r="NKK43" s="31"/>
      <c r="NKL43" s="31"/>
      <c r="NKM43" s="31"/>
      <c r="NKN43" s="31"/>
      <c r="NKO43" s="31"/>
      <c r="NKP43" s="31"/>
      <c r="NKQ43" s="31"/>
      <c r="NKR43" s="31"/>
      <c r="NKS43" s="31"/>
      <c r="NKT43" s="31"/>
      <c r="NKU43" s="31"/>
      <c r="NKV43" s="31"/>
      <c r="NKW43" s="31"/>
      <c r="NKX43" s="31"/>
      <c r="NKY43" s="31"/>
      <c r="NKZ43" s="31"/>
      <c r="NLA43" s="31"/>
      <c r="NLB43" s="31"/>
      <c r="NLC43" s="31"/>
      <c r="NLD43" s="31"/>
      <c r="NLE43" s="31"/>
      <c r="NLF43" s="31"/>
      <c r="NLG43" s="31"/>
      <c r="NLH43" s="31"/>
      <c r="NLI43" s="31"/>
      <c r="NLJ43" s="31"/>
      <c r="NLK43" s="31"/>
      <c r="NLL43" s="31"/>
      <c r="NLM43" s="31"/>
      <c r="NLN43" s="31"/>
      <c r="NLO43" s="31"/>
      <c r="NLP43" s="31"/>
      <c r="NLQ43" s="31"/>
      <c r="NLR43" s="31"/>
      <c r="NLS43" s="31"/>
      <c r="NLT43" s="31"/>
      <c r="NLU43" s="31"/>
      <c r="NLV43" s="31"/>
      <c r="NLW43" s="31"/>
      <c r="NLX43" s="31"/>
      <c r="NLY43" s="31"/>
      <c r="NLZ43" s="31"/>
      <c r="NMA43" s="31"/>
      <c r="NMB43" s="31"/>
      <c r="NMC43" s="31"/>
      <c r="NMD43" s="31"/>
      <c r="NME43" s="31"/>
      <c r="NMF43" s="31"/>
      <c r="NMG43" s="31"/>
      <c r="NMH43" s="31"/>
      <c r="NMI43" s="31"/>
      <c r="NMJ43" s="31"/>
      <c r="NMK43" s="31"/>
      <c r="NML43" s="31"/>
      <c r="NMM43" s="31"/>
      <c r="NMN43" s="31"/>
      <c r="NMO43" s="31"/>
      <c r="NMP43" s="31"/>
      <c r="NMQ43" s="31"/>
      <c r="NMR43" s="31"/>
      <c r="NMS43" s="31"/>
      <c r="NMT43" s="31"/>
      <c r="NMU43" s="31"/>
      <c r="NMV43" s="31"/>
      <c r="NMW43" s="31"/>
      <c r="NMX43" s="31"/>
      <c r="NMY43" s="31"/>
      <c r="NMZ43" s="31"/>
      <c r="NNA43" s="31"/>
      <c r="NNB43" s="31"/>
      <c r="NNC43" s="31"/>
      <c r="NND43" s="31"/>
      <c r="NNE43" s="31"/>
      <c r="NNF43" s="31"/>
      <c r="NNG43" s="31"/>
      <c r="NNH43" s="31"/>
      <c r="NNI43" s="31"/>
      <c r="NNJ43" s="31"/>
      <c r="NNK43" s="31"/>
      <c r="NNL43" s="31"/>
      <c r="NNM43" s="31"/>
      <c r="NNN43" s="31"/>
      <c r="NNO43" s="31"/>
      <c r="NNP43" s="31"/>
      <c r="NNQ43" s="31"/>
      <c r="NNR43" s="31"/>
      <c r="NNS43" s="31"/>
      <c r="NNT43" s="31"/>
      <c r="NNU43" s="31"/>
      <c r="NNV43" s="31"/>
      <c r="NNW43" s="31"/>
      <c r="NNX43" s="31"/>
      <c r="NNY43" s="31"/>
      <c r="NNZ43" s="31"/>
      <c r="NOA43" s="31"/>
      <c r="NOB43" s="31"/>
      <c r="NOC43" s="31"/>
      <c r="NOD43" s="31"/>
      <c r="NOE43" s="31"/>
      <c r="NOF43" s="31"/>
      <c r="NOG43" s="31"/>
      <c r="NOH43" s="31"/>
      <c r="NOI43" s="31"/>
      <c r="NOJ43" s="31"/>
      <c r="NOK43" s="31"/>
      <c r="NOL43" s="31"/>
      <c r="NOM43" s="31"/>
      <c r="NON43" s="31"/>
      <c r="NOO43" s="31"/>
      <c r="NOP43" s="31"/>
      <c r="NOQ43" s="31"/>
      <c r="NOR43" s="31"/>
      <c r="NOS43" s="31"/>
      <c r="NOT43" s="31"/>
      <c r="NOU43" s="31"/>
      <c r="NOV43" s="31"/>
      <c r="NOW43" s="31"/>
      <c r="NOX43" s="31"/>
      <c r="NOY43" s="31"/>
      <c r="NOZ43" s="31"/>
      <c r="NPA43" s="31"/>
      <c r="NPB43" s="31"/>
      <c r="NPC43" s="31"/>
      <c r="NPD43" s="31"/>
      <c r="NPE43" s="31"/>
      <c r="NPF43" s="31"/>
      <c r="NPG43" s="31"/>
      <c r="NPH43" s="31"/>
      <c r="NPI43" s="31"/>
      <c r="NPJ43" s="31"/>
      <c r="NPK43" s="31"/>
      <c r="NPL43" s="31"/>
      <c r="NPM43" s="31"/>
      <c r="NPN43" s="31"/>
      <c r="NPO43" s="31"/>
      <c r="NPP43" s="31"/>
      <c r="NPQ43" s="31"/>
      <c r="NPR43" s="31"/>
      <c r="NPS43" s="31"/>
      <c r="NPT43" s="31"/>
      <c r="NPU43" s="31"/>
      <c r="NPV43" s="31"/>
      <c r="NPW43" s="31"/>
      <c r="NPX43" s="31"/>
      <c r="NPY43" s="31"/>
      <c r="NPZ43" s="31"/>
      <c r="NQA43" s="31"/>
      <c r="NQB43" s="31"/>
      <c r="NQC43" s="31"/>
      <c r="NQD43" s="31"/>
      <c r="NQE43" s="31"/>
      <c r="NQF43" s="31"/>
      <c r="NQG43" s="31"/>
      <c r="NQH43" s="31"/>
      <c r="NQI43" s="31"/>
      <c r="NQJ43" s="31"/>
      <c r="NQK43" s="31"/>
      <c r="NQL43" s="31"/>
      <c r="NQM43" s="31"/>
      <c r="NQN43" s="31"/>
      <c r="NQO43" s="31"/>
      <c r="NQP43" s="31"/>
      <c r="NQQ43" s="31"/>
      <c r="NQR43" s="31"/>
      <c r="NQS43" s="31"/>
      <c r="NQT43" s="31"/>
      <c r="NQU43" s="31"/>
      <c r="NQV43" s="31"/>
      <c r="NQW43" s="31"/>
      <c r="NQX43" s="31"/>
      <c r="NQY43" s="31"/>
      <c r="NQZ43" s="31"/>
      <c r="NRA43" s="31"/>
      <c r="NRB43" s="31"/>
      <c r="NRC43" s="31"/>
      <c r="NRD43" s="31"/>
      <c r="NRE43" s="31"/>
      <c r="NRF43" s="31"/>
      <c r="NRG43" s="31"/>
      <c r="NRH43" s="31"/>
      <c r="NRI43" s="31"/>
      <c r="NRJ43" s="31"/>
      <c r="NRK43" s="31"/>
      <c r="NRL43" s="31"/>
      <c r="NRM43" s="31"/>
      <c r="NRN43" s="31"/>
      <c r="NRO43" s="31"/>
      <c r="NRP43" s="31"/>
      <c r="NRQ43" s="31"/>
      <c r="NRR43" s="31"/>
      <c r="NRS43" s="31"/>
      <c r="NRT43" s="31"/>
      <c r="NRU43" s="31"/>
      <c r="NRV43" s="31"/>
      <c r="NRW43" s="31"/>
      <c r="NRX43" s="31"/>
      <c r="NRY43" s="31"/>
      <c r="NRZ43" s="31"/>
      <c r="NSA43" s="31"/>
      <c r="NSB43" s="31"/>
      <c r="NSC43" s="31"/>
      <c r="NSD43" s="31"/>
      <c r="NSE43" s="31"/>
      <c r="NSF43" s="31"/>
      <c r="NSG43" s="31"/>
      <c r="NSH43" s="31"/>
      <c r="NSI43" s="31"/>
      <c r="NSJ43" s="31"/>
      <c r="NSK43" s="31"/>
      <c r="NSL43" s="31"/>
      <c r="NSM43" s="31"/>
      <c r="NSN43" s="31"/>
      <c r="NSO43" s="31"/>
      <c r="NSP43" s="31"/>
      <c r="NSQ43" s="31"/>
      <c r="NSR43" s="31"/>
      <c r="NSS43" s="31"/>
      <c r="NST43" s="31"/>
      <c r="NSU43" s="31"/>
      <c r="NSV43" s="31"/>
      <c r="NSW43" s="31"/>
      <c r="NSX43" s="31"/>
      <c r="NSY43" s="31"/>
      <c r="NSZ43" s="31"/>
      <c r="NTA43" s="31"/>
      <c r="NTB43" s="31"/>
      <c r="NTC43" s="31"/>
      <c r="NTD43" s="31"/>
      <c r="NTE43" s="31"/>
      <c r="NTF43" s="31"/>
      <c r="NTG43" s="31"/>
      <c r="NTH43" s="31"/>
      <c r="NTI43" s="31"/>
      <c r="NTJ43" s="31"/>
      <c r="NTK43" s="31"/>
      <c r="NTL43" s="31"/>
      <c r="NTM43" s="31"/>
      <c r="NTN43" s="31"/>
      <c r="NTO43" s="31"/>
      <c r="NTP43" s="31"/>
      <c r="NTQ43" s="31"/>
      <c r="NTR43" s="31"/>
      <c r="NTS43" s="31"/>
      <c r="NTT43" s="31"/>
      <c r="NTU43" s="31"/>
      <c r="NTV43" s="31"/>
      <c r="NTW43" s="31"/>
      <c r="NTX43" s="31"/>
      <c r="NTY43" s="31"/>
      <c r="NTZ43" s="31"/>
      <c r="NUA43" s="31"/>
      <c r="NUB43" s="31"/>
      <c r="NUC43" s="31"/>
      <c r="NUD43" s="31"/>
      <c r="NUE43" s="31"/>
      <c r="NUF43" s="31"/>
      <c r="NUG43" s="31"/>
      <c r="NUH43" s="31"/>
      <c r="NUI43" s="31"/>
      <c r="NUJ43" s="31"/>
      <c r="NUK43" s="31"/>
      <c r="NUL43" s="31"/>
      <c r="NUM43" s="31"/>
      <c r="NUN43" s="31"/>
      <c r="NUO43" s="31"/>
      <c r="NUP43" s="31"/>
      <c r="NUQ43" s="31"/>
      <c r="NUR43" s="31"/>
      <c r="NUS43" s="31"/>
      <c r="NUT43" s="31"/>
      <c r="NUU43" s="31"/>
      <c r="NUV43" s="31"/>
      <c r="NUW43" s="31"/>
      <c r="NUX43" s="31"/>
      <c r="NUY43" s="31"/>
      <c r="NUZ43" s="31"/>
      <c r="NVA43" s="31"/>
      <c r="NVB43" s="31"/>
      <c r="NVC43" s="31"/>
      <c r="NVD43" s="31"/>
      <c r="NVE43" s="31"/>
      <c r="NVF43" s="31"/>
      <c r="NVG43" s="31"/>
      <c r="NVH43" s="31"/>
      <c r="NVI43" s="31"/>
      <c r="NVJ43" s="31"/>
      <c r="NVK43" s="31"/>
      <c r="NVL43" s="31"/>
      <c r="NVM43" s="31"/>
      <c r="NVN43" s="31"/>
      <c r="NVO43" s="31"/>
      <c r="NVP43" s="31"/>
      <c r="NVQ43" s="31"/>
      <c r="NVR43" s="31"/>
      <c r="NVS43" s="31"/>
      <c r="NVT43" s="31"/>
      <c r="NVU43" s="31"/>
      <c r="NVV43" s="31"/>
      <c r="NVW43" s="31"/>
      <c r="NVX43" s="31"/>
      <c r="NVY43" s="31"/>
      <c r="NVZ43" s="31"/>
      <c r="NWA43" s="31"/>
      <c r="NWB43" s="31"/>
      <c r="NWC43" s="31"/>
      <c r="NWD43" s="31"/>
      <c r="NWE43" s="31"/>
      <c r="NWF43" s="31"/>
      <c r="NWG43" s="31"/>
      <c r="NWH43" s="31"/>
      <c r="NWI43" s="31"/>
      <c r="NWJ43" s="31"/>
      <c r="NWK43" s="31"/>
      <c r="NWL43" s="31"/>
      <c r="NWM43" s="31"/>
      <c r="NWN43" s="31"/>
      <c r="NWO43" s="31"/>
      <c r="NWP43" s="31"/>
      <c r="NWQ43" s="31"/>
      <c r="NWR43" s="31"/>
      <c r="NWS43" s="31"/>
      <c r="NWT43" s="31"/>
      <c r="NWU43" s="31"/>
      <c r="NWV43" s="31"/>
      <c r="NWW43" s="31"/>
      <c r="NWX43" s="31"/>
      <c r="NWY43" s="31"/>
      <c r="NWZ43" s="31"/>
      <c r="NXA43" s="31"/>
      <c r="NXB43" s="31"/>
      <c r="NXC43" s="31"/>
      <c r="NXD43" s="31"/>
      <c r="NXE43" s="31"/>
      <c r="NXF43" s="31"/>
      <c r="NXG43" s="31"/>
      <c r="NXH43" s="31"/>
      <c r="NXI43" s="31"/>
      <c r="NXJ43" s="31"/>
      <c r="NXK43" s="31"/>
      <c r="NXL43" s="31"/>
      <c r="NXM43" s="31"/>
      <c r="NXN43" s="31"/>
      <c r="NXO43" s="31"/>
      <c r="NXP43" s="31"/>
      <c r="NXQ43" s="31"/>
      <c r="NXR43" s="31"/>
      <c r="NXS43" s="31"/>
      <c r="NXT43" s="31"/>
      <c r="NXU43" s="31"/>
      <c r="NXV43" s="31"/>
      <c r="NXW43" s="31"/>
      <c r="NXX43" s="31"/>
      <c r="NXY43" s="31"/>
      <c r="NXZ43" s="31"/>
      <c r="NYA43" s="31"/>
      <c r="NYB43" s="31"/>
      <c r="NYC43" s="31"/>
      <c r="NYD43" s="31"/>
      <c r="NYE43" s="31"/>
      <c r="NYF43" s="31"/>
      <c r="NYG43" s="31"/>
      <c r="NYH43" s="31"/>
      <c r="NYI43" s="31"/>
      <c r="NYJ43" s="31"/>
      <c r="NYK43" s="31"/>
      <c r="NYL43" s="31"/>
      <c r="NYM43" s="31"/>
      <c r="NYN43" s="31"/>
      <c r="NYO43" s="31"/>
      <c r="NYP43" s="31"/>
      <c r="NYQ43" s="31"/>
      <c r="NYR43" s="31"/>
      <c r="NYS43" s="31"/>
      <c r="NYT43" s="31"/>
      <c r="NYU43" s="31"/>
      <c r="NYV43" s="31"/>
      <c r="NYW43" s="31"/>
      <c r="NYX43" s="31"/>
      <c r="NYY43" s="31"/>
      <c r="NYZ43" s="31"/>
      <c r="NZA43" s="31"/>
      <c r="NZB43" s="31"/>
      <c r="NZC43" s="31"/>
      <c r="NZD43" s="31"/>
      <c r="NZE43" s="31"/>
      <c r="NZF43" s="31"/>
      <c r="NZG43" s="31"/>
      <c r="NZH43" s="31"/>
      <c r="NZI43" s="31"/>
      <c r="NZJ43" s="31"/>
      <c r="NZK43" s="31"/>
      <c r="NZL43" s="31"/>
      <c r="NZM43" s="31"/>
      <c r="NZN43" s="31"/>
      <c r="NZO43" s="31"/>
      <c r="NZP43" s="31"/>
      <c r="NZQ43" s="31"/>
      <c r="NZR43" s="31"/>
      <c r="NZS43" s="31"/>
      <c r="NZT43" s="31"/>
      <c r="NZU43" s="31"/>
      <c r="NZV43" s="31"/>
      <c r="NZW43" s="31"/>
      <c r="NZX43" s="31"/>
      <c r="NZY43" s="31"/>
      <c r="NZZ43" s="31"/>
      <c r="OAA43" s="31"/>
      <c r="OAB43" s="31"/>
      <c r="OAC43" s="31"/>
      <c r="OAD43" s="31"/>
      <c r="OAE43" s="31"/>
      <c r="OAF43" s="31"/>
      <c r="OAG43" s="31"/>
      <c r="OAH43" s="31"/>
      <c r="OAI43" s="31"/>
      <c r="OAJ43" s="31"/>
      <c r="OAK43" s="31"/>
      <c r="OAL43" s="31"/>
      <c r="OAM43" s="31"/>
      <c r="OAN43" s="31"/>
      <c r="OAO43" s="31"/>
      <c r="OAP43" s="31"/>
      <c r="OAQ43" s="31"/>
      <c r="OAR43" s="31"/>
      <c r="OAS43" s="31"/>
      <c r="OAT43" s="31"/>
      <c r="OAU43" s="31"/>
      <c r="OAV43" s="31"/>
      <c r="OAW43" s="31"/>
      <c r="OAX43" s="31"/>
      <c r="OAY43" s="31"/>
      <c r="OAZ43" s="31"/>
      <c r="OBA43" s="31"/>
      <c r="OBB43" s="31"/>
      <c r="OBC43" s="31"/>
      <c r="OBD43" s="31"/>
      <c r="OBE43" s="31"/>
      <c r="OBF43" s="31"/>
      <c r="OBG43" s="31"/>
      <c r="OBH43" s="31"/>
      <c r="OBI43" s="31"/>
      <c r="OBJ43" s="31"/>
      <c r="OBK43" s="31"/>
      <c r="OBL43" s="31"/>
      <c r="OBM43" s="31"/>
      <c r="OBN43" s="31"/>
      <c r="OBO43" s="31"/>
      <c r="OBP43" s="31"/>
      <c r="OBQ43" s="31"/>
      <c r="OBR43" s="31"/>
      <c r="OBS43" s="31"/>
      <c r="OBT43" s="31"/>
      <c r="OBU43" s="31"/>
      <c r="OBV43" s="31"/>
      <c r="OBW43" s="31"/>
      <c r="OBX43" s="31"/>
      <c r="OBY43" s="31"/>
      <c r="OBZ43" s="31"/>
      <c r="OCA43" s="31"/>
      <c r="OCB43" s="31"/>
      <c r="OCC43" s="31"/>
      <c r="OCD43" s="31"/>
      <c r="OCE43" s="31"/>
      <c r="OCF43" s="31"/>
      <c r="OCG43" s="31"/>
      <c r="OCH43" s="31"/>
      <c r="OCI43" s="31"/>
      <c r="OCJ43" s="31"/>
      <c r="OCK43" s="31"/>
      <c r="OCL43" s="31"/>
      <c r="OCM43" s="31"/>
      <c r="OCN43" s="31"/>
      <c r="OCO43" s="31"/>
      <c r="OCP43" s="31"/>
      <c r="OCQ43" s="31"/>
      <c r="OCR43" s="31"/>
      <c r="OCS43" s="31"/>
      <c r="OCT43" s="31"/>
      <c r="OCU43" s="31"/>
      <c r="OCV43" s="31"/>
      <c r="OCW43" s="31"/>
      <c r="OCX43" s="31"/>
      <c r="OCY43" s="31"/>
      <c r="OCZ43" s="31"/>
      <c r="ODA43" s="31"/>
      <c r="ODB43" s="31"/>
      <c r="ODC43" s="31"/>
      <c r="ODD43" s="31"/>
      <c r="ODE43" s="31"/>
      <c r="ODF43" s="31"/>
      <c r="ODG43" s="31"/>
      <c r="ODH43" s="31"/>
      <c r="ODI43" s="31"/>
      <c r="ODJ43" s="31"/>
      <c r="ODK43" s="31"/>
      <c r="ODL43" s="31"/>
      <c r="ODM43" s="31"/>
      <c r="ODN43" s="31"/>
      <c r="ODO43" s="31"/>
      <c r="ODP43" s="31"/>
      <c r="ODQ43" s="31"/>
      <c r="ODR43" s="31"/>
      <c r="ODS43" s="31"/>
      <c r="ODT43" s="31"/>
      <c r="ODU43" s="31"/>
      <c r="ODV43" s="31"/>
      <c r="ODW43" s="31"/>
      <c r="ODX43" s="31"/>
      <c r="ODY43" s="31"/>
      <c r="ODZ43" s="31"/>
      <c r="OEA43" s="31"/>
      <c r="OEB43" s="31"/>
      <c r="OEC43" s="31"/>
      <c r="OED43" s="31"/>
      <c r="OEE43" s="31"/>
      <c r="OEF43" s="31"/>
      <c r="OEG43" s="31"/>
      <c r="OEH43" s="31"/>
      <c r="OEI43" s="31"/>
      <c r="OEJ43" s="31"/>
      <c r="OEK43" s="31"/>
      <c r="OEL43" s="31"/>
      <c r="OEM43" s="31"/>
      <c r="OEN43" s="31"/>
      <c r="OEO43" s="31"/>
      <c r="OEP43" s="31"/>
      <c r="OEQ43" s="31"/>
      <c r="OER43" s="31"/>
      <c r="OES43" s="31"/>
      <c r="OET43" s="31"/>
      <c r="OEU43" s="31"/>
      <c r="OEV43" s="31"/>
      <c r="OEW43" s="31"/>
      <c r="OEX43" s="31"/>
      <c r="OEY43" s="31"/>
      <c r="OEZ43" s="31"/>
      <c r="OFA43" s="31"/>
      <c r="OFB43" s="31"/>
      <c r="OFC43" s="31"/>
      <c r="OFD43" s="31"/>
      <c r="OFE43" s="31"/>
      <c r="OFF43" s="31"/>
      <c r="OFG43" s="31"/>
      <c r="OFH43" s="31"/>
      <c r="OFI43" s="31"/>
      <c r="OFJ43" s="31"/>
      <c r="OFK43" s="31"/>
      <c r="OFL43" s="31"/>
      <c r="OFM43" s="31"/>
      <c r="OFN43" s="31"/>
      <c r="OFO43" s="31"/>
      <c r="OFP43" s="31"/>
      <c r="OFQ43" s="31"/>
      <c r="OFR43" s="31"/>
      <c r="OFS43" s="31"/>
      <c r="OFT43" s="31"/>
      <c r="OFU43" s="31"/>
      <c r="OFV43" s="31"/>
      <c r="OFW43" s="31"/>
      <c r="OFX43" s="31"/>
      <c r="OFY43" s="31"/>
      <c r="OFZ43" s="31"/>
      <c r="OGA43" s="31"/>
      <c r="OGB43" s="31"/>
      <c r="OGC43" s="31"/>
      <c r="OGD43" s="31"/>
      <c r="OGE43" s="31"/>
      <c r="OGF43" s="31"/>
      <c r="OGG43" s="31"/>
      <c r="OGH43" s="31"/>
      <c r="OGI43" s="31"/>
      <c r="OGJ43" s="31"/>
      <c r="OGK43" s="31"/>
      <c r="OGL43" s="31"/>
      <c r="OGM43" s="31"/>
      <c r="OGN43" s="31"/>
      <c r="OGO43" s="31"/>
      <c r="OGP43" s="31"/>
      <c r="OGQ43" s="31"/>
      <c r="OGR43" s="31"/>
      <c r="OGS43" s="31"/>
      <c r="OGT43" s="31"/>
      <c r="OGU43" s="31"/>
      <c r="OGV43" s="31"/>
      <c r="OGW43" s="31"/>
      <c r="OGX43" s="31"/>
      <c r="OGY43" s="31"/>
      <c r="OGZ43" s="31"/>
      <c r="OHA43" s="31"/>
      <c r="OHB43" s="31"/>
      <c r="OHC43" s="31"/>
      <c r="OHD43" s="31"/>
      <c r="OHE43" s="31"/>
      <c r="OHF43" s="31"/>
      <c r="OHG43" s="31"/>
      <c r="OHH43" s="31"/>
      <c r="OHI43" s="31"/>
      <c r="OHJ43" s="31"/>
      <c r="OHK43" s="31"/>
      <c r="OHL43" s="31"/>
      <c r="OHM43" s="31"/>
      <c r="OHN43" s="31"/>
      <c r="OHO43" s="31"/>
      <c r="OHP43" s="31"/>
      <c r="OHQ43" s="31"/>
      <c r="OHR43" s="31"/>
      <c r="OHS43" s="31"/>
      <c r="OHT43" s="31"/>
      <c r="OHU43" s="31"/>
      <c r="OHV43" s="31"/>
      <c r="OHW43" s="31"/>
      <c r="OHX43" s="31"/>
      <c r="OHY43" s="31"/>
      <c r="OHZ43" s="31"/>
      <c r="OIA43" s="31"/>
      <c r="OIB43" s="31"/>
      <c r="OIC43" s="31"/>
      <c r="OID43" s="31"/>
      <c r="OIE43" s="31"/>
      <c r="OIF43" s="31"/>
      <c r="OIG43" s="31"/>
      <c r="OIH43" s="31"/>
      <c r="OII43" s="31"/>
      <c r="OIJ43" s="31"/>
      <c r="OIK43" s="31"/>
      <c r="OIL43" s="31"/>
      <c r="OIM43" s="31"/>
      <c r="OIN43" s="31"/>
      <c r="OIO43" s="31"/>
      <c r="OIP43" s="31"/>
      <c r="OIQ43" s="31"/>
      <c r="OIR43" s="31"/>
      <c r="OIS43" s="31"/>
      <c r="OIT43" s="31"/>
      <c r="OIU43" s="31"/>
      <c r="OIV43" s="31"/>
      <c r="OIW43" s="31"/>
      <c r="OIX43" s="31"/>
      <c r="OIY43" s="31"/>
      <c r="OIZ43" s="31"/>
      <c r="OJA43" s="31"/>
      <c r="OJB43" s="31"/>
      <c r="OJC43" s="31"/>
      <c r="OJD43" s="31"/>
      <c r="OJE43" s="31"/>
      <c r="OJF43" s="31"/>
      <c r="OJG43" s="31"/>
      <c r="OJH43" s="31"/>
      <c r="OJI43" s="31"/>
      <c r="OJJ43" s="31"/>
      <c r="OJK43" s="31"/>
      <c r="OJL43" s="31"/>
      <c r="OJM43" s="31"/>
      <c r="OJN43" s="31"/>
      <c r="OJO43" s="31"/>
      <c r="OJP43" s="31"/>
      <c r="OJQ43" s="31"/>
      <c r="OJR43" s="31"/>
      <c r="OJS43" s="31"/>
      <c r="OJT43" s="31"/>
      <c r="OJU43" s="31"/>
      <c r="OJV43" s="31"/>
      <c r="OJW43" s="31"/>
      <c r="OJX43" s="31"/>
      <c r="OJY43" s="31"/>
      <c r="OJZ43" s="31"/>
      <c r="OKA43" s="31"/>
      <c r="OKB43" s="31"/>
      <c r="OKC43" s="31"/>
      <c r="OKD43" s="31"/>
      <c r="OKE43" s="31"/>
      <c r="OKF43" s="31"/>
      <c r="OKG43" s="31"/>
      <c r="OKH43" s="31"/>
      <c r="OKI43" s="31"/>
      <c r="OKJ43" s="31"/>
      <c r="OKK43" s="31"/>
      <c r="OKL43" s="31"/>
      <c r="OKM43" s="31"/>
      <c r="OKN43" s="31"/>
      <c r="OKO43" s="31"/>
      <c r="OKP43" s="31"/>
      <c r="OKQ43" s="31"/>
      <c r="OKR43" s="31"/>
      <c r="OKS43" s="31"/>
      <c r="OKT43" s="31"/>
      <c r="OKU43" s="31"/>
      <c r="OKV43" s="31"/>
      <c r="OKW43" s="31"/>
      <c r="OKX43" s="31"/>
      <c r="OKY43" s="31"/>
      <c r="OKZ43" s="31"/>
      <c r="OLA43" s="31"/>
      <c r="OLB43" s="31"/>
      <c r="OLC43" s="31"/>
      <c r="OLD43" s="31"/>
      <c r="OLE43" s="31"/>
      <c r="OLF43" s="31"/>
      <c r="OLG43" s="31"/>
      <c r="OLH43" s="31"/>
      <c r="OLI43" s="31"/>
      <c r="OLJ43" s="31"/>
      <c r="OLK43" s="31"/>
      <c r="OLL43" s="31"/>
      <c r="OLM43" s="31"/>
      <c r="OLN43" s="31"/>
      <c r="OLO43" s="31"/>
      <c r="OLP43" s="31"/>
      <c r="OLQ43" s="31"/>
      <c r="OLR43" s="31"/>
      <c r="OLS43" s="31"/>
      <c r="OLT43" s="31"/>
      <c r="OLU43" s="31"/>
      <c r="OLV43" s="31"/>
      <c r="OLW43" s="31"/>
      <c r="OLX43" s="31"/>
      <c r="OLY43" s="31"/>
      <c r="OLZ43" s="31"/>
      <c r="OMA43" s="31"/>
      <c r="OMB43" s="31"/>
      <c r="OMC43" s="31"/>
      <c r="OMD43" s="31"/>
      <c r="OME43" s="31"/>
      <c r="OMF43" s="31"/>
      <c r="OMG43" s="31"/>
      <c r="OMH43" s="31"/>
      <c r="OMI43" s="31"/>
      <c r="OMJ43" s="31"/>
      <c r="OMK43" s="31"/>
      <c r="OML43" s="31"/>
      <c r="OMM43" s="31"/>
      <c r="OMN43" s="31"/>
      <c r="OMO43" s="31"/>
      <c r="OMP43" s="31"/>
      <c r="OMQ43" s="31"/>
      <c r="OMR43" s="31"/>
      <c r="OMS43" s="31"/>
      <c r="OMT43" s="31"/>
      <c r="OMU43" s="31"/>
      <c r="OMV43" s="31"/>
      <c r="OMW43" s="31"/>
      <c r="OMX43" s="31"/>
      <c r="OMY43" s="31"/>
      <c r="OMZ43" s="31"/>
      <c r="ONA43" s="31"/>
      <c r="ONB43" s="31"/>
      <c r="ONC43" s="31"/>
      <c r="OND43" s="31"/>
      <c r="ONE43" s="31"/>
      <c r="ONF43" s="31"/>
      <c r="ONG43" s="31"/>
      <c r="ONH43" s="31"/>
      <c r="ONI43" s="31"/>
      <c r="ONJ43" s="31"/>
      <c r="ONK43" s="31"/>
      <c r="ONL43" s="31"/>
      <c r="ONM43" s="31"/>
      <c r="ONN43" s="31"/>
      <c r="ONO43" s="31"/>
      <c r="ONP43" s="31"/>
      <c r="ONQ43" s="31"/>
      <c r="ONR43" s="31"/>
      <c r="ONS43" s="31"/>
      <c r="ONT43" s="31"/>
      <c r="ONU43" s="31"/>
      <c r="ONV43" s="31"/>
      <c r="ONW43" s="31"/>
      <c r="ONX43" s="31"/>
      <c r="ONY43" s="31"/>
      <c r="ONZ43" s="31"/>
      <c r="OOA43" s="31"/>
      <c r="OOB43" s="31"/>
      <c r="OOC43" s="31"/>
      <c r="OOD43" s="31"/>
      <c r="OOE43" s="31"/>
      <c r="OOF43" s="31"/>
      <c r="OOG43" s="31"/>
      <c r="OOH43" s="31"/>
      <c r="OOI43" s="31"/>
      <c r="OOJ43" s="31"/>
      <c r="OOK43" s="31"/>
      <c r="OOL43" s="31"/>
      <c r="OOM43" s="31"/>
      <c r="OON43" s="31"/>
      <c r="OOO43" s="31"/>
      <c r="OOP43" s="31"/>
      <c r="OOQ43" s="31"/>
      <c r="OOR43" s="31"/>
      <c r="OOS43" s="31"/>
      <c r="OOT43" s="31"/>
      <c r="OOU43" s="31"/>
      <c r="OOV43" s="31"/>
      <c r="OOW43" s="31"/>
      <c r="OOX43" s="31"/>
      <c r="OOY43" s="31"/>
      <c r="OOZ43" s="31"/>
      <c r="OPA43" s="31"/>
      <c r="OPB43" s="31"/>
      <c r="OPC43" s="31"/>
      <c r="OPD43" s="31"/>
      <c r="OPE43" s="31"/>
      <c r="OPF43" s="31"/>
      <c r="OPG43" s="31"/>
      <c r="OPH43" s="31"/>
      <c r="OPI43" s="31"/>
      <c r="OPJ43" s="31"/>
      <c r="OPK43" s="31"/>
      <c r="OPL43" s="31"/>
      <c r="OPM43" s="31"/>
      <c r="OPN43" s="31"/>
      <c r="OPO43" s="31"/>
      <c r="OPP43" s="31"/>
      <c r="OPQ43" s="31"/>
      <c r="OPR43" s="31"/>
      <c r="OPS43" s="31"/>
      <c r="OPT43" s="31"/>
      <c r="OPU43" s="31"/>
      <c r="OPV43" s="31"/>
      <c r="OPW43" s="31"/>
      <c r="OPX43" s="31"/>
      <c r="OPY43" s="31"/>
      <c r="OPZ43" s="31"/>
      <c r="OQA43" s="31"/>
      <c r="OQB43" s="31"/>
      <c r="OQC43" s="31"/>
      <c r="OQD43" s="31"/>
      <c r="OQE43" s="31"/>
      <c r="OQF43" s="31"/>
      <c r="OQG43" s="31"/>
      <c r="OQH43" s="31"/>
      <c r="OQI43" s="31"/>
      <c r="OQJ43" s="31"/>
      <c r="OQK43" s="31"/>
      <c r="OQL43" s="31"/>
      <c r="OQM43" s="31"/>
      <c r="OQN43" s="31"/>
      <c r="OQO43" s="31"/>
      <c r="OQP43" s="31"/>
      <c r="OQQ43" s="31"/>
      <c r="OQR43" s="31"/>
      <c r="OQS43" s="31"/>
      <c r="OQT43" s="31"/>
      <c r="OQU43" s="31"/>
      <c r="OQV43" s="31"/>
      <c r="OQW43" s="31"/>
      <c r="OQX43" s="31"/>
      <c r="OQY43" s="31"/>
      <c r="OQZ43" s="31"/>
      <c r="ORA43" s="31"/>
      <c r="ORB43" s="31"/>
      <c r="ORC43" s="31"/>
      <c r="ORD43" s="31"/>
      <c r="ORE43" s="31"/>
      <c r="ORF43" s="31"/>
      <c r="ORG43" s="31"/>
      <c r="ORH43" s="31"/>
      <c r="ORI43" s="31"/>
      <c r="ORJ43" s="31"/>
      <c r="ORK43" s="31"/>
      <c r="ORL43" s="31"/>
      <c r="ORM43" s="31"/>
      <c r="ORN43" s="31"/>
      <c r="ORO43" s="31"/>
      <c r="ORP43" s="31"/>
      <c r="ORQ43" s="31"/>
      <c r="ORR43" s="31"/>
      <c r="ORS43" s="31"/>
      <c r="ORT43" s="31"/>
      <c r="ORU43" s="31"/>
      <c r="ORV43" s="31"/>
      <c r="ORW43" s="31"/>
      <c r="ORX43" s="31"/>
      <c r="ORY43" s="31"/>
      <c r="ORZ43" s="31"/>
      <c r="OSA43" s="31"/>
      <c r="OSB43" s="31"/>
      <c r="OSC43" s="31"/>
      <c r="OSD43" s="31"/>
      <c r="OSE43" s="31"/>
      <c r="OSF43" s="31"/>
      <c r="OSG43" s="31"/>
      <c r="OSH43" s="31"/>
      <c r="OSI43" s="31"/>
      <c r="OSJ43" s="31"/>
      <c r="OSK43" s="31"/>
      <c r="OSL43" s="31"/>
      <c r="OSM43" s="31"/>
      <c r="OSN43" s="31"/>
      <c r="OSO43" s="31"/>
      <c r="OSP43" s="31"/>
      <c r="OSQ43" s="31"/>
      <c r="OSR43" s="31"/>
      <c r="OSS43" s="31"/>
      <c r="OST43" s="31"/>
      <c r="OSU43" s="31"/>
      <c r="OSV43" s="31"/>
      <c r="OSW43" s="31"/>
      <c r="OSX43" s="31"/>
      <c r="OSY43" s="31"/>
      <c r="OSZ43" s="31"/>
      <c r="OTA43" s="31"/>
      <c r="OTB43" s="31"/>
      <c r="OTC43" s="31"/>
      <c r="OTD43" s="31"/>
      <c r="OTE43" s="31"/>
      <c r="OTF43" s="31"/>
      <c r="OTG43" s="31"/>
      <c r="OTH43" s="31"/>
      <c r="OTI43" s="31"/>
      <c r="OTJ43" s="31"/>
      <c r="OTK43" s="31"/>
      <c r="OTL43" s="31"/>
      <c r="OTM43" s="31"/>
      <c r="OTN43" s="31"/>
      <c r="OTO43" s="31"/>
      <c r="OTP43" s="31"/>
      <c r="OTQ43" s="31"/>
      <c r="OTR43" s="31"/>
      <c r="OTS43" s="31"/>
      <c r="OTT43" s="31"/>
      <c r="OTU43" s="31"/>
      <c r="OTV43" s="31"/>
      <c r="OTW43" s="31"/>
      <c r="OTX43" s="31"/>
      <c r="OTY43" s="31"/>
      <c r="OTZ43" s="31"/>
      <c r="OUA43" s="31"/>
      <c r="OUB43" s="31"/>
      <c r="OUC43" s="31"/>
      <c r="OUD43" s="31"/>
      <c r="OUE43" s="31"/>
      <c r="OUF43" s="31"/>
      <c r="OUG43" s="31"/>
      <c r="OUH43" s="31"/>
      <c r="OUI43" s="31"/>
      <c r="OUJ43" s="31"/>
      <c r="OUK43" s="31"/>
      <c r="OUL43" s="31"/>
      <c r="OUM43" s="31"/>
      <c r="OUN43" s="31"/>
      <c r="OUO43" s="31"/>
      <c r="OUP43" s="31"/>
      <c r="OUQ43" s="31"/>
      <c r="OUR43" s="31"/>
      <c r="OUS43" s="31"/>
      <c r="OUT43" s="31"/>
      <c r="OUU43" s="31"/>
      <c r="OUV43" s="31"/>
      <c r="OUW43" s="31"/>
      <c r="OUX43" s="31"/>
      <c r="OUY43" s="31"/>
      <c r="OUZ43" s="31"/>
      <c r="OVA43" s="31"/>
      <c r="OVB43" s="31"/>
      <c r="OVC43" s="31"/>
      <c r="OVD43" s="31"/>
      <c r="OVE43" s="31"/>
      <c r="OVF43" s="31"/>
      <c r="OVG43" s="31"/>
      <c r="OVH43" s="31"/>
      <c r="OVI43" s="31"/>
      <c r="OVJ43" s="31"/>
      <c r="OVK43" s="31"/>
      <c r="OVL43" s="31"/>
      <c r="OVM43" s="31"/>
      <c r="OVN43" s="31"/>
      <c r="OVO43" s="31"/>
      <c r="OVP43" s="31"/>
      <c r="OVQ43" s="31"/>
      <c r="OVR43" s="31"/>
      <c r="OVS43" s="31"/>
      <c r="OVT43" s="31"/>
      <c r="OVU43" s="31"/>
      <c r="OVV43" s="31"/>
      <c r="OVW43" s="31"/>
      <c r="OVX43" s="31"/>
      <c r="OVY43" s="31"/>
      <c r="OVZ43" s="31"/>
      <c r="OWA43" s="31"/>
      <c r="OWB43" s="31"/>
      <c r="OWC43" s="31"/>
      <c r="OWD43" s="31"/>
      <c r="OWE43" s="31"/>
      <c r="OWF43" s="31"/>
      <c r="OWG43" s="31"/>
      <c r="OWH43" s="31"/>
      <c r="OWI43" s="31"/>
      <c r="OWJ43" s="31"/>
      <c r="OWK43" s="31"/>
      <c r="OWL43" s="31"/>
      <c r="OWM43" s="31"/>
      <c r="OWN43" s="31"/>
      <c r="OWO43" s="31"/>
      <c r="OWP43" s="31"/>
      <c r="OWQ43" s="31"/>
      <c r="OWR43" s="31"/>
      <c r="OWS43" s="31"/>
      <c r="OWT43" s="31"/>
      <c r="OWU43" s="31"/>
      <c r="OWV43" s="31"/>
      <c r="OWW43" s="31"/>
      <c r="OWX43" s="31"/>
      <c r="OWY43" s="31"/>
      <c r="OWZ43" s="31"/>
      <c r="OXA43" s="31"/>
      <c r="OXB43" s="31"/>
      <c r="OXC43" s="31"/>
      <c r="OXD43" s="31"/>
      <c r="OXE43" s="31"/>
      <c r="OXF43" s="31"/>
      <c r="OXG43" s="31"/>
      <c r="OXH43" s="31"/>
      <c r="OXI43" s="31"/>
      <c r="OXJ43" s="31"/>
      <c r="OXK43" s="31"/>
      <c r="OXL43" s="31"/>
      <c r="OXM43" s="31"/>
      <c r="OXN43" s="31"/>
      <c r="OXO43" s="31"/>
      <c r="OXP43" s="31"/>
      <c r="OXQ43" s="31"/>
      <c r="OXR43" s="31"/>
      <c r="OXS43" s="31"/>
      <c r="OXT43" s="31"/>
      <c r="OXU43" s="31"/>
      <c r="OXV43" s="31"/>
      <c r="OXW43" s="31"/>
      <c r="OXX43" s="31"/>
      <c r="OXY43" s="31"/>
      <c r="OXZ43" s="31"/>
      <c r="OYA43" s="31"/>
      <c r="OYB43" s="31"/>
      <c r="OYC43" s="31"/>
      <c r="OYD43" s="31"/>
      <c r="OYE43" s="31"/>
      <c r="OYF43" s="31"/>
      <c r="OYG43" s="31"/>
      <c r="OYH43" s="31"/>
      <c r="OYI43" s="31"/>
      <c r="OYJ43" s="31"/>
      <c r="OYK43" s="31"/>
      <c r="OYL43" s="31"/>
      <c r="OYM43" s="31"/>
      <c r="OYN43" s="31"/>
      <c r="OYO43" s="31"/>
      <c r="OYP43" s="31"/>
      <c r="OYQ43" s="31"/>
      <c r="OYR43" s="31"/>
      <c r="OYS43" s="31"/>
      <c r="OYT43" s="31"/>
      <c r="OYU43" s="31"/>
      <c r="OYV43" s="31"/>
      <c r="OYW43" s="31"/>
      <c r="OYX43" s="31"/>
      <c r="OYY43" s="31"/>
      <c r="OYZ43" s="31"/>
      <c r="OZA43" s="31"/>
      <c r="OZB43" s="31"/>
      <c r="OZC43" s="31"/>
      <c r="OZD43" s="31"/>
      <c r="OZE43" s="31"/>
      <c r="OZF43" s="31"/>
      <c r="OZG43" s="31"/>
      <c r="OZH43" s="31"/>
      <c r="OZI43" s="31"/>
      <c r="OZJ43" s="31"/>
      <c r="OZK43" s="31"/>
      <c r="OZL43" s="31"/>
      <c r="OZM43" s="31"/>
      <c r="OZN43" s="31"/>
      <c r="OZO43" s="31"/>
      <c r="OZP43" s="31"/>
      <c r="OZQ43" s="31"/>
      <c r="OZR43" s="31"/>
      <c r="OZS43" s="31"/>
      <c r="OZT43" s="31"/>
      <c r="OZU43" s="31"/>
      <c r="OZV43" s="31"/>
      <c r="OZW43" s="31"/>
      <c r="OZX43" s="31"/>
      <c r="OZY43" s="31"/>
      <c r="OZZ43" s="31"/>
      <c r="PAA43" s="31"/>
      <c r="PAB43" s="31"/>
      <c r="PAC43" s="31"/>
      <c r="PAD43" s="31"/>
      <c r="PAE43" s="31"/>
      <c r="PAF43" s="31"/>
      <c r="PAG43" s="31"/>
      <c r="PAH43" s="31"/>
      <c r="PAI43" s="31"/>
      <c r="PAJ43" s="31"/>
      <c r="PAK43" s="31"/>
      <c r="PAL43" s="31"/>
      <c r="PAM43" s="31"/>
      <c r="PAN43" s="31"/>
      <c r="PAO43" s="31"/>
      <c r="PAP43" s="31"/>
      <c r="PAQ43" s="31"/>
      <c r="PAR43" s="31"/>
      <c r="PAS43" s="31"/>
      <c r="PAT43" s="31"/>
      <c r="PAU43" s="31"/>
      <c r="PAV43" s="31"/>
      <c r="PAW43" s="31"/>
      <c r="PAX43" s="31"/>
      <c r="PAY43" s="31"/>
      <c r="PAZ43" s="31"/>
      <c r="PBA43" s="31"/>
      <c r="PBB43" s="31"/>
      <c r="PBC43" s="31"/>
      <c r="PBD43" s="31"/>
      <c r="PBE43" s="31"/>
      <c r="PBF43" s="31"/>
      <c r="PBG43" s="31"/>
      <c r="PBH43" s="31"/>
      <c r="PBI43" s="31"/>
      <c r="PBJ43" s="31"/>
      <c r="PBK43" s="31"/>
      <c r="PBL43" s="31"/>
      <c r="PBM43" s="31"/>
      <c r="PBN43" s="31"/>
      <c r="PBO43" s="31"/>
      <c r="PBP43" s="31"/>
      <c r="PBQ43" s="31"/>
      <c r="PBR43" s="31"/>
      <c r="PBS43" s="31"/>
      <c r="PBT43" s="31"/>
      <c r="PBU43" s="31"/>
      <c r="PBV43" s="31"/>
      <c r="PBW43" s="31"/>
      <c r="PBX43" s="31"/>
      <c r="PBY43" s="31"/>
      <c r="PBZ43" s="31"/>
      <c r="PCA43" s="31"/>
      <c r="PCB43" s="31"/>
      <c r="PCC43" s="31"/>
      <c r="PCD43" s="31"/>
      <c r="PCE43" s="31"/>
      <c r="PCF43" s="31"/>
      <c r="PCG43" s="31"/>
      <c r="PCH43" s="31"/>
      <c r="PCI43" s="31"/>
      <c r="PCJ43" s="31"/>
      <c r="PCK43" s="31"/>
      <c r="PCL43" s="31"/>
      <c r="PCM43" s="31"/>
      <c r="PCN43" s="31"/>
      <c r="PCO43" s="31"/>
      <c r="PCP43" s="31"/>
      <c r="PCQ43" s="31"/>
      <c r="PCR43" s="31"/>
      <c r="PCS43" s="31"/>
      <c r="PCT43" s="31"/>
      <c r="PCU43" s="31"/>
      <c r="PCV43" s="31"/>
      <c r="PCW43" s="31"/>
      <c r="PCX43" s="31"/>
      <c r="PCY43" s="31"/>
      <c r="PCZ43" s="31"/>
      <c r="PDA43" s="31"/>
      <c r="PDB43" s="31"/>
      <c r="PDC43" s="31"/>
      <c r="PDD43" s="31"/>
      <c r="PDE43" s="31"/>
      <c r="PDF43" s="31"/>
      <c r="PDG43" s="31"/>
      <c r="PDH43" s="31"/>
      <c r="PDI43" s="31"/>
      <c r="PDJ43" s="31"/>
      <c r="PDK43" s="31"/>
      <c r="PDL43" s="31"/>
      <c r="PDM43" s="31"/>
      <c r="PDN43" s="31"/>
      <c r="PDO43" s="31"/>
      <c r="PDP43" s="31"/>
      <c r="PDQ43" s="31"/>
      <c r="PDR43" s="31"/>
      <c r="PDS43" s="31"/>
      <c r="PDT43" s="31"/>
      <c r="PDU43" s="31"/>
      <c r="PDV43" s="31"/>
      <c r="PDW43" s="31"/>
      <c r="PDX43" s="31"/>
      <c r="PDY43" s="31"/>
      <c r="PDZ43" s="31"/>
      <c r="PEA43" s="31"/>
      <c r="PEB43" s="31"/>
      <c r="PEC43" s="31"/>
      <c r="PED43" s="31"/>
      <c r="PEE43" s="31"/>
      <c r="PEF43" s="31"/>
      <c r="PEG43" s="31"/>
      <c r="PEH43" s="31"/>
      <c r="PEI43" s="31"/>
      <c r="PEJ43" s="31"/>
      <c r="PEK43" s="31"/>
      <c r="PEL43" s="31"/>
      <c r="PEM43" s="31"/>
      <c r="PEN43" s="31"/>
      <c r="PEO43" s="31"/>
      <c r="PEP43" s="31"/>
      <c r="PEQ43" s="31"/>
      <c r="PER43" s="31"/>
      <c r="PES43" s="31"/>
      <c r="PET43" s="31"/>
      <c r="PEU43" s="31"/>
      <c r="PEV43" s="31"/>
      <c r="PEW43" s="31"/>
      <c r="PEX43" s="31"/>
      <c r="PEY43" s="31"/>
      <c r="PEZ43" s="31"/>
      <c r="PFA43" s="31"/>
      <c r="PFB43" s="31"/>
      <c r="PFC43" s="31"/>
      <c r="PFD43" s="31"/>
      <c r="PFE43" s="31"/>
      <c r="PFF43" s="31"/>
      <c r="PFG43" s="31"/>
      <c r="PFH43" s="31"/>
      <c r="PFI43" s="31"/>
      <c r="PFJ43" s="31"/>
      <c r="PFK43" s="31"/>
      <c r="PFL43" s="31"/>
      <c r="PFM43" s="31"/>
      <c r="PFN43" s="31"/>
      <c r="PFO43" s="31"/>
      <c r="PFP43" s="31"/>
      <c r="PFQ43" s="31"/>
      <c r="PFR43" s="31"/>
      <c r="PFS43" s="31"/>
      <c r="PFT43" s="31"/>
      <c r="PFU43" s="31"/>
      <c r="PFV43" s="31"/>
      <c r="PFW43" s="31"/>
      <c r="PFX43" s="31"/>
      <c r="PFY43" s="31"/>
      <c r="PFZ43" s="31"/>
      <c r="PGA43" s="31"/>
      <c r="PGB43" s="31"/>
      <c r="PGC43" s="31"/>
      <c r="PGD43" s="31"/>
      <c r="PGE43" s="31"/>
      <c r="PGF43" s="31"/>
      <c r="PGG43" s="31"/>
      <c r="PGH43" s="31"/>
      <c r="PGI43" s="31"/>
      <c r="PGJ43" s="31"/>
      <c r="PGK43" s="31"/>
      <c r="PGL43" s="31"/>
      <c r="PGM43" s="31"/>
      <c r="PGN43" s="31"/>
      <c r="PGO43" s="31"/>
      <c r="PGP43" s="31"/>
      <c r="PGQ43" s="31"/>
      <c r="PGR43" s="31"/>
      <c r="PGS43" s="31"/>
      <c r="PGT43" s="31"/>
      <c r="PGU43" s="31"/>
      <c r="PGV43" s="31"/>
      <c r="PGW43" s="31"/>
      <c r="PGX43" s="31"/>
      <c r="PGY43" s="31"/>
      <c r="PGZ43" s="31"/>
      <c r="PHA43" s="31"/>
      <c r="PHB43" s="31"/>
      <c r="PHC43" s="31"/>
      <c r="PHD43" s="31"/>
      <c r="PHE43" s="31"/>
      <c r="PHF43" s="31"/>
      <c r="PHG43" s="31"/>
      <c r="PHH43" s="31"/>
      <c r="PHI43" s="31"/>
      <c r="PHJ43" s="31"/>
      <c r="PHK43" s="31"/>
      <c r="PHL43" s="31"/>
      <c r="PHM43" s="31"/>
      <c r="PHN43" s="31"/>
      <c r="PHO43" s="31"/>
      <c r="PHP43" s="31"/>
      <c r="PHQ43" s="31"/>
      <c r="PHR43" s="31"/>
      <c r="PHS43" s="31"/>
      <c r="PHT43" s="31"/>
      <c r="PHU43" s="31"/>
      <c r="PHV43" s="31"/>
      <c r="PHW43" s="31"/>
      <c r="PHX43" s="31"/>
      <c r="PHY43" s="31"/>
      <c r="PHZ43" s="31"/>
      <c r="PIA43" s="31"/>
      <c r="PIB43" s="31"/>
      <c r="PIC43" s="31"/>
      <c r="PID43" s="31"/>
      <c r="PIE43" s="31"/>
      <c r="PIF43" s="31"/>
      <c r="PIG43" s="31"/>
      <c r="PIH43" s="31"/>
      <c r="PII43" s="31"/>
      <c r="PIJ43" s="31"/>
      <c r="PIK43" s="31"/>
      <c r="PIL43" s="31"/>
      <c r="PIM43" s="31"/>
      <c r="PIN43" s="31"/>
      <c r="PIO43" s="31"/>
      <c r="PIP43" s="31"/>
      <c r="PIQ43" s="31"/>
      <c r="PIR43" s="31"/>
      <c r="PIS43" s="31"/>
      <c r="PIT43" s="31"/>
      <c r="PIU43" s="31"/>
      <c r="PIV43" s="31"/>
      <c r="PIW43" s="31"/>
      <c r="PIX43" s="31"/>
      <c r="PIY43" s="31"/>
      <c r="PIZ43" s="31"/>
      <c r="PJA43" s="31"/>
      <c r="PJB43" s="31"/>
      <c r="PJC43" s="31"/>
      <c r="PJD43" s="31"/>
      <c r="PJE43" s="31"/>
      <c r="PJF43" s="31"/>
      <c r="PJG43" s="31"/>
      <c r="PJH43" s="31"/>
      <c r="PJI43" s="31"/>
      <c r="PJJ43" s="31"/>
      <c r="PJK43" s="31"/>
      <c r="PJL43" s="31"/>
      <c r="PJM43" s="31"/>
      <c r="PJN43" s="31"/>
      <c r="PJO43" s="31"/>
      <c r="PJP43" s="31"/>
      <c r="PJQ43" s="31"/>
      <c r="PJR43" s="31"/>
      <c r="PJS43" s="31"/>
      <c r="PJT43" s="31"/>
      <c r="PJU43" s="31"/>
      <c r="PJV43" s="31"/>
      <c r="PJW43" s="31"/>
      <c r="PJX43" s="31"/>
      <c r="PJY43" s="31"/>
      <c r="PJZ43" s="31"/>
      <c r="PKA43" s="31"/>
      <c r="PKB43" s="31"/>
      <c r="PKC43" s="31"/>
      <c r="PKD43" s="31"/>
      <c r="PKE43" s="31"/>
      <c r="PKF43" s="31"/>
      <c r="PKG43" s="31"/>
      <c r="PKH43" s="31"/>
      <c r="PKI43" s="31"/>
      <c r="PKJ43" s="31"/>
      <c r="PKK43" s="31"/>
      <c r="PKL43" s="31"/>
      <c r="PKM43" s="31"/>
      <c r="PKN43" s="31"/>
      <c r="PKO43" s="31"/>
      <c r="PKP43" s="31"/>
      <c r="PKQ43" s="31"/>
      <c r="PKR43" s="31"/>
      <c r="PKS43" s="31"/>
      <c r="PKT43" s="31"/>
      <c r="PKU43" s="31"/>
      <c r="PKV43" s="31"/>
      <c r="PKW43" s="31"/>
      <c r="PKX43" s="31"/>
      <c r="PKY43" s="31"/>
      <c r="PKZ43" s="31"/>
      <c r="PLA43" s="31"/>
      <c r="PLB43" s="31"/>
      <c r="PLC43" s="31"/>
      <c r="PLD43" s="31"/>
      <c r="PLE43" s="31"/>
      <c r="PLF43" s="31"/>
      <c r="PLG43" s="31"/>
      <c r="PLH43" s="31"/>
      <c r="PLI43" s="31"/>
      <c r="PLJ43" s="31"/>
      <c r="PLK43" s="31"/>
      <c r="PLL43" s="31"/>
      <c r="PLM43" s="31"/>
      <c r="PLN43" s="31"/>
      <c r="PLO43" s="31"/>
      <c r="PLP43" s="31"/>
      <c r="PLQ43" s="31"/>
      <c r="PLR43" s="31"/>
      <c r="PLS43" s="31"/>
      <c r="PLT43" s="31"/>
      <c r="PLU43" s="31"/>
      <c r="PLV43" s="31"/>
      <c r="PLW43" s="31"/>
      <c r="PLX43" s="31"/>
      <c r="PLY43" s="31"/>
      <c r="PLZ43" s="31"/>
      <c r="PMA43" s="31"/>
      <c r="PMB43" s="31"/>
      <c r="PMC43" s="31"/>
      <c r="PMD43" s="31"/>
      <c r="PME43" s="31"/>
      <c r="PMF43" s="31"/>
      <c r="PMG43" s="31"/>
      <c r="PMH43" s="31"/>
      <c r="PMI43" s="31"/>
      <c r="PMJ43" s="31"/>
      <c r="PMK43" s="31"/>
      <c r="PML43" s="31"/>
      <c r="PMM43" s="31"/>
      <c r="PMN43" s="31"/>
      <c r="PMO43" s="31"/>
      <c r="PMP43" s="31"/>
      <c r="PMQ43" s="31"/>
      <c r="PMR43" s="31"/>
      <c r="PMS43" s="31"/>
      <c r="PMT43" s="31"/>
      <c r="PMU43" s="31"/>
      <c r="PMV43" s="31"/>
      <c r="PMW43" s="31"/>
      <c r="PMX43" s="31"/>
      <c r="PMY43" s="31"/>
      <c r="PMZ43" s="31"/>
      <c r="PNA43" s="31"/>
      <c r="PNB43" s="31"/>
      <c r="PNC43" s="31"/>
      <c r="PND43" s="31"/>
      <c r="PNE43" s="31"/>
      <c r="PNF43" s="31"/>
      <c r="PNG43" s="31"/>
      <c r="PNH43" s="31"/>
      <c r="PNI43" s="31"/>
      <c r="PNJ43" s="31"/>
      <c r="PNK43" s="31"/>
      <c r="PNL43" s="31"/>
      <c r="PNM43" s="31"/>
      <c r="PNN43" s="31"/>
      <c r="PNO43" s="31"/>
      <c r="PNP43" s="31"/>
      <c r="PNQ43" s="31"/>
      <c r="PNR43" s="31"/>
      <c r="PNS43" s="31"/>
      <c r="PNT43" s="31"/>
      <c r="PNU43" s="31"/>
      <c r="PNV43" s="31"/>
      <c r="PNW43" s="31"/>
      <c r="PNX43" s="31"/>
      <c r="PNY43" s="31"/>
      <c r="PNZ43" s="31"/>
      <c r="POA43" s="31"/>
      <c r="POB43" s="31"/>
      <c r="POC43" s="31"/>
      <c r="POD43" s="31"/>
      <c r="POE43" s="31"/>
      <c r="POF43" s="31"/>
      <c r="POG43" s="31"/>
      <c r="POH43" s="31"/>
      <c r="POI43" s="31"/>
      <c r="POJ43" s="31"/>
      <c r="POK43" s="31"/>
      <c r="POL43" s="31"/>
      <c r="POM43" s="31"/>
      <c r="PON43" s="31"/>
      <c r="POO43" s="31"/>
      <c r="POP43" s="31"/>
      <c r="POQ43" s="31"/>
      <c r="POR43" s="31"/>
      <c r="POS43" s="31"/>
      <c r="POT43" s="31"/>
      <c r="POU43" s="31"/>
      <c r="POV43" s="31"/>
      <c r="POW43" s="31"/>
      <c r="POX43" s="31"/>
      <c r="POY43" s="31"/>
      <c r="POZ43" s="31"/>
      <c r="PPA43" s="31"/>
      <c r="PPB43" s="31"/>
      <c r="PPC43" s="31"/>
      <c r="PPD43" s="31"/>
      <c r="PPE43" s="31"/>
      <c r="PPF43" s="31"/>
      <c r="PPG43" s="31"/>
      <c r="PPH43" s="31"/>
      <c r="PPI43" s="31"/>
      <c r="PPJ43" s="31"/>
      <c r="PPK43" s="31"/>
      <c r="PPL43" s="31"/>
      <c r="PPM43" s="31"/>
      <c r="PPN43" s="31"/>
      <c r="PPO43" s="31"/>
      <c r="PPP43" s="31"/>
      <c r="PPQ43" s="31"/>
      <c r="PPR43" s="31"/>
      <c r="PPS43" s="31"/>
      <c r="PPT43" s="31"/>
      <c r="PPU43" s="31"/>
      <c r="PPV43" s="31"/>
      <c r="PPW43" s="31"/>
      <c r="PPX43" s="31"/>
      <c r="PPY43" s="31"/>
      <c r="PPZ43" s="31"/>
      <c r="PQA43" s="31"/>
      <c r="PQB43" s="31"/>
      <c r="PQC43" s="31"/>
      <c r="PQD43" s="31"/>
      <c r="PQE43" s="31"/>
      <c r="PQF43" s="31"/>
      <c r="PQG43" s="31"/>
      <c r="PQH43" s="31"/>
      <c r="PQI43" s="31"/>
      <c r="PQJ43" s="31"/>
      <c r="PQK43" s="31"/>
      <c r="PQL43" s="31"/>
      <c r="PQM43" s="31"/>
      <c r="PQN43" s="31"/>
      <c r="PQO43" s="31"/>
      <c r="PQP43" s="31"/>
      <c r="PQQ43" s="31"/>
      <c r="PQR43" s="31"/>
      <c r="PQS43" s="31"/>
      <c r="PQT43" s="31"/>
      <c r="PQU43" s="31"/>
      <c r="PQV43" s="31"/>
      <c r="PQW43" s="31"/>
      <c r="PQX43" s="31"/>
      <c r="PQY43" s="31"/>
      <c r="PQZ43" s="31"/>
      <c r="PRA43" s="31"/>
      <c r="PRB43" s="31"/>
      <c r="PRC43" s="31"/>
      <c r="PRD43" s="31"/>
      <c r="PRE43" s="31"/>
      <c r="PRF43" s="31"/>
      <c r="PRG43" s="31"/>
      <c r="PRH43" s="31"/>
      <c r="PRI43" s="31"/>
      <c r="PRJ43" s="31"/>
      <c r="PRK43" s="31"/>
      <c r="PRL43" s="31"/>
      <c r="PRM43" s="31"/>
      <c r="PRN43" s="31"/>
      <c r="PRO43" s="31"/>
      <c r="PRP43" s="31"/>
      <c r="PRQ43" s="31"/>
      <c r="PRR43" s="31"/>
      <c r="PRS43" s="31"/>
      <c r="PRT43" s="31"/>
      <c r="PRU43" s="31"/>
      <c r="PRV43" s="31"/>
      <c r="PRW43" s="31"/>
      <c r="PRX43" s="31"/>
      <c r="PRY43" s="31"/>
      <c r="PRZ43" s="31"/>
      <c r="PSA43" s="31"/>
      <c r="PSB43" s="31"/>
      <c r="PSC43" s="31"/>
      <c r="PSD43" s="31"/>
      <c r="PSE43" s="31"/>
      <c r="PSF43" s="31"/>
      <c r="PSG43" s="31"/>
      <c r="PSH43" s="31"/>
      <c r="PSI43" s="31"/>
      <c r="PSJ43" s="31"/>
      <c r="PSK43" s="31"/>
      <c r="PSL43" s="31"/>
      <c r="PSM43" s="31"/>
      <c r="PSN43" s="31"/>
      <c r="PSO43" s="31"/>
      <c r="PSP43" s="31"/>
      <c r="PSQ43" s="31"/>
      <c r="PSR43" s="31"/>
      <c r="PSS43" s="31"/>
      <c r="PST43" s="31"/>
      <c r="PSU43" s="31"/>
      <c r="PSV43" s="31"/>
      <c r="PSW43" s="31"/>
      <c r="PSX43" s="31"/>
      <c r="PSY43" s="31"/>
      <c r="PSZ43" s="31"/>
      <c r="PTA43" s="31"/>
      <c r="PTB43" s="31"/>
      <c r="PTC43" s="31"/>
      <c r="PTD43" s="31"/>
      <c r="PTE43" s="31"/>
      <c r="PTF43" s="31"/>
      <c r="PTG43" s="31"/>
      <c r="PTH43" s="31"/>
      <c r="PTI43" s="31"/>
      <c r="PTJ43" s="31"/>
      <c r="PTK43" s="31"/>
      <c r="PTL43" s="31"/>
      <c r="PTM43" s="31"/>
      <c r="PTN43" s="31"/>
      <c r="PTO43" s="31"/>
      <c r="PTP43" s="31"/>
      <c r="PTQ43" s="31"/>
      <c r="PTR43" s="31"/>
      <c r="PTS43" s="31"/>
      <c r="PTT43" s="31"/>
      <c r="PTU43" s="31"/>
      <c r="PTV43" s="31"/>
      <c r="PTW43" s="31"/>
      <c r="PTX43" s="31"/>
      <c r="PTY43" s="31"/>
      <c r="PTZ43" s="31"/>
      <c r="PUA43" s="31"/>
      <c r="PUB43" s="31"/>
      <c r="PUC43" s="31"/>
      <c r="PUD43" s="31"/>
      <c r="PUE43" s="31"/>
      <c r="PUF43" s="31"/>
      <c r="PUG43" s="31"/>
      <c r="PUH43" s="31"/>
      <c r="PUI43" s="31"/>
      <c r="PUJ43" s="31"/>
      <c r="PUK43" s="31"/>
      <c r="PUL43" s="31"/>
      <c r="PUM43" s="31"/>
      <c r="PUN43" s="31"/>
      <c r="PUO43" s="31"/>
      <c r="PUP43" s="31"/>
      <c r="PUQ43" s="31"/>
      <c r="PUR43" s="31"/>
      <c r="PUS43" s="31"/>
      <c r="PUT43" s="31"/>
      <c r="PUU43" s="31"/>
      <c r="PUV43" s="31"/>
      <c r="PUW43" s="31"/>
      <c r="PUX43" s="31"/>
      <c r="PUY43" s="31"/>
      <c r="PUZ43" s="31"/>
      <c r="PVA43" s="31"/>
      <c r="PVB43" s="31"/>
      <c r="PVC43" s="31"/>
      <c r="PVD43" s="31"/>
      <c r="PVE43" s="31"/>
      <c r="PVF43" s="31"/>
      <c r="PVG43" s="31"/>
      <c r="PVH43" s="31"/>
      <c r="PVI43" s="31"/>
      <c r="PVJ43" s="31"/>
      <c r="PVK43" s="31"/>
      <c r="PVL43" s="31"/>
      <c r="PVM43" s="31"/>
      <c r="PVN43" s="31"/>
      <c r="PVO43" s="31"/>
      <c r="PVP43" s="31"/>
      <c r="PVQ43" s="31"/>
      <c r="PVR43" s="31"/>
      <c r="PVS43" s="31"/>
      <c r="PVT43" s="31"/>
      <c r="PVU43" s="31"/>
      <c r="PVV43" s="31"/>
      <c r="PVW43" s="31"/>
      <c r="PVX43" s="31"/>
      <c r="PVY43" s="31"/>
      <c r="PVZ43" s="31"/>
      <c r="PWA43" s="31"/>
      <c r="PWB43" s="31"/>
      <c r="PWC43" s="31"/>
      <c r="PWD43" s="31"/>
      <c r="PWE43" s="31"/>
      <c r="PWF43" s="31"/>
      <c r="PWG43" s="31"/>
      <c r="PWH43" s="31"/>
      <c r="PWI43" s="31"/>
      <c r="PWJ43" s="31"/>
      <c r="PWK43" s="31"/>
      <c r="PWL43" s="31"/>
      <c r="PWM43" s="31"/>
      <c r="PWN43" s="31"/>
      <c r="PWO43" s="31"/>
      <c r="PWP43" s="31"/>
      <c r="PWQ43" s="31"/>
      <c r="PWR43" s="31"/>
      <c r="PWS43" s="31"/>
      <c r="PWT43" s="31"/>
      <c r="PWU43" s="31"/>
      <c r="PWV43" s="31"/>
      <c r="PWW43" s="31"/>
      <c r="PWX43" s="31"/>
      <c r="PWY43" s="31"/>
      <c r="PWZ43" s="31"/>
      <c r="PXA43" s="31"/>
      <c r="PXB43" s="31"/>
      <c r="PXC43" s="31"/>
      <c r="PXD43" s="31"/>
      <c r="PXE43" s="31"/>
      <c r="PXF43" s="31"/>
      <c r="PXG43" s="31"/>
      <c r="PXH43" s="31"/>
      <c r="PXI43" s="31"/>
      <c r="PXJ43" s="31"/>
      <c r="PXK43" s="31"/>
      <c r="PXL43" s="31"/>
      <c r="PXM43" s="31"/>
      <c r="PXN43" s="31"/>
      <c r="PXO43" s="31"/>
      <c r="PXP43" s="31"/>
      <c r="PXQ43" s="31"/>
      <c r="PXR43" s="31"/>
      <c r="PXS43" s="31"/>
      <c r="PXT43" s="31"/>
      <c r="PXU43" s="31"/>
      <c r="PXV43" s="31"/>
      <c r="PXW43" s="31"/>
      <c r="PXX43" s="31"/>
      <c r="PXY43" s="31"/>
      <c r="PXZ43" s="31"/>
      <c r="PYA43" s="31"/>
      <c r="PYB43" s="31"/>
      <c r="PYC43" s="31"/>
      <c r="PYD43" s="31"/>
      <c r="PYE43" s="31"/>
      <c r="PYF43" s="31"/>
      <c r="PYG43" s="31"/>
      <c r="PYH43" s="31"/>
      <c r="PYI43" s="31"/>
      <c r="PYJ43" s="31"/>
      <c r="PYK43" s="31"/>
      <c r="PYL43" s="31"/>
      <c r="PYM43" s="31"/>
      <c r="PYN43" s="31"/>
      <c r="PYO43" s="31"/>
      <c r="PYP43" s="31"/>
      <c r="PYQ43" s="31"/>
      <c r="PYR43" s="31"/>
      <c r="PYS43" s="31"/>
      <c r="PYT43" s="31"/>
      <c r="PYU43" s="31"/>
      <c r="PYV43" s="31"/>
      <c r="PYW43" s="31"/>
      <c r="PYX43" s="31"/>
      <c r="PYY43" s="31"/>
      <c r="PYZ43" s="31"/>
      <c r="PZA43" s="31"/>
      <c r="PZB43" s="31"/>
      <c r="PZC43" s="31"/>
      <c r="PZD43" s="31"/>
      <c r="PZE43" s="31"/>
      <c r="PZF43" s="31"/>
      <c r="PZG43" s="31"/>
      <c r="PZH43" s="31"/>
      <c r="PZI43" s="31"/>
      <c r="PZJ43" s="31"/>
      <c r="PZK43" s="31"/>
      <c r="PZL43" s="31"/>
      <c r="PZM43" s="31"/>
      <c r="PZN43" s="31"/>
      <c r="PZO43" s="31"/>
      <c r="PZP43" s="31"/>
      <c r="PZQ43" s="31"/>
      <c r="PZR43" s="31"/>
      <c r="PZS43" s="31"/>
      <c r="PZT43" s="31"/>
      <c r="PZU43" s="31"/>
      <c r="PZV43" s="31"/>
      <c r="PZW43" s="31"/>
      <c r="PZX43" s="31"/>
      <c r="PZY43" s="31"/>
      <c r="PZZ43" s="31"/>
      <c r="QAA43" s="31"/>
      <c r="QAB43" s="31"/>
      <c r="QAC43" s="31"/>
      <c r="QAD43" s="31"/>
      <c r="QAE43" s="31"/>
      <c r="QAF43" s="31"/>
      <c r="QAG43" s="31"/>
      <c r="QAH43" s="31"/>
      <c r="QAI43" s="31"/>
      <c r="QAJ43" s="31"/>
      <c r="QAK43" s="31"/>
      <c r="QAL43" s="31"/>
      <c r="QAM43" s="31"/>
      <c r="QAN43" s="31"/>
      <c r="QAO43" s="31"/>
      <c r="QAP43" s="31"/>
      <c r="QAQ43" s="31"/>
      <c r="QAR43" s="31"/>
      <c r="QAS43" s="31"/>
      <c r="QAT43" s="31"/>
      <c r="QAU43" s="31"/>
      <c r="QAV43" s="31"/>
      <c r="QAW43" s="31"/>
      <c r="QAX43" s="31"/>
      <c r="QAY43" s="31"/>
      <c r="QAZ43" s="31"/>
      <c r="QBA43" s="31"/>
      <c r="QBB43" s="31"/>
      <c r="QBC43" s="31"/>
      <c r="QBD43" s="31"/>
      <c r="QBE43" s="31"/>
      <c r="QBF43" s="31"/>
      <c r="QBG43" s="31"/>
      <c r="QBH43" s="31"/>
      <c r="QBI43" s="31"/>
      <c r="QBJ43" s="31"/>
      <c r="QBK43" s="31"/>
      <c r="QBL43" s="31"/>
      <c r="QBM43" s="31"/>
      <c r="QBN43" s="31"/>
      <c r="QBO43" s="31"/>
      <c r="QBP43" s="31"/>
      <c r="QBQ43" s="31"/>
      <c r="QBR43" s="31"/>
      <c r="QBS43" s="31"/>
      <c r="QBT43" s="31"/>
      <c r="QBU43" s="31"/>
      <c r="QBV43" s="31"/>
      <c r="QBW43" s="31"/>
      <c r="QBX43" s="31"/>
      <c r="QBY43" s="31"/>
      <c r="QBZ43" s="31"/>
      <c r="QCA43" s="31"/>
      <c r="QCB43" s="31"/>
      <c r="QCC43" s="31"/>
      <c r="QCD43" s="31"/>
      <c r="QCE43" s="31"/>
      <c r="QCF43" s="31"/>
      <c r="QCG43" s="31"/>
      <c r="QCH43" s="31"/>
      <c r="QCI43" s="31"/>
      <c r="QCJ43" s="31"/>
      <c r="QCK43" s="31"/>
      <c r="QCL43" s="31"/>
      <c r="QCM43" s="31"/>
      <c r="QCN43" s="31"/>
      <c r="QCO43" s="31"/>
      <c r="QCP43" s="31"/>
      <c r="QCQ43" s="31"/>
      <c r="QCR43" s="31"/>
      <c r="QCS43" s="31"/>
      <c r="QCT43" s="31"/>
      <c r="QCU43" s="31"/>
      <c r="QCV43" s="31"/>
      <c r="QCW43" s="31"/>
      <c r="QCX43" s="31"/>
      <c r="QCY43" s="31"/>
      <c r="QCZ43" s="31"/>
      <c r="QDA43" s="31"/>
      <c r="QDB43" s="31"/>
      <c r="QDC43" s="31"/>
      <c r="QDD43" s="31"/>
      <c r="QDE43" s="31"/>
      <c r="QDF43" s="31"/>
      <c r="QDG43" s="31"/>
      <c r="QDH43" s="31"/>
      <c r="QDI43" s="31"/>
      <c r="QDJ43" s="31"/>
      <c r="QDK43" s="31"/>
      <c r="QDL43" s="31"/>
      <c r="QDM43" s="31"/>
      <c r="QDN43" s="31"/>
      <c r="QDO43" s="31"/>
      <c r="QDP43" s="31"/>
      <c r="QDQ43" s="31"/>
      <c r="QDR43" s="31"/>
      <c r="QDS43" s="31"/>
      <c r="QDT43" s="31"/>
      <c r="QDU43" s="31"/>
      <c r="QDV43" s="31"/>
      <c r="QDW43" s="31"/>
      <c r="QDX43" s="31"/>
      <c r="QDY43" s="31"/>
      <c r="QDZ43" s="31"/>
      <c r="QEA43" s="31"/>
      <c r="QEB43" s="31"/>
      <c r="QEC43" s="31"/>
      <c r="QED43" s="31"/>
      <c r="QEE43" s="31"/>
      <c r="QEF43" s="31"/>
      <c r="QEG43" s="31"/>
      <c r="QEH43" s="31"/>
      <c r="QEI43" s="31"/>
      <c r="QEJ43" s="31"/>
      <c r="QEK43" s="31"/>
      <c r="QEL43" s="31"/>
      <c r="QEM43" s="31"/>
      <c r="QEN43" s="31"/>
      <c r="QEO43" s="31"/>
      <c r="QEP43" s="31"/>
      <c r="QEQ43" s="31"/>
      <c r="QER43" s="31"/>
      <c r="QES43" s="31"/>
      <c r="QET43" s="31"/>
      <c r="QEU43" s="31"/>
      <c r="QEV43" s="31"/>
      <c r="QEW43" s="31"/>
      <c r="QEX43" s="31"/>
      <c r="QEY43" s="31"/>
      <c r="QEZ43" s="31"/>
      <c r="QFA43" s="31"/>
      <c r="QFB43" s="31"/>
      <c r="QFC43" s="31"/>
      <c r="QFD43" s="31"/>
      <c r="QFE43" s="31"/>
      <c r="QFF43" s="31"/>
      <c r="QFG43" s="31"/>
      <c r="QFH43" s="31"/>
      <c r="QFI43" s="31"/>
      <c r="QFJ43" s="31"/>
      <c r="QFK43" s="31"/>
      <c r="QFL43" s="31"/>
      <c r="QFM43" s="31"/>
      <c r="QFN43" s="31"/>
      <c r="QFO43" s="31"/>
      <c r="QFP43" s="31"/>
      <c r="QFQ43" s="31"/>
      <c r="QFR43" s="31"/>
      <c r="QFS43" s="31"/>
      <c r="QFT43" s="31"/>
      <c r="QFU43" s="31"/>
      <c r="QFV43" s="31"/>
      <c r="QFW43" s="31"/>
      <c r="QFX43" s="31"/>
      <c r="QFY43" s="31"/>
      <c r="QFZ43" s="31"/>
      <c r="QGA43" s="31"/>
      <c r="QGB43" s="31"/>
      <c r="QGC43" s="31"/>
      <c r="QGD43" s="31"/>
      <c r="QGE43" s="31"/>
      <c r="QGF43" s="31"/>
      <c r="QGG43" s="31"/>
      <c r="QGH43" s="31"/>
      <c r="QGI43" s="31"/>
      <c r="QGJ43" s="31"/>
      <c r="QGK43" s="31"/>
      <c r="QGL43" s="31"/>
      <c r="QGM43" s="31"/>
      <c r="QGN43" s="31"/>
      <c r="QGO43" s="31"/>
      <c r="QGP43" s="31"/>
      <c r="QGQ43" s="31"/>
      <c r="QGR43" s="31"/>
      <c r="QGS43" s="31"/>
      <c r="QGT43" s="31"/>
      <c r="QGU43" s="31"/>
      <c r="QGV43" s="31"/>
      <c r="QGW43" s="31"/>
      <c r="QGX43" s="31"/>
      <c r="QGY43" s="31"/>
      <c r="QGZ43" s="31"/>
      <c r="QHA43" s="31"/>
      <c r="QHB43" s="31"/>
      <c r="QHC43" s="31"/>
      <c r="QHD43" s="31"/>
      <c r="QHE43" s="31"/>
      <c r="QHF43" s="31"/>
      <c r="QHG43" s="31"/>
      <c r="QHH43" s="31"/>
      <c r="QHI43" s="31"/>
      <c r="QHJ43" s="31"/>
      <c r="QHK43" s="31"/>
      <c r="QHL43" s="31"/>
      <c r="QHM43" s="31"/>
      <c r="QHN43" s="31"/>
      <c r="QHO43" s="31"/>
      <c r="QHP43" s="31"/>
      <c r="QHQ43" s="31"/>
      <c r="QHR43" s="31"/>
      <c r="QHS43" s="31"/>
      <c r="QHT43" s="31"/>
      <c r="QHU43" s="31"/>
      <c r="QHV43" s="31"/>
      <c r="QHW43" s="31"/>
      <c r="QHX43" s="31"/>
      <c r="QHY43" s="31"/>
      <c r="QHZ43" s="31"/>
      <c r="QIA43" s="31"/>
      <c r="QIB43" s="31"/>
      <c r="QIC43" s="31"/>
      <c r="QID43" s="31"/>
      <c r="QIE43" s="31"/>
      <c r="QIF43" s="31"/>
      <c r="QIG43" s="31"/>
      <c r="QIH43" s="31"/>
      <c r="QII43" s="31"/>
      <c r="QIJ43" s="31"/>
      <c r="QIK43" s="31"/>
      <c r="QIL43" s="31"/>
      <c r="QIM43" s="31"/>
      <c r="QIN43" s="31"/>
      <c r="QIO43" s="31"/>
      <c r="QIP43" s="31"/>
      <c r="QIQ43" s="31"/>
      <c r="QIR43" s="31"/>
      <c r="QIS43" s="31"/>
      <c r="QIT43" s="31"/>
      <c r="QIU43" s="31"/>
      <c r="QIV43" s="31"/>
      <c r="QIW43" s="31"/>
      <c r="QIX43" s="31"/>
      <c r="QIY43" s="31"/>
      <c r="QIZ43" s="31"/>
      <c r="QJA43" s="31"/>
      <c r="QJB43" s="31"/>
      <c r="QJC43" s="31"/>
      <c r="QJD43" s="31"/>
      <c r="QJE43" s="31"/>
      <c r="QJF43" s="31"/>
      <c r="QJG43" s="31"/>
      <c r="QJH43" s="31"/>
      <c r="QJI43" s="31"/>
      <c r="QJJ43" s="31"/>
      <c r="QJK43" s="31"/>
      <c r="QJL43" s="31"/>
      <c r="QJM43" s="31"/>
      <c r="QJN43" s="31"/>
      <c r="QJO43" s="31"/>
      <c r="QJP43" s="31"/>
      <c r="QJQ43" s="31"/>
      <c r="QJR43" s="31"/>
      <c r="QJS43" s="31"/>
      <c r="QJT43" s="31"/>
      <c r="QJU43" s="31"/>
      <c r="QJV43" s="31"/>
      <c r="QJW43" s="31"/>
      <c r="QJX43" s="31"/>
      <c r="QJY43" s="31"/>
      <c r="QJZ43" s="31"/>
      <c r="QKA43" s="31"/>
      <c r="QKB43" s="31"/>
      <c r="QKC43" s="31"/>
      <c r="QKD43" s="31"/>
      <c r="QKE43" s="31"/>
      <c r="QKF43" s="31"/>
      <c r="QKG43" s="31"/>
      <c r="QKH43" s="31"/>
      <c r="QKI43" s="31"/>
      <c r="QKJ43" s="31"/>
      <c r="QKK43" s="31"/>
      <c r="QKL43" s="31"/>
      <c r="QKM43" s="31"/>
      <c r="QKN43" s="31"/>
      <c r="QKO43" s="31"/>
      <c r="QKP43" s="31"/>
      <c r="QKQ43" s="31"/>
      <c r="QKR43" s="31"/>
      <c r="QKS43" s="31"/>
      <c r="QKT43" s="31"/>
      <c r="QKU43" s="31"/>
      <c r="QKV43" s="31"/>
      <c r="QKW43" s="31"/>
      <c r="QKX43" s="31"/>
      <c r="QKY43" s="31"/>
      <c r="QKZ43" s="31"/>
      <c r="QLA43" s="31"/>
      <c r="QLB43" s="31"/>
      <c r="QLC43" s="31"/>
      <c r="QLD43" s="31"/>
      <c r="QLE43" s="31"/>
      <c r="QLF43" s="31"/>
      <c r="QLG43" s="31"/>
      <c r="QLH43" s="31"/>
      <c r="QLI43" s="31"/>
      <c r="QLJ43" s="31"/>
      <c r="QLK43" s="31"/>
      <c r="QLL43" s="31"/>
      <c r="QLM43" s="31"/>
      <c r="QLN43" s="31"/>
      <c r="QLO43" s="31"/>
      <c r="QLP43" s="31"/>
      <c r="QLQ43" s="31"/>
      <c r="QLR43" s="31"/>
      <c r="QLS43" s="31"/>
      <c r="QLT43" s="31"/>
      <c r="QLU43" s="31"/>
      <c r="QLV43" s="31"/>
      <c r="QLW43" s="31"/>
      <c r="QLX43" s="31"/>
      <c r="QLY43" s="31"/>
      <c r="QLZ43" s="31"/>
      <c r="QMA43" s="31"/>
      <c r="QMB43" s="31"/>
      <c r="QMC43" s="31"/>
      <c r="QMD43" s="31"/>
      <c r="QME43" s="31"/>
      <c r="QMF43" s="31"/>
      <c r="QMG43" s="31"/>
      <c r="QMH43" s="31"/>
      <c r="QMI43" s="31"/>
      <c r="QMJ43" s="31"/>
      <c r="QMK43" s="31"/>
      <c r="QML43" s="31"/>
      <c r="QMM43" s="31"/>
      <c r="QMN43" s="31"/>
      <c r="QMO43" s="31"/>
      <c r="QMP43" s="31"/>
      <c r="QMQ43" s="31"/>
      <c r="QMR43" s="31"/>
      <c r="QMS43" s="31"/>
      <c r="QMT43" s="31"/>
      <c r="QMU43" s="31"/>
      <c r="QMV43" s="31"/>
      <c r="QMW43" s="31"/>
      <c r="QMX43" s="31"/>
      <c r="QMY43" s="31"/>
      <c r="QMZ43" s="31"/>
      <c r="QNA43" s="31"/>
      <c r="QNB43" s="31"/>
      <c r="QNC43" s="31"/>
      <c r="QND43" s="31"/>
      <c r="QNE43" s="31"/>
      <c r="QNF43" s="31"/>
      <c r="QNG43" s="31"/>
      <c r="QNH43" s="31"/>
      <c r="QNI43" s="31"/>
      <c r="QNJ43" s="31"/>
      <c r="QNK43" s="31"/>
      <c r="QNL43" s="31"/>
      <c r="QNM43" s="31"/>
      <c r="QNN43" s="31"/>
      <c r="QNO43" s="31"/>
      <c r="QNP43" s="31"/>
      <c r="QNQ43" s="31"/>
      <c r="QNR43" s="31"/>
      <c r="QNS43" s="31"/>
      <c r="QNT43" s="31"/>
      <c r="QNU43" s="31"/>
      <c r="QNV43" s="31"/>
      <c r="QNW43" s="31"/>
      <c r="QNX43" s="31"/>
      <c r="QNY43" s="31"/>
      <c r="QNZ43" s="31"/>
      <c r="QOA43" s="31"/>
      <c r="QOB43" s="31"/>
      <c r="QOC43" s="31"/>
      <c r="QOD43" s="31"/>
      <c r="QOE43" s="31"/>
      <c r="QOF43" s="31"/>
      <c r="QOG43" s="31"/>
      <c r="QOH43" s="31"/>
      <c r="QOI43" s="31"/>
      <c r="QOJ43" s="31"/>
      <c r="QOK43" s="31"/>
      <c r="QOL43" s="31"/>
      <c r="QOM43" s="31"/>
      <c r="QON43" s="31"/>
      <c r="QOO43" s="31"/>
      <c r="QOP43" s="31"/>
      <c r="QOQ43" s="31"/>
      <c r="QOR43" s="31"/>
      <c r="QOS43" s="31"/>
      <c r="QOT43" s="31"/>
      <c r="QOU43" s="31"/>
      <c r="QOV43" s="31"/>
      <c r="QOW43" s="31"/>
      <c r="QOX43" s="31"/>
      <c r="QOY43" s="31"/>
      <c r="QOZ43" s="31"/>
      <c r="QPA43" s="31"/>
      <c r="QPB43" s="31"/>
      <c r="QPC43" s="31"/>
      <c r="QPD43" s="31"/>
      <c r="QPE43" s="31"/>
      <c r="QPF43" s="31"/>
      <c r="QPG43" s="31"/>
      <c r="QPH43" s="31"/>
      <c r="QPI43" s="31"/>
      <c r="QPJ43" s="31"/>
      <c r="QPK43" s="31"/>
      <c r="QPL43" s="31"/>
      <c r="QPM43" s="31"/>
      <c r="QPN43" s="31"/>
      <c r="QPO43" s="31"/>
      <c r="QPP43" s="31"/>
      <c r="QPQ43" s="31"/>
      <c r="QPR43" s="31"/>
      <c r="QPS43" s="31"/>
      <c r="QPT43" s="31"/>
      <c r="QPU43" s="31"/>
      <c r="QPV43" s="31"/>
      <c r="QPW43" s="31"/>
      <c r="QPX43" s="31"/>
      <c r="QPY43" s="31"/>
      <c r="QPZ43" s="31"/>
      <c r="QQA43" s="31"/>
      <c r="QQB43" s="31"/>
      <c r="QQC43" s="31"/>
      <c r="QQD43" s="31"/>
      <c r="QQE43" s="31"/>
      <c r="QQF43" s="31"/>
      <c r="QQG43" s="31"/>
      <c r="QQH43" s="31"/>
      <c r="QQI43" s="31"/>
      <c r="QQJ43" s="31"/>
      <c r="QQK43" s="31"/>
      <c r="QQL43" s="31"/>
      <c r="QQM43" s="31"/>
      <c r="QQN43" s="31"/>
      <c r="QQO43" s="31"/>
      <c r="QQP43" s="31"/>
      <c r="QQQ43" s="31"/>
      <c r="QQR43" s="31"/>
      <c r="QQS43" s="31"/>
      <c r="QQT43" s="31"/>
      <c r="QQU43" s="31"/>
      <c r="QQV43" s="31"/>
      <c r="QQW43" s="31"/>
      <c r="QQX43" s="31"/>
      <c r="QQY43" s="31"/>
      <c r="QQZ43" s="31"/>
      <c r="QRA43" s="31"/>
      <c r="QRB43" s="31"/>
      <c r="QRC43" s="31"/>
      <c r="QRD43" s="31"/>
      <c r="QRE43" s="31"/>
      <c r="QRF43" s="31"/>
      <c r="QRG43" s="31"/>
      <c r="QRH43" s="31"/>
      <c r="QRI43" s="31"/>
      <c r="QRJ43" s="31"/>
      <c r="QRK43" s="31"/>
      <c r="QRL43" s="31"/>
      <c r="QRM43" s="31"/>
      <c r="QRN43" s="31"/>
      <c r="QRO43" s="31"/>
      <c r="QRP43" s="31"/>
      <c r="QRQ43" s="31"/>
      <c r="QRR43" s="31"/>
      <c r="QRS43" s="31"/>
      <c r="QRT43" s="31"/>
      <c r="QRU43" s="31"/>
      <c r="QRV43" s="31"/>
      <c r="QRW43" s="31"/>
      <c r="QRX43" s="31"/>
      <c r="QRY43" s="31"/>
      <c r="QRZ43" s="31"/>
      <c r="QSA43" s="31"/>
      <c r="QSB43" s="31"/>
      <c r="QSC43" s="31"/>
      <c r="QSD43" s="31"/>
      <c r="QSE43" s="31"/>
      <c r="QSF43" s="31"/>
      <c r="QSG43" s="31"/>
      <c r="QSH43" s="31"/>
      <c r="QSI43" s="31"/>
      <c r="QSJ43" s="31"/>
      <c r="QSK43" s="31"/>
      <c r="QSL43" s="31"/>
      <c r="QSM43" s="31"/>
      <c r="QSN43" s="31"/>
      <c r="QSO43" s="31"/>
      <c r="QSP43" s="31"/>
      <c r="QSQ43" s="31"/>
      <c r="QSR43" s="31"/>
      <c r="QSS43" s="31"/>
      <c r="QST43" s="31"/>
      <c r="QSU43" s="31"/>
      <c r="QSV43" s="31"/>
      <c r="QSW43" s="31"/>
      <c r="QSX43" s="31"/>
      <c r="QSY43" s="31"/>
      <c r="QSZ43" s="31"/>
      <c r="QTA43" s="31"/>
      <c r="QTB43" s="31"/>
      <c r="QTC43" s="31"/>
      <c r="QTD43" s="31"/>
      <c r="QTE43" s="31"/>
      <c r="QTF43" s="31"/>
      <c r="QTG43" s="31"/>
      <c r="QTH43" s="31"/>
      <c r="QTI43" s="31"/>
      <c r="QTJ43" s="31"/>
      <c r="QTK43" s="31"/>
      <c r="QTL43" s="31"/>
      <c r="QTM43" s="31"/>
      <c r="QTN43" s="31"/>
      <c r="QTO43" s="31"/>
      <c r="QTP43" s="31"/>
      <c r="QTQ43" s="31"/>
      <c r="QTR43" s="31"/>
      <c r="QTS43" s="31"/>
      <c r="QTT43" s="31"/>
      <c r="QTU43" s="31"/>
      <c r="QTV43" s="31"/>
      <c r="QTW43" s="31"/>
      <c r="QTX43" s="31"/>
      <c r="QTY43" s="31"/>
      <c r="QTZ43" s="31"/>
      <c r="QUA43" s="31"/>
      <c r="QUB43" s="31"/>
      <c r="QUC43" s="31"/>
      <c r="QUD43" s="31"/>
      <c r="QUE43" s="31"/>
      <c r="QUF43" s="31"/>
      <c r="QUG43" s="31"/>
      <c r="QUH43" s="31"/>
      <c r="QUI43" s="31"/>
      <c r="QUJ43" s="31"/>
      <c r="QUK43" s="31"/>
      <c r="QUL43" s="31"/>
      <c r="QUM43" s="31"/>
      <c r="QUN43" s="31"/>
      <c r="QUO43" s="31"/>
      <c r="QUP43" s="31"/>
      <c r="QUQ43" s="31"/>
      <c r="QUR43" s="31"/>
      <c r="QUS43" s="31"/>
      <c r="QUT43" s="31"/>
      <c r="QUU43" s="31"/>
      <c r="QUV43" s="31"/>
      <c r="QUW43" s="31"/>
      <c r="QUX43" s="31"/>
      <c r="QUY43" s="31"/>
      <c r="QUZ43" s="31"/>
      <c r="QVA43" s="31"/>
      <c r="QVB43" s="31"/>
      <c r="QVC43" s="31"/>
      <c r="QVD43" s="31"/>
      <c r="QVE43" s="31"/>
      <c r="QVF43" s="31"/>
      <c r="QVG43" s="31"/>
      <c r="QVH43" s="31"/>
      <c r="QVI43" s="31"/>
      <c r="QVJ43" s="31"/>
      <c r="QVK43" s="31"/>
      <c r="QVL43" s="31"/>
      <c r="QVM43" s="31"/>
      <c r="QVN43" s="31"/>
      <c r="QVO43" s="31"/>
      <c r="QVP43" s="31"/>
      <c r="QVQ43" s="31"/>
      <c r="QVR43" s="31"/>
      <c r="QVS43" s="31"/>
      <c r="QVT43" s="31"/>
      <c r="QVU43" s="31"/>
      <c r="QVV43" s="31"/>
      <c r="QVW43" s="31"/>
      <c r="QVX43" s="31"/>
      <c r="QVY43" s="31"/>
      <c r="QVZ43" s="31"/>
      <c r="QWA43" s="31"/>
      <c r="QWB43" s="31"/>
      <c r="QWC43" s="31"/>
      <c r="QWD43" s="31"/>
      <c r="QWE43" s="31"/>
      <c r="QWF43" s="31"/>
      <c r="QWG43" s="31"/>
      <c r="QWH43" s="31"/>
      <c r="QWI43" s="31"/>
      <c r="QWJ43" s="31"/>
      <c r="QWK43" s="31"/>
      <c r="QWL43" s="31"/>
      <c r="QWM43" s="31"/>
      <c r="QWN43" s="31"/>
      <c r="QWO43" s="31"/>
      <c r="QWP43" s="31"/>
      <c r="QWQ43" s="31"/>
      <c r="QWR43" s="31"/>
      <c r="QWS43" s="31"/>
      <c r="QWT43" s="31"/>
      <c r="QWU43" s="31"/>
      <c r="QWV43" s="31"/>
      <c r="QWW43" s="31"/>
      <c r="QWX43" s="31"/>
      <c r="QWY43" s="31"/>
      <c r="QWZ43" s="31"/>
      <c r="QXA43" s="31"/>
      <c r="QXB43" s="31"/>
      <c r="QXC43" s="31"/>
      <c r="QXD43" s="31"/>
      <c r="QXE43" s="31"/>
      <c r="QXF43" s="31"/>
      <c r="QXG43" s="31"/>
      <c r="QXH43" s="31"/>
      <c r="QXI43" s="31"/>
      <c r="QXJ43" s="31"/>
      <c r="QXK43" s="31"/>
      <c r="QXL43" s="31"/>
      <c r="QXM43" s="31"/>
      <c r="QXN43" s="31"/>
      <c r="QXO43" s="31"/>
      <c r="QXP43" s="31"/>
      <c r="QXQ43" s="31"/>
      <c r="QXR43" s="31"/>
      <c r="QXS43" s="31"/>
      <c r="QXT43" s="31"/>
      <c r="QXU43" s="31"/>
      <c r="QXV43" s="31"/>
      <c r="QXW43" s="31"/>
      <c r="QXX43" s="31"/>
      <c r="QXY43" s="31"/>
      <c r="QXZ43" s="31"/>
      <c r="QYA43" s="31"/>
      <c r="QYB43" s="31"/>
      <c r="QYC43" s="31"/>
      <c r="QYD43" s="31"/>
      <c r="QYE43" s="31"/>
      <c r="QYF43" s="31"/>
      <c r="QYG43" s="31"/>
      <c r="QYH43" s="31"/>
      <c r="QYI43" s="31"/>
      <c r="QYJ43" s="31"/>
      <c r="QYK43" s="31"/>
      <c r="QYL43" s="31"/>
      <c r="QYM43" s="31"/>
      <c r="QYN43" s="31"/>
      <c r="QYO43" s="31"/>
      <c r="QYP43" s="31"/>
      <c r="QYQ43" s="31"/>
      <c r="QYR43" s="31"/>
      <c r="QYS43" s="31"/>
      <c r="QYT43" s="31"/>
      <c r="QYU43" s="31"/>
      <c r="QYV43" s="31"/>
      <c r="QYW43" s="31"/>
      <c r="QYX43" s="31"/>
      <c r="QYY43" s="31"/>
      <c r="QYZ43" s="31"/>
      <c r="QZA43" s="31"/>
      <c r="QZB43" s="31"/>
      <c r="QZC43" s="31"/>
      <c r="QZD43" s="31"/>
      <c r="QZE43" s="31"/>
      <c r="QZF43" s="31"/>
      <c r="QZG43" s="31"/>
      <c r="QZH43" s="31"/>
      <c r="QZI43" s="31"/>
      <c r="QZJ43" s="31"/>
      <c r="QZK43" s="31"/>
      <c r="QZL43" s="31"/>
      <c r="QZM43" s="31"/>
      <c r="QZN43" s="31"/>
      <c r="QZO43" s="31"/>
      <c r="QZP43" s="31"/>
      <c r="QZQ43" s="31"/>
      <c r="QZR43" s="31"/>
      <c r="QZS43" s="31"/>
      <c r="QZT43" s="31"/>
      <c r="QZU43" s="31"/>
      <c r="QZV43" s="31"/>
      <c r="QZW43" s="31"/>
      <c r="QZX43" s="31"/>
      <c r="QZY43" s="31"/>
      <c r="QZZ43" s="31"/>
      <c r="RAA43" s="31"/>
      <c r="RAB43" s="31"/>
      <c r="RAC43" s="31"/>
      <c r="RAD43" s="31"/>
      <c r="RAE43" s="31"/>
      <c r="RAF43" s="31"/>
      <c r="RAG43" s="31"/>
      <c r="RAH43" s="31"/>
      <c r="RAI43" s="31"/>
      <c r="RAJ43" s="31"/>
      <c r="RAK43" s="31"/>
      <c r="RAL43" s="31"/>
      <c r="RAM43" s="31"/>
      <c r="RAN43" s="31"/>
      <c r="RAO43" s="31"/>
      <c r="RAP43" s="31"/>
      <c r="RAQ43" s="31"/>
      <c r="RAR43" s="31"/>
      <c r="RAS43" s="31"/>
      <c r="RAT43" s="31"/>
      <c r="RAU43" s="31"/>
      <c r="RAV43" s="31"/>
      <c r="RAW43" s="31"/>
      <c r="RAX43" s="31"/>
      <c r="RAY43" s="31"/>
      <c r="RAZ43" s="31"/>
      <c r="RBA43" s="31"/>
      <c r="RBB43" s="31"/>
      <c r="RBC43" s="31"/>
      <c r="RBD43" s="31"/>
      <c r="RBE43" s="31"/>
      <c r="RBF43" s="31"/>
      <c r="RBG43" s="31"/>
      <c r="RBH43" s="31"/>
      <c r="RBI43" s="31"/>
      <c r="RBJ43" s="31"/>
      <c r="RBK43" s="31"/>
      <c r="RBL43" s="31"/>
      <c r="RBM43" s="31"/>
      <c r="RBN43" s="31"/>
      <c r="RBO43" s="31"/>
      <c r="RBP43" s="31"/>
      <c r="RBQ43" s="31"/>
      <c r="RBR43" s="31"/>
      <c r="RBS43" s="31"/>
      <c r="RBT43" s="31"/>
      <c r="RBU43" s="31"/>
      <c r="RBV43" s="31"/>
      <c r="RBW43" s="31"/>
      <c r="RBX43" s="31"/>
      <c r="RBY43" s="31"/>
      <c r="RBZ43" s="31"/>
      <c r="RCA43" s="31"/>
      <c r="RCB43" s="31"/>
      <c r="RCC43" s="31"/>
      <c r="RCD43" s="31"/>
      <c r="RCE43" s="31"/>
      <c r="RCF43" s="31"/>
      <c r="RCG43" s="31"/>
      <c r="RCH43" s="31"/>
      <c r="RCI43" s="31"/>
      <c r="RCJ43" s="31"/>
      <c r="RCK43" s="31"/>
      <c r="RCL43" s="31"/>
      <c r="RCM43" s="31"/>
      <c r="RCN43" s="31"/>
      <c r="RCO43" s="31"/>
      <c r="RCP43" s="31"/>
      <c r="RCQ43" s="31"/>
      <c r="RCR43" s="31"/>
      <c r="RCS43" s="31"/>
      <c r="RCT43" s="31"/>
      <c r="RCU43" s="31"/>
      <c r="RCV43" s="31"/>
      <c r="RCW43" s="31"/>
      <c r="RCX43" s="31"/>
      <c r="RCY43" s="31"/>
      <c r="RCZ43" s="31"/>
      <c r="RDA43" s="31"/>
      <c r="RDB43" s="31"/>
      <c r="RDC43" s="31"/>
      <c r="RDD43" s="31"/>
      <c r="RDE43" s="31"/>
      <c r="RDF43" s="31"/>
      <c r="RDG43" s="31"/>
      <c r="RDH43" s="31"/>
      <c r="RDI43" s="31"/>
      <c r="RDJ43" s="31"/>
      <c r="RDK43" s="31"/>
      <c r="RDL43" s="31"/>
      <c r="RDM43" s="31"/>
      <c r="RDN43" s="31"/>
      <c r="RDO43" s="31"/>
      <c r="RDP43" s="31"/>
      <c r="RDQ43" s="31"/>
      <c r="RDR43" s="31"/>
      <c r="RDS43" s="31"/>
      <c r="RDT43" s="31"/>
      <c r="RDU43" s="31"/>
      <c r="RDV43" s="31"/>
      <c r="RDW43" s="31"/>
      <c r="RDX43" s="31"/>
      <c r="RDY43" s="31"/>
      <c r="RDZ43" s="31"/>
      <c r="REA43" s="31"/>
      <c r="REB43" s="31"/>
      <c r="REC43" s="31"/>
      <c r="RED43" s="31"/>
      <c r="REE43" s="31"/>
      <c r="REF43" s="31"/>
      <c r="REG43" s="31"/>
      <c r="REH43" s="31"/>
      <c r="REI43" s="31"/>
      <c r="REJ43" s="31"/>
      <c r="REK43" s="31"/>
      <c r="REL43" s="31"/>
      <c r="REM43" s="31"/>
      <c r="REN43" s="31"/>
      <c r="REO43" s="31"/>
      <c r="REP43" s="31"/>
      <c r="REQ43" s="31"/>
      <c r="RER43" s="31"/>
      <c r="RES43" s="31"/>
      <c r="RET43" s="31"/>
      <c r="REU43" s="31"/>
      <c r="REV43" s="31"/>
      <c r="REW43" s="31"/>
      <c r="REX43" s="31"/>
      <c r="REY43" s="31"/>
      <c r="REZ43" s="31"/>
      <c r="RFA43" s="31"/>
      <c r="RFB43" s="31"/>
      <c r="RFC43" s="31"/>
      <c r="RFD43" s="31"/>
      <c r="RFE43" s="31"/>
      <c r="RFF43" s="31"/>
      <c r="RFG43" s="31"/>
      <c r="RFH43" s="31"/>
      <c r="RFI43" s="31"/>
      <c r="RFJ43" s="31"/>
      <c r="RFK43" s="31"/>
      <c r="RFL43" s="31"/>
      <c r="RFM43" s="31"/>
      <c r="RFN43" s="31"/>
      <c r="RFO43" s="31"/>
      <c r="RFP43" s="31"/>
      <c r="RFQ43" s="31"/>
      <c r="RFR43" s="31"/>
      <c r="RFS43" s="31"/>
      <c r="RFT43" s="31"/>
      <c r="RFU43" s="31"/>
      <c r="RFV43" s="31"/>
      <c r="RFW43" s="31"/>
      <c r="RFX43" s="31"/>
      <c r="RFY43" s="31"/>
      <c r="RFZ43" s="31"/>
      <c r="RGA43" s="31"/>
      <c r="RGB43" s="31"/>
      <c r="RGC43" s="31"/>
      <c r="RGD43" s="31"/>
      <c r="RGE43" s="31"/>
      <c r="RGF43" s="31"/>
      <c r="RGG43" s="31"/>
      <c r="RGH43" s="31"/>
      <c r="RGI43" s="31"/>
      <c r="RGJ43" s="31"/>
      <c r="RGK43" s="31"/>
      <c r="RGL43" s="31"/>
      <c r="RGM43" s="31"/>
      <c r="RGN43" s="31"/>
      <c r="RGO43" s="31"/>
      <c r="RGP43" s="31"/>
      <c r="RGQ43" s="31"/>
      <c r="RGR43" s="31"/>
      <c r="RGS43" s="31"/>
      <c r="RGT43" s="31"/>
      <c r="RGU43" s="31"/>
      <c r="RGV43" s="31"/>
      <c r="RGW43" s="31"/>
      <c r="RGX43" s="31"/>
      <c r="RGY43" s="31"/>
      <c r="RGZ43" s="31"/>
      <c r="RHA43" s="31"/>
      <c r="RHB43" s="31"/>
      <c r="RHC43" s="31"/>
      <c r="RHD43" s="31"/>
      <c r="RHE43" s="31"/>
      <c r="RHF43" s="31"/>
      <c r="RHG43" s="31"/>
      <c r="RHH43" s="31"/>
      <c r="RHI43" s="31"/>
      <c r="RHJ43" s="31"/>
      <c r="RHK43" s="31"/>
      <c r="RHL43" s="31"/>
      <c r="RHM43" s="31"/>
      <c r="RHN43" s="31"/>
      <c r="RHO43" s="31"/>
      <c r="RHP43" s="31"/>
      <c r="RHQ43" s="31"/>
      <c r="RHR43" s="31"/>
      <c r="RHS43" s="31"/>
      <c r="RHT43" s="31"/>
      <c r="RHU43" s="31"/>
      <c r="RHV43" s="31"/>
      <c r="RHW43" s="31"/>
      <c r="RHX43" s="31"/>
      <c r="RHY43" s="31"/>
      <c r="RHZ43" s="31"/>
      <c r="RIA43" s="31"/>
      <c r="RIB43" s="31"/>
      <c r="RIC43" s="31"/>
      <c r="RID43" s="31"/>
      <c r="RIE43" s="31"/>
      <c r="RIF43" s="31"/>
      <c r="RIG43" s="31"/>
      <c r="RIH43" s="31"/>
      <c r="RII43" s="31"/>
      <c r="RIJ43" s="31"/>
      <c r="RIK43" s="31"/>
      <c r="RIL43" s="31"/>
      <c r="RIM43" s="31"/>
      <c r="RIN43" s="31"/>
      <c r="RIO43" s="31"/>
      <c r="RIP43" s="31"/>
      <c r="RIQ43" s="31"/>
      <c r="RIR43" s="31"/>
      <c r="RIS43" s="31"/>
      <c r="RIT43" s="31"/>
      <c r="RIU43" s="31"/>
      <c r="RIV43" s="31"/>
      <c r="RIW43" s="31"/>
      <c r="RIX43" s="31"/>
      <c r="RIY43" s="31"/>
      <c r="RIZ43" s="31"/>
      <c r="RJA43" s="31"/>
      <c r="RJB43" s="31"/>
      <c r="RJC43" s="31"/>
      <c r="RJD43" s="31"/>
      <c r="RJE43" s="31"/>
      <c r="RJF43" s="31"/>
      <c r="RJG43" s="31"/>
      <c r="RJH43" s="31"/>
      <c r="RJI43" s="31"/>
      <c r="RJJ43" s="31"/>
      <c r="RJK43" s="31"/>
      <c r="RJL43" s="31"/>
      <c r="RJM43" s="31"/>
      <c r="RJN43" s="31"/>
      <c r="RJO43" s="31"/>
      <c r="RJP43" s="31"/>
      <c r="RJQ43" s="31"/>
      <c r="RJR43" s="31"/>
      <c r="RJS43" s="31"/>
      <c r="RJT43" s="31"/>
      <c r="RJU43" s="31"/>
      <c r="RJV43" s="31"/>
      <c r="RJW43" s="31"/>
      <c r="RJX43" s="31"/>
      <c r="RJY43" s="31"/>
      <c r="RJZ43" s="31"/>
      <c r="RKA43" s="31"/>
      <c r="RKB43" s="31"/>
      <c r="RKC43" s="31"/>
      <c r="RKD43" s="31"/>
      <c r="RKE43" s="31"/>
      <c r="RKF43" s="31"/>
      <c r="RKG43" s="31"/>
      <c r="RKH43" s="31"/>
      <c r="RKI43" s="31"/>
      <c r="RKJ43" s="31"/>
      <c r="RKK43" s="31"/>
      <c r="RKL43" s="31"/>
      <c r="RKM43" s="31"/>
      <c r="RKN43" s="31"/>
      <c r="RKO43" s="31"/>
      <c r="RKP43" s="31"/>
      <c r="RKQ43" s="31"/>
      <c r="RKR43" s="31"/>
      <c r="RKS43" s="31"/>
      <c r="RKT43" s="31"/>
      <c r="RKU43" s="31"/>
      <c r="RKV43" s="31"/>
      <c r="RKW43" s="31"/>
      <c r="RKX43" s="31"/>
      <c r="RKY43" s="31"/>
      <c r="RKZ43" s="31"/>
      <c r="RLA43" s="31"/>
      <c r="RLB43" s="31"/>
      <c r="RLC43" s="31"/>
      <c r="RLD43" s="31"/>
      <c r="RLE43" s="31"/>
      <c r="RLF43" s="31"/>
      <c r="RLG43" s="31"/>
      <c r="RLH43" s="31"/>
      <c r="RLI43" s="31"/>
      <c r="RLJ43" s="31"/>
      <c r="RLK43" s="31"/>
      <c r="RLL43" s="31"/>
      <c r="RLM43" s="31"/>
      <c r="RLN43" s="31"/>
      <c r="RLO43" s="31"/>
      <c r="RLP43" s="31"/>
      <c r="RLQ43" s="31"/>
      <c r="RLR43" s="31"/>
      <c r="RLS43" s="31"/>
      <c r="RLT43" s="31"/>
      <c r="RLU43" s="31"/>
      <c r="RLV43" s="31"/>
      <c r="RLW43" s="31"/>
      <c r="RLX43" s="31"/>
      <c r="RLY43" s="31"/>
      <c r="RLZ43" s="31"/>
      <c r="RMA43" s="31"/>
      <c r="RMB43" s="31"/>
      <c r="RMC43" s="31"/>
      <c r="RMD43" s="31"/>
      <c r="RME43" s="31"/>
      <c r="RMF43" s="31"/>
      <c r="RMG43" s="31"/>
      <c r="RMH43" s="31"/>
      <c r="RMI43" s="31"/>
      <c r="RMJ43" s="31"/>
      <c r="RMK43" s="31"/>
      <c r="RML43" s="31"/>
      <c r="RMM43" s="31"/>
      <c r="RMN43" s="31"/>
      <c r="RMO43" s="31"/>
      <c r="RMP43" s="31"/>
      <c r="RMQ43" s="31"/>
      <c r="RMR43" s="31"/>
      <c r="RMS43" s="31"/>
      <c r="RMT43" s="31"/>
      <c r="RMU43" s="31"/>
      <c r="RMV43" s="31"/>
      <c r="RMW43" s="31"/>
      <c r="RMX43" s="31"/>
      <c r="RMY43" s="31"/>
      <c r="RMZ43" s="31"/>
      <c r="RNA43" s="31"/>
      <c r="RNB43" s="31"/>
      <c r="RNC43" s="31"/>
      <c r="RND43" s="31"/>
      <c r="RNE43" s="31"/>
      <c r="RNF43" s="31"/>
      <c r="RNG43" s="31"/>
      <c r="RNH43" s="31"/>
      <c r="RNI43" s="31"/>
      <c r="RNJ43" s="31"/>
      <c r="RNK43" s="31"/>
      <c r="RNL43" s="31"/>
      <c r="RNM43" s="31"/>
      <c r="RNN43" s="31"/>
      <c r="RNO43" s="31"/>
      <c r="RNP43" s="31"/>
      <c r="RNQ43" s="31"/>
      <c r="RNR43" s="31"/>
      <c r="RNS43" s="31"/>
      <c r="RNT43" s="31"/>
      <c r="RNU43" s="31"/>
      <c r="RNV43" s="31"/>
      <c r="RNW43" s="31"/>
      <c r="RNX43" s="31"/>
      <c r="RNY43" s="31"/>
      <c r="RNZ43" s="31"/>
      <c r="ROA43" s="31"/>
      <c r="ROB43" s="31"/>
      <c r="ROC43" s="31"/>
      <c r="ROD43" s="31"/>
      <c r="ROE43" s="31"/>
      <c r="ROF43" s="31"/>
      <c r="ROG43" s="31"/>
      <c r="ROH43" s="31"/>
      <c r="ROI43" s="31"/>
      <c r="ROJ43" s="31"/>
      <c r="ROK43" s="31"/>
      <c r="ROL43" s="31"/>
      <c r="ROM43" s="31"/>
      <c r="RON43" s="31"/>
      <c r="ROO43" s="31"/>
      <c r="ROP43" s="31"/>
      <c r="ROQ43" s="31"/>
      <c r="ROR43" s="31"/>
      <c r="ROS43" s="31"/>
      <c r="ROT43" s="31"/>
      <c r="ROU43" s="31"/>
      <c r="ROV43" s="31"/>
      <c r="ROW43" s="31"/>
      <c r="ROX43" s="31"/>
      <c r="ROY43" s="31"/>
      <c r="ROZ43" s="31"/>
      <c r="RPA43" s="31"/>
      <c r="RPB43" s="31"/>
      <c r="RPC43" s="31"/>
      <c r="RPD43" s="31"/>
      <c r="RPE43" s="31"/>
      <c r="RPF43" s="31"/>
      <c r="RPG43" s="31"/>
      <c r="RPH43" s="31"/>
      <c r="RPI43" s="31"/>
      <c r="RPJ43" s="31"/>
      <c r="RPK43" s="31"/>
      <c r="RPL43" s="31"/>
      <c r="RPM43" s="31"/>
      <c r="RPN43" s="31"/>
      <c r="RPO43" s="31"/>
      <c r="RPP43" s="31"/>
      <c r="RPQ43" s="31"/>
      <c r="RPR43" s="31"/>
      <c r="RPS43" s="31"/>
      <c r="RPT43" s="31"/>
      <c r="RPU43" s="31"/>
      <c r="RPV43" s="31"/>
      <c r="RPW43" s="31"/>
      <c r="RPX43" s="31"/>
      <c r="RPY43" s="31"/>
      <c r="RPZ43" s="31"/>
      <c r="RQA43" s="31"/>
      <c r="RQB43" s="31"/>
      <c r="RQC43" s="31"/>
      <c r="RQD43" s="31"/>
      <c r="RQE43" s="31"/>
      <c r="RQF43" s="31"/>
      <c r="RQG43" s="31"/>
      <c r="RQH43" s="31"/>
      <c r="RQI43" s="31"/>
      <c r="RQJ43" s="31"/>
      <c r="RQK43" s="31"/>
      <c r="RQL43" s="31"/>
      <c r="RQM43" s="31"/>
      <c r="RQN43" s="31"/>
      <c r="RQO43" s="31"/>
      <c r="RQP43" s="31"/>
      <c r="RQQ43" s="31"/>
      <c r="RQR43" s="31"/>
      <c r="RQS43" s="31"/>
      <c r="RQT43" s="31"/>
      <c r="RQU43" s="31"/>
      <c r="RQV43" s="31"/>
      <c r="RQW43" s="31"/>
      <c r="RQX43" s="31"/>
      <c r="RQY43" s="31"/>
      <c r="RQZ43" s="31"/>
      <c r="RRA43" s="31"/>
      <c r="RRB43" s="31"/>
      <c r="RRC43" s="31"/>
      <c r="RRD43" s="31"/>
      <c r="RRE43" s="31"/>
      <c r="RRF43" s="31"/>
      <c r="RRG43" s="31"/>
      <c r="RRH43" s="31"/>
      <c r="RRI43" s="31"/>
      <c r="RRJ43" s="31"/>
      <c r="RRK43" s="31"/>
      <c r="RRL43" s="31"/>
      <c r="RRM43" s="31"/>
      <c r="RRN43" s="31"/>
      <c r="RRO43" s="31"/>
      <c r="RRP43" s="31"/>
      <c r="RRQ43" s="31"/>
      <c r="RRR43" s="31"/>
      <c r="RRS43" s="31"/>
      <c r="RRT43" s="31"/>
      <c r="RRU43" s="31"/>
      <c r="RRV43" s="31"/>
      <c r="RRW43" s="31"/>
      <c r="RRX43" s="31"/>
      <c r="RRY43" s="31"/>
      <c r="RRZ43" s="31"/>
      <c r="RSA43" s="31"/>
      <c r="RSB43" s="31"/>
      <c r="RSC43" s="31"/>
      <c r="RSD43" s="31"/>
      <c r="RSE43" s="31"/>
      <c r="RSF43" s="31"/>
      <c r="RSG43" s="31"/>
      <c r="RSH43" s="31"/>
      <c r="RSI43" s="31"/>
      <c r="RSJ43" s="31"/>
      <c r="RSK43" s="31"/>
      <c r="RSL43" s="31"/>
      <c r="RSM43" s="31"/>
      <c r="RSN43" s="31"/>
      <c r="RSO43" s="31"/>
      <c r="RSP43" s="31"/>
      <c r="RSQ43" s="31"/>
      <c r="RSR43" s="31"/>
      <c r="RSS43" s="31"/>
      <c r="RST43" s="31"/>
      <c r="RSU43" s="31"/>
      <c r="RSV43" s="31"/>
      <c r="RSW43" s="31"/>
      <c r="RSX43" s="31"/>
      <c r="RSY43" s="31"/>
      <c r="RSZ43" s="31"/>
      <c r="RTA43" s="31"/>
      <c r="RTB43" s="31"/>
      <c r="RTC43" s="31"/>
      <c r="RTD43" s="31"/>
      <c r="RTE43" s="31"/>
      <c r="RTF43" s="31"/>
      <c r="RTG43" s="31"/>
      <c r="RTH43" s="31"/>
      <c r="RTI43" s="31"/>
      <c r="RTJ43" s="31"/>
      <c r="RTK43" s="31"/>
      <c r="RTL43" s="31"/>
      <c r="RTM43" s="31"/>
      <c r="RTN43" s="31"/>
      <c r="RTO43" s="31"/>
      <c r="RTP43" s="31"/>
      <c r="RTQ43" s="31"/>
      <c r="RTR43" s="31"/>
      <c r="RTS43" s="31"/>
      <c r="RTT43" s="31"/>
      <c r="RTU43" s="31"/>
      <c r="RTV43" s="31"/>
      <c r="RTW43" s="31"/>
      <c r="RTX43" s="31"/>
      <c r="RTY43" s="31"/>
      <c r="RTZ43" s="31"/>
      <c r="RUA43" s="31"/>
      <c r="RUB43" s="31"/>
      <c r="RUC43" s="31"/>
      <c r="RUD43" s="31"/>
      <c r="RUE43" s="31"/>
      <c r="RUF43" s="31"/>
      <c r="RUG43" s="31"/>
      <c r="RUH43" s="31"/>
      <c r="RUI43" s="31"/>
      <c r="RUJ43" s="31"/>
      <c r="RUK43" s="31"/>
      <c r="RUL43" s="31"/>
      <c r="RUM43" s="31"/>
      <c r="RUN43" s="31"/>
      <c r="RUO43" s="31"/>
      <c r="RUP43" s="31"/>
      <c r="RUQ43" s="31"/>
      <c r="RUR43" s="31"/>
      <c r="RUS43" s="31"/>
      <c r="RUT43" s="31"/>
      <c r="RUU43" s="31"/>
      <c r="RUV43" s="31"/>
      <c r="RUW43" s="31"/>
      <c r="RUX43" s="31"/>
      <c r="RUY43" s="31"/>
      <c r="RUZ43" s="31"/>
      <c r="RVA43" s="31"/>
      <c r="RVB43" s="31"/>
      <c r="RVC43" s="31"/>
      <c r="RVD43" s="31"/>
      <c r="RVE43" s="31"/>
      <c r="RVF43" s="31"/>
      <c r="RVG43" s="31"/>
      <c r="RVH43" s="31"/>
      <c r="RVI43" s="31"/>
      <c r="RVJ43" s="31"/>
      <c r="RVK43" s="31"/>
      <c r="RVL43" s="31"/>
      <c r="RVM43" s="31"/>
      <c r="RVN43" s="31"/>
      <c r="RVO43" s="31"/>
      <c r="RVP43" s="31"/>
      <c r="RVQ43" s="31"/>
      <c r="RVR43" s="31"/>
      <c r="RVS43" s="31"/>
      <c r="RVT43" s="31"/>
      <c r="RVU43" s="31"/>
      <c r="RVV43" s="31"/>
      <c r="RVW43" s="31"/>
      <c r="RVX43" s="31"/>
      <c r="RVY43" s="31"/>
      <c r="RVZ43" s="31"/>
      <c r="RWA43" s="31"/>
      <c r="RWB43" s="31"/>
      <c r="RWC43" s="31"/>
      <c r="RWD43" s="31"/>
      <c r="RWE43" s="31"/>
      <c r="RWF43" s="31"/>
      <c r="RWG43" s="31"/>
      <c r="RWH43" s="31"/>
      <c r="RWI43" s="31"/>
      <c r="RWJ43" s="31"/>
      <c r="RWK43" s="31"/>
      <c r="RWL43" s="31"/>
      <c r="RWM43" s="31"/>
      <c r="RWN43" s="31"/>
      <c r="RWO43" s="31"/>
      <c r="RWP43" s="31"/>
      <c r="RWQ43" s="31"/>
      <c r="RWR43" s="31"/>
      <c r="RWS43" s="31"/>
      <c r="RWT43" s="31"/>
      <c r="RWU43" s="31"/>
      <c r="RWV43" s="31"/>
      <c r="RWW43" s="31"/>
      <c r="RWX43" s="31"/>
      <c r="RWY43" s="31"/>
      <c r="RWZ43" s="31"/>
      <c r="RXA43" s="31"/>
      <c r="RXB43" s="31"/>
      <c r="RXC43" s="31"/>
      <c r="RXD43" s="31"/>
      <c r="RXE43" s="31"/>
      <c r="RXF43" s="31"/>
      <c r="RXG43" s="31"/>
      <c r="RXH43" s="31"/>
      <c r="RXI43" s="31"/>
      <c r="RXJ43" s="31"/>
      <c r="RXK43" s="31"/>
      <c r="RXL43" s="31"/>
      <c r="RXM43" s="31"/>
      <c r="RXN43" s="31"/>
      <c r="RXO43" s="31"/>
      <c r="RXP43" s="31"/>
      <c r="RXQ43" s="31"/>
      <c r="RXR43" s="31"/>
      <c r="RXS43" s="31"/>
      <c r="RXT43" s="31"/>
      <c r="RXU43" s="31"/>
      <c r="RXV43" s="31"/>
      <c r="RXW43" s="31"/>
      <c r="RXX43" s="31"/>
      <c r="RXY43" s="31"/>
      <c r="RXZ43" s="31"/>
      <c r="RYA43" s="31"/>
      <c r="RYB43" s="31"/>
      <c r="RYC43" s="31"/>
      <c r="RYD43" s="31"/>
      <c r="RYE43" s="31"/>
      <c r="RYF43" s="31"/>
      <c r="RYG43" s="31"/>
      <c r="RYH43" s="31"/>
      <c r="RYI43" s="31"/>
      <c r="RYJ43" s="31"/>
      <c r="RYK43" s="31"/>
      <c r="RYL43" s="31"/>
      <c r="RYM43" s="31"/>
      <c r="RYN43" s="31"/>
      <c r="RYO43" s="31"/>
      <c r="RYP43" s="31"/>
      <c r="RYQ43" s="31"/>
      <c r="RYR43" s="31"/>
      <c r="RYS43" s="31"/>
      <c r="RYT43" s="31"/>
      <c r="RYU43" s="31"/>
      <c r="RYV43" s="31"/>
      <c r="RYW43" s="31"/>
      <c r="RYX43" s="31"/>
      <c r="RYY43" s="31"/>
      <c r="RYZ43" s="31"/>
      <c r="RZA43" s="31"/>
      <c r="RZB43" s="31"/>
      <c r="RZC43" s="31"/>
      <c r="RZD43" s="31"/>
      <c r="RZE43" s="31"/>
      <c r="RZF43" s="31"/>
      <c r="RZG43" s="31"/>
      <c r="RZH43" s="31"/>
      <c r="RZI43" s="31"/>
      <c r="RZJ43" s="31"/>
      <c r="RZK43" s="31"/>
      <c r="RZL43" s="31"/>
      <c r="RZM43" s="31"/>
      <c r="RZN43" s="31"/>
      <c r="RZO43" s="31"/>
      <c r="RZP43" s="31"/>
      <c r="RZQ43" s="31"/>
      <c r="RZR43" s="31"/>
      <c r="RZS43" s="31"/>
      <c r="RZT43" s="31"/>
      <c r="RZU43" s="31"/>
      <c r="RZV43" s="31"/>
      <c r="RZW43" s="31"/>
      <c r="RZX43" s="31"/>
      <c r="RZY43" s="31"/>
      <c r="RZZ43" s="31"/>
      <c r="SAA43" s="31"/>
      <c r="SAB43" s="31"/>
      <c r="SAC43" s="31"/>
      <c r="SAD43" s="31"/>
      <c r="SAE43" s="31"/>
      <c r="SAF43" s="31"/>
      <c r="SAG43" s="31"/>
      <c r="SAH43" s="31"/>
      <c r="SAI43" s="31"/>
      <c r="SAJ43" s="31"/>
      <c r="SAK43" s="31"/>
      <c r="SAL43" s="31"/>
      <c r="SAM43" s="31"/>
      <c r="SAN43" s="31"/>
      <c r="SAO43" s="31"/>
      <c r="SAP43" s="31"/>
      <c r="SAQ43" s="31"/>
      <c r="SAR43" s="31"/>
      <c r="SAS43" s="31"/>
      <c r="SAT43" s="31"/>
      <c r="SAU43" s="31"/>
      <c r="SAV43" s="31"/>
      <c r="SAW43" s="31"/>
      <c r="SAX43" s="31"/>
      <c r="SAY43" s="31"/>
      <c r="SAZ43" s="31"/>
      <c r="SBA43" s="31"/>
      <c r="SBB43" s="31"/>
      <c r="SBC43" s="31"/>
      <c r="SBD43" s="31"/>
      <c r="SBE43" s="31"/>
      <c r="SBF43" s="31"/>
      <c r="SBG43" s="31"/>
      <c r="SBH43" s="31"/>
      <c r="SBI43" s="31"/>
      <c r="SBJ43" s="31"/>
      <c r="SBK43" s="31"/>
      <c r="SBL43" s="31"/>
      <c r="SBM43" s="31"/>
      <c r="SBN43" s="31"/>
      <c r="SBO43" s="31"/>
      <c r="SBP43" s="31"/>
      <c r="SBQ43" s="31"/>
      <c r="SBR43" s="31"/>
      <c r="SBS43" s="31"/>
      <c r="SBT43" s="31"/>
      <c r="SBU43" s="31"/>
      <c r="SBV43" s="31"/>
      <c r="SBW43" s="31"/>
      <c r="SBX43" s="31"/>
      <c r="SBY43" s="31"/>
      <c r="SBZ43" s="31"/>
      <c r="SCA43" s="31"/>
      <c r="SCB43" s="31"/>
      <c r="SCC43" s="31"/>
      <c r="SCD43" s="31"/>
      <c r="SCE43" s="31"/>
      <c r="SCF43" s="31"/>
      <c r="SCG43" s="31"/>
      <c r="SCH43" s="31"/>
      <c r="SCI43" s="31"/>
      <c r="SCJ43" s="31"/>
      <c r="SCK43" s="31"/>
      <c r="SCL43" s="31"/>
      <c r="SCM43" s="31"/>
      <c r="SCN43" s="31"/>
      <c r="SCO43" s="31"/>
      <c r="SCP43" s="31"/>
      <c r="SCQ43" s="31"/>
      <c r="SCR43" s="31"/>
      <c r="SCS43" s="31"/>
      <c r="SCT43" s="31"/>
      <c r="SCU43" s="31"/>
      <c r="SCV43" s="31"/>
      <c r="SCW43" s="31"/>
      <c r="SCX43" s="31"/>
      <c r="SCY43" s="31"/>
      <c r="SCZ43" s="31"/>
      <c r="SDA43" s="31"/>
      <c r="SDB43" s="31"/>
      <c r="SDC43" s="31"/>
      <c r="SDD43" s="31"/>
      <c r="SDE43" s="31"/>
      <c r="SDF43" s="31"/>
      <c r="SDG43" s="31"/>
      <c r="SDH43" s="31"/>
      <c r="SDI43" s="31"/>
      <c r="SDJ43" s="31"/>
      <c r="SDK43" s="31"/>
      <c r="SDL43" s="31"/>
      <c r="SDM43" s="31"/>
      <c r="SDN43" s="31"/>
      <c r="SDO43" s="31"/>
      <c r="SDP43" s="31"/>
      <c r="SDQ43" s="31"/>
      <c r="SDR43" s="31"/>
      <c r="SDS43" s="31"/>
      <c r="SDT43" s="31"/>
      <c r="SDU43" s="31"/>
      <c r="SDV43" s="31"/>
      <c r="SDW43" s="31"/>
      <c r="SDX43" s="31"/>
      <c r="SDY43" s="31"/>
      <c r="SDZ43" s="31"/>
      <c r="SEA43" s="31"/>
      <c r="SEB43" s="31"/>
      <c r="SEC43" s="31"/>
      <c r="SED43" s="31"/>
      <c r="SEE43" s="31"/>
      <c r="SEF43" s="31"/>
      <c r="SEG43" s="31"/>
      <c r="SEH43" s="31"/>
      <c r="SEI43" s="31"/>
      <c r="SEJ43" s="31"/>
      <c r="SEK43" s="31"/>
      <c r="SEL43" s="31"/>
      <c r="SEM43" s="31"/>
      <c r="SEN43" s="31"/>
      <c r="SEO43" s="31"/>
      <c r="SEP43" s="31"/>
      <c r="SEQ43" s="31"/>
      <c r="SER43" s="31"/>
      <c r="SES43" s="31"/>
      <c r="SET43" s="31"/>
      <c r="SEU43" s="31"/>
      <c r="SEV43" s="31"/>
      <c r="SEW43" s="31"/>
      <c r="SEX43" s="31"/>
      <c r="SEY43" s="31"/>
      <c r="SEZ43" s="31"/>
      <c r="SFA43" s="31"/>
      <c r="SFB43" s="31"/>
      <c r="SFC43" s="31"/>
      <c r="SFD43" s="31"/>
      <c r="SFE43" s="31"/>
      <c r="SFF43" s="31"/>
      <c r="SFG43" s="31"/>
      <c r="SFH43" s="31"/>
      <c r="SFI43" s="31"/>
      <c r="SFJ43" s="31"/>
      <c r="SFK43" s="31"/>
      <c r="SFL43" s="31"/>
      <c r="SFM43" s="31"/>
      <c r="SFN43" s="31"/>
      <c r="SFO43" s="31"/>
      <c r="SFP43" s="31"/>
      <c r="SFQ43" s="31"/>
      <c r="SFR43" s="31"/>
      <c r="SFS43" s="31"/>
      <c r="SFT43" s="31"/>
      <c r="SFU43" s="31"/>
      <c r="SFV43" s="31"/>
      <c r="SFW43" s="31"/>
      <c r="SFX43" s="31"/>
      <c r="SFY43" s="31"/>
      <c r="SFZ43" s="31"/>
      <c r="SGA43" s="31"/>
      <c r="SGB43" s="31"/>
      <c r="SGC43" s="31"/>
      <c r="SGD43" s="31"/>
      <c r="SGE43" s="31"/>
      <c r="SGF43" s="31"/>
      <c r="SGG43" s="31"/>
      <c r="SGH43" s="31"/>
      <c r="SGI43" s="31"/>
      <c r="SGJ43" s="31"/>
      <c r="SGK43" s="31"/>
      <c r="SGL43" s="31"/>
      <c r="SGM43" s="31"/>
      <c r="SGN43" s="31"/>
      <c r="SGO43" s="31"/>
      <c r="SGP43" s="31"/>
      <c r="SGQ43" s="31"/>
      <c r="SGR43" s="31"/>
      <c r="SGS43" s="31"/>
      <c r="SGT43" s="31"/>
      <c r="SGU43" s="31"/>
      <c r="SGV43" s="31"/>
      <c r="SGW43" s="31"/>
      <c r="SGX43" s="31"/>
      <c r="SGY43" s="31"/>
      <c r="SGZ43" s="31"/>
      <c r="SHA43" s="31"/>
      <c r="SHB43" s="31"/>
      <c r="SHC43" s="31"/>
      <c r="SHD43" s="31"/>
      <c r="SHE43" s="31"/>
      <c r="SHF43" s="31"/>
      <c r="SHG43" s="31"/>
      <c r="SHH43" s="31"/>
      <c r="SHI43" s="31"/>
      <c r="SHJ43" s="31"/>
      <c r="SHK43" s="31"/>
      <c r="SHL43" s="31"/>
      <c r="SHM43" s="31"/>
      <c r="SHN43" s="31"/>
      <c r="SHO43" s="31"/>
      <c r="SHP43" s="31"/>
      <c r="SHQ43" s="31"/>
      <c r="SHR43" s="31"/>
      <c r="SHS43" s="31"/>
      <c r="SHT43" s="31"/>
      <c r="SHU43" s="31"/>
      <c r="SHV43" s="31"/>
      <c r="SHW43" s="31"/>
      <c r="SHX43" s="31"/>
      <c r="SHY43" s="31"/>
      <c r="SHZ43" s="31"/>
      <c r="SIA43" s="31"/>
      <c r="SIB43" s="31"/>
      <c r="SIC43" s="31"/>
      <c r="SID43" s="31"/>
      <c r="SIE43" s="31"/>
      <c r="SIF43" s="31"/>
      <c r="SIG43" s="31"/>
      <c r="SIH43" s="31"/>
      <c r="SII43" s="31"/>
      <c r="SIJ43" s="31"/>
      <c r="SIK43" s="31"/>
      <c r="SIL43" s="31"/>
      <c r="SIM43" s="31"/>
      <c r="SIN43" s="31"/>
      <c r="SIO43" s="31"/>
      <c r="SIP43" s="31"/>
      <c r="SIQ43" s="31"/>
      <c r="SIR43" s="31"/>
      <c r="SIS43" s="31"/>
      <c r="SIT43" s="31"/>
      <c r="SIU43" s="31"/>
      <c r="SIV43" s="31"/>
      <c r="SIW43" s="31"/>
      <c r="SIX43" s="31"/>
      <c r="SIY43" s="31"/>
      <c r="SIZ43" s="31"/>
      <c r="SJA43" s="31"/>
      <c r="SJB43" s="31"/>
      <c r="SJC43" s="31"/>
      <c r="SJD43" s="31"/>
      <c r="SJE43" s="31"/>
      <c r="SJF43" s="31"/>
      <c r="SJG43" s="31"/>
      <c r="SJH43" s="31"/>
      <c r="SJI43" s="31"/>
      <c r="SJJ43" s="31"/>
      <c r="SJK43" s="31"/>
      <c r="SJL43" s="31"/>
      <c r="SJM43" s="31"/>
      <c r="SJN43" s="31"/>
      <c r="SJO43" s="31"/>
      <c r="SJP43" s="31"/>
      <c r="SJQ43" s="31"/>
      <c r="SJR43" s="31"/>
      <c r="SJS43" s="31"/>
      <c r="SJT43" s="31"/>
      <c r="SJU43" s="31"/>
      <c r="SJV43" s="31"/>
      <c r="SJW43" s="31"/>
      <c r="SJX43" s="31"/>
      <c r="SJY43" s="31"/>
      <c r="SJZ43" s="31"/>
      <c r="SKA43" s="31"/>
      <c r="SKB43" s="31"/>
      <c r="SKC43" s="31"/>
      <c r="SKD43" s="31"/>
      <c r="SKE43" s="31"/>
      <c r="SKF43" s="31"/>
      <c r="SKG43" s="31"/>
      <c r="SKH43" s="31"/>
      <c r="SKI43" s="31"/>
      <c r="SKJ43" s="31"/>
      <c r="SKK43" s="31"/>
      <c r="SKL43" s="31"/>
      <c r="SKM43" s="31"/>
      <c r="SKN43" s="31"/>
      <c r="SKO43" s="31"/>
      <c r="SKP43" s="31"/>
      <c r="SKQ43" s="31"/>
      <c r="SKR43" s="31"/>
      <c r="SKS43" s="31"/>
      <c r="SKT43" s="31"/>
      <c r="SKU43" s="31"/>
      <c r="SKV43" s="31"/>
      <c r="SKW43" s="31"/>
      <c r="SKX43" s="31"/>
      <c r="SKY43" s="31"/>
      <c r="SKZ43" s="31"/>
      <c r="SLA43" s="31"/>
      <c r="SLB43" s="31"/>
      <c r="SLC43" s="31"/>
      <c r="SLD43" s="31"/>
      <c r="SLE43" s="31"/>
      <c r="SLF43" s="31"/>
      <c r="SLG43" s="31"/>
      <c r="SLH43" s="31"/>
      <c r="SLI43" s="31"/>
      <c r="SLJ43" s="31"/>
      <c r="SLK43" s="31"/>
      <c r="SLL43" s="31"/>
      <c r="SLM43" s="31"/>
      <c r="SLN43" s="31"/>
      <c r="SLO43" s="31"/>
      <c r="SLP43" s="31"/>
      <c r="SLQ43" s="31"/>
      <c r="SLR43" s="31"/>
      <c r="SLS43" s="31"/>
      <c r="SLT43" s="31"/>
      <c r="SLU43" s="31"/>
      <c r="SLV43" s="31"/>
      <c r="SLW43" s="31"/>
      <c r="SLX43" s="31"/>
      <c r="SLY43" s="31"/>
      <c r="SLZ43" s="31"/>
      <c r="SMA43" s="31"/>
      <c r="SMB43" s="31"/>
      <c r="SMC43" s="31"/>
      <c r="SMD43" s="31"/>
      <c r="SME43" s="31"/>
      <c r="SMF43" s="31"/>
      <c r="SMG43" s="31"/>
      <c r="SMH43" s="31"/>
      <c r="SMI43" s="31"/>
      <c r="SMJ43" s="31"/>
      <c r="SMK43" s="31"/>
      <c r="SML43" s="31"/>
      <c r="SMM43" s="31"/>
      <c r="SMN43" s="31"/>
      <c r="SMO43" s="31"/>
      <c r="SMP43" s="31"/>
      <c r="SMQ43" s="31"/>
      <c r="SMR43" s="31"/>
      <c r="SMS43" s="31"/>
      <c r="SMT43" s="31"/>
      <c r="SMU43" s="31"/>
      <c r="SMV43" s="31"/>
      <c r="SMW43" s="31"/>
      <c r="SMX43" s="31"/>
      <c r="SMY43" s="31"/>
      <c r="SMZ43" s="31"/>
      <c r="SNA43" s="31"/>
      <c r="SNB43" s="31"/>
      <c r="SNC43" s="31"/>
      <c r="SND43" s="31"/>
      <c r="SNE43" s="31"/>
      <c r="SNF43" s="31"/>
      <c r="SNG43" s="31"/>
      <c r="SNH43" s="31"/>
      <c r="SNI43" s="31"/>
      <c r="SNJ43" s="31"/>
      <c r="SNK43" s="31"/>
      <c r="SNL43" s="31"/>
      <c r="SNM43" s="31"/>
      <c r="SNN43" s="31"/>
      <c r="SNO43" s="31"/>
      <c r="SNP43" s="31"/>
      <c r="SNQ43" s="31"/>
      <c r="SNR43" s="31"/>
      <c r="SNS43" s="31"/>
      <c r="SNT43" s="31"/>
      <c r="SNU43" s="31"/>
      <c r="SNV43" s="31"/>
      <c r="SNW43" s="31"/>
      <c r="SNX43" s="31"/>
      <c r="SNY43" s="31"/>
      <c r="SNZ43" s="31"/>
      <c r="SOA43" s="31"/>
      <c r="SOB43" s="31"/>
      <c r="SOC43" s="31"/>
      <c r="SOD43" s="31"/>
      <c r="SOE43" s="31"/>
      <c r="SOF43" s="31"/>
      <c r="SOG43" s="31"/>
      <c r="SOH43" s="31"/>
      <c r="SOI43" s="31"/>
      <c r="SOJ43" s="31"/>
      <c r="SOK43" s="31"/>
      <c r="SOL43" s="31"/>
      <c r="SOM43" s="31"/>
      <c r="SON43" s="31"/>
      <c r="SOO43" s="31"/>
      <c r="SOP43" s="31"/>
      <c r="SOQ43" s="31"/>
      <c r="SOR43" s="31"/>
      <c r="SOS43" s="31"/>
      <c r="SOT43" s="31"/>
      <c r="SOU43" s="31"/>
      <c r="SOV43" s="31"/>
      <c r="SOW43" s="31"/>
      <c r="SOX43" s="31"/>
      <c r="SOY43" s="31"/>
      <c r="SOZ43" s="31"/>
      <c r="SPA43" s="31"/>
      <c r="SPB43" s="31"/>
      <c r="SPC43" s="31"/>
      <c r="SPD43" s="31"/>
      <c r="SPE43" s="31"/>
      <c r="SPF43" s="31"/>
      <c r="SPG43" s="31"/>
      <c r="SPH43" s="31"/>
      <c r="SPI43" s="31"/>
      <c r="SPJ43" s="31"/>
      <c r="SPK43" s="31"/>
      <c r="SPL43" s="31"/>
      <c r="SPM43" s="31"/>
      <c r="SPN43" s="31"/>
      <c r="SPO43" s="31"/>
      <c r="SPP43" s="31"/>
      <c r="SPQ43" s="31"/>
      <c r="SPR43" s="31"/>
      <c r="SPS43" s="31"/>
      <c r="SPT43" s="31"/>
      <c r="SPU43" s="31"/>
      <c r="SPV43" s="31"/>
      <c r="SPW43" s="31"/>
      <c r="SPX43" s="31"/>
      <c r="SPY43" s="31"/>
      <c r="SPZ43" s="31"/>
      <c r="SQA43" s="31"/>
      <c r="SQB43" s="31"/>
      <c r="SQC43" s="31"/>
      <c r="SQD43" s="31"/>
      <c r="SQE43" s="31"/>
      <c r="SQF43" s="31"/>
      <c r="SQG43" s="31"/>
      <c r="SQH43" s="31"/>
      <c r="SQI43" s="31"/>
      <c r="SQJ43" s="31"/>
      <c r="SQK43" s="31"/>
      <c r="SQL43" s="31"/>
      <c r="SQM43" s="31"/>
      <c r="SQN43" s="31"/>
      <c r="SQO43" s="31"/>
      <c r="SQP43" s="31"/>
      <c r="SQQ43" s="31"/>
      <c r="SQR43" s="31"/>
      <c r="SQS43" s="31"/>
      <c r="SQT43" s="31"/>
      <c r="SQU43" s="31"/>
      <c r="SQV43" s="31"/>
      <c r="SQW43" s="31"/>
      <c r="SQX43" s="31"/>
      <c r="SQY43" s="31"/>
      <c r="SQZ43" s="31"/>
      <c r="SRA43" s="31"/>
      <c r="SRB43" s="31"/>
      <c r="SRC43" s="31"/>
      <c r="SRD43" s="31"/>
      <c r="SRE43" s="31"/>
      <c r="SRF43" s="31"/>
      <c r="SRG43" s="31"/>
      <c r="SRH43" s="31"/>
      <c r="SRI43" s="31"/>
      <c r="SRJ43" s="31"/>
      <c r="SRK43" s="31"/>
      <c r="SRL43" s="31"/>
      <c r="SRM43" s="31"/>
      <c r="SRN43" s="31"/>
      <c r="SRO43" s="31"/>
      <c r="SRP43" s="31"/>
      <c r="SRQ43" s="31"/>
      <c r="SRR43" s="31"/>
      <c r="SRS43" s="31"/>
      <c r="SRT43" s="31"/>
      <c r="SRU43" s="31"/>
      <c r="SRV43" s="31"/>
      <c r="SRW43" s="31"/>
      <c r="SRX43" s="31"/>
      <c r="SRY43" s="31"/>
      <c r="SRZ43" s="31"/>
      <c r="SSA43" s="31"/>
      <c r="SSB43" s="31"/>
      <c r="SSC43" s="31"/>
      <c r="SSD43" s="31"/>
      <c r="SSE43" s="31"/>
      <c r="SSF43" s="31"/>
      <c r="SSG43" s="31"/>
      <c r="SSH43" s="31"/>
      <c r="SSI43" s="31"/>
      <c r="SSJ43" s="31"/>
      <c r="SSK43" s="31"/>
      <c r="SSL43" s="31"/>
      <c r="SSM43" s="31"/>
      <c r="SSN43" s="31"/>
      <c r="SSO43" s="31"/>
      <c r="SSP43" s="31"/>
      <c r="SSQ43" s="31"/>
      <c r="SSR43" s="31"/>
      <c r="SSS43" s="31"/>
      <c r="SST43" s="31"/>
      <c r="SSU43" s="31"/>
      <c r="SSV43" s="31"/>
      <c r="SSW43" s="31"/>
      <c r="SSX43" s="31"/>
      <c r="SSY43" s="31"/>
      <c r="SSZ43" s="31"/>
      <c r="STA43" s="31"/>
      <c r="STB43" s="31"/>
      <c r="STC43" s="31"/>
      <c r="STD43" s="31"/>
      <c r="STE43" s="31"/>
      <c r="STF43" s="31"/>
      <c r="STG43" s="31"/>
      <c r="STH43" s="31"/>
      <c r="STI43" s="31"/>
      <c r="STJ43" s="31"/>
      <c r="STK43" s="31"/>
      <c r="STL43" s="31"/>
      <c r="STM43" s="31"/>
      <c r="STN43" s="31"/>
      <c r="STO43" s="31"/>
      <c r="STP43" s="31"/>
      <c r="STQ43" s="31"/>
      <c r="STR43" s="31"/>
      <c r="STS43" s="31"/>
      <c r="STT43" s="31"/>
      <c r="STU43" s="31"/>
      <c r="STV43" s="31"/>
      <c r="STW43" s="31"/>
      <c r="STX43" s="31"/>
      <c r="STY43" s="31"/>
      <c r="STZ43" s="31"/>
      <c r="SUA43" s="31"/>
      <c r="SUB43" s="31"/>
      <c r="SUC43" s="31"/>
      <c r="SUD43" s="31"/>
      <c r="SUE43" s="31"/>
      <c r="SUF43" s="31"/>
      <c r="SUG43" s="31"/>
      <c r="SUH43" s="31"/>
      <c r="SUI43" s="31"/>
      <c r="SUJ43" s="31"/>
      <c r="SUK43" s="31"/>
      <c r="SUL43" s="31"/>
      <c r="SUM43" s="31"/>
      <c r="SUN43" s="31"/>
      <c r="SUO43" s="31"/>
      <c r="SUP43" s="31"/>
      <c r="SUQ43" s="31"/>
      <c r="SUR43" s="31"/>
      <c r="SUS43" s="31"/>
      <c r="SUT43" s="31"/>
      <c r="SUU43" s="31"/>
      <c r="SUV43" s="31"/>
      <c r="SUW43" s="31"/>
      <c r="SUX43" s="31"/>
      <c r="SUY43" s="31"/>
      <c r="SUZ43" s="31"/>
      <c r="SVA43" s="31"/>
      <c r="SVB43" s="31"/>
      <c r="SVC43" s="31"/>
      <c r="SVD43" s="31"/>
      <c r="SVE43" s="31"/>
      <c r="SVF43" s="31"/>
      <c r="SVG43" s="31"/>
      <c r="SVH43" s="31"/>
      <c r="SVI43" s="31"/>
      <c r="SVJ43" s="31"/>
      <c r="SVK43" s="31"/>
      <c r="SVL43" s="31"/>
      <c r="SVM43" s="31"/>
      <c r="SVN43" s="31"/>
      <c r="SVO43" s="31"/>
      <c r="SVP43" s="31"/>
      <c r="SVQ43" s="31"/>
      <c r="SVR43" s="31"/>
      <c r="SVS43" s="31"/>
      <c r="SVT43" s="31"/>
      <c r="SVU43" s="31"/>
      <c r="SVV43" s="31"/>
      <c r="SVW43" s="31"/>
      <c r="SVX43" s="31"/>
      <c r="SVY43" s="31"/>
      <c r="SVZ43" s="31"/>
      <c r="SWA43" s="31"/>
      <c r="SWB43" s="31"/>
      <c r="SWC43" s="31"/>
      <c r="SWD43" s="31"/>
      <c r="SWE43" s="31"/>
      <c r="SWF43" s="31"/>
      <c r="SWG43" s="31"/>
      <c r="SWH43" s="31"/>
      <c r="SWI43" s="31"/>
      <c r="SWJ43" s="31"/>
      <c r="SWK43" s="31"/>
      <c r="SWL43" s="31"/>
      <c r="SWM43" s="31"/>
      <c r="SWN43" s="31"/>
      <c r="SWO43" s="31"/>
      <c r="SWP43" s="31"/>
      <c r="SWQ43" s="31"/>
      <c r="SWR43" s="31"/>
      <c r="SWS43" s="31"/>
      <c r="SWT43" s="31"/>
      <c r="SWU43" s="31"/>
      <c r="SWV43" s="31"/>
      <c r="SWW43" s="31"/>
      <c r="SWX43" s="31"/>
      <c r="SWY43" s="31"/>
      <c r="SWZ43" s="31"/>
      <c r="SXA43" s="31"/>
      <c r="SXB43" s="31"/>
      <c r="SXC43" s="31"/>
      <c r="SXD43" s="31"/>
      <c r="SXE43" s="31"/>
      <c r="SXF43" s="31"/>
      <c r="SXG43" s="31"/>
      <c r="SXH43" s="31"/>
      <c r="SXI43" s="31"/>
      <c r="SXJ43" s="31"/>
      <c r="SXK43" s="31"/>
      <c r="SXL43" s="31"/>
      <c r="SXM43" s="31"/>
      <c r="SXN43" s="31"/>
      <c r="SXO43" s="31"/>
      <c r="SXP43" s="31"/>
      <c r="SXQ43" s="31"/>
      <c r="SXR43" s="31"/>
      <c r="SXS43" s="31"/>
      <c r="SXT43" s="31"/>
      <c r="SXU43" s="31"/>
      <c r="SXV43" s="31"/>
      <c r="SXW43" s="31"/>
      <c r="SXX43" s="31"/>
      <c r="SXY43" s="31"/>
      <c r="SXZ43" s="31"/>
      <c r="SYA43" s="31"/>
      <c r="SYB43" s="31"/>
      <c r="SYC43" s="31"/>
      <c r="SYD43" s="31"/>
      <c r="SYE43" s="31"/>
      <c r="SYF43" s="31"/>
      <c r="SYG43" s="31"/>
      <c r="SYH43" s="31"/>
      <c r="SYI43" s="31"/>
      <c r="SYJ43" s="31"/>
      <c r="SYK43" s="31"/>
      <c r="SYL43" s="31"/>
      <c r="SYM43" s="31"/>
      <c r="SYN43" s="31"/>
      <c r="SYO43" s="31"/>
      <c r="SYP43" s="31"/>
      <c r="SYQ43" s="31"/>
      <c r="SYR43" s="31"/>
      <c r="SYS43" s="31"/>
      <c r="SYT43" s="31"/>
      <c r="SYU43" s="31"/>
      <c r="SYV43" s="31"/>
      <c r="SYW43" s="31"/>
      <c r="SYX43" s="31"/>
      <c r="SYY43" s="31"/>
      <c r="SYZ43" s="31"/>
      <c r="SZA43" s="31"/>
      <c r="SZB43" s="31"/>
      <c r="SZC43" s="31"/>
      <c r="SZD43" s="31"/>
      <c r="SZE43" s="31"/>
      <c r="SZF43" s="31"/>
      <c r="SZG43" s="31"/>
      <c r="SZH43" s="31"/>
      <c r="SZI43" s="31"/>
      <c r="SZJ43" s="31"/>
      <c r="SZK43" s="31"/>
      <c r="SZL43" s="31"/>
      <c r="SZM43" s="31"/>
      <c r="SZN43" s="31"/>
      <c r="SZO43" s="31"/>
      <c r="SZP43" s="31"/>
      <c r="SZQ43" s="31"/>
      <c r="SZR43" s="31"/>
      <c r="SZS43" s="31"/>
      <c r="SZT43" s="31"/>
      <c r="SZU43" s="31"/>
      <c r="SZV43" s="31"/>
      <c r="SZW43" s="31"/>
      <c r="SZX43" s="31"/>
      <c r="SZY43" s="31"/>
      <c r="SZZ43" s="31"/>
      <c r="TAA43" s="31"/>
      <c r="TAB43" s="31"/>
      <c r="TAC43" s="31"/>
      <c r="TAD43" s="31"/>
      <c r="TAE43" s="31"/>
      <c r="TAF43" s="31"/>
      <c r="TAG43" s="31"/>
      <c r="TAH43" s="31"/>
      <c r="TAI43" s="31"/>
      <c r="TAJ43" s="31"/>
      <c r="TAK43" s="31"/>
      <c r="TAL43" s="31"/>
      <c r="TAM43" s="31"/>
      <c r="TAN43" s="31"/>
      <c r="TAO43" s="31"/>
      <c r="TAP43" s="31"/>
      <c r="TAQ43" s="31"/>
      <c r="TAR43" s="31"/>
      <c r="TAS43" s="31"/>
      <c r="TAT43" s="31"/>
      <c r="TAU43" s="31"/>
      <c r="TAV43" s="31"/>
      <c r="TAW43" s="31"/>
      <c r="TAX43" s="31"/>
      <c r="TAY43" s="31"/>
      <c r="TAZ43" s="31"/>
      <c r="TBA43" s="31"/>
      <c r="TBB43" s="31"/>
      <c r="TBC43" s="31"/>
      <c r="TBD43" s="31"/>
      <c r="TBE43" s="31"/>
      <c r="TBF43" s="31"/>
      <c r="TBG43" s="31"/>
      <c r="TBH43" s="31"/>
      <c r="TBI43" s="31"/>
      <c r="TBJ43" s="31"/>
      <c r="TBK43" s="31"/>
      <c r="TBL43" s="31"/>
      <c r="TBM43" s="31"/>
      <c r="TBN43" s="31"/>
      <c r="TBO43" s="31"/>
      <c r="TBP43" s="31"/>
      <c r="TBQ43" s="31"/>
      <c r="TBR43" s="31"/>
      <c r="TBS43" s="31"/>
      <c r="TBT43" s="31"/>
      <c r="TBU43" s="31"/>
      <c r="TBV43" s="31"/>
      <c r="TBW43" s="31"/>
      <c r="TBX43" s="31"/>
      <c r="TBY43" s="31"/>
      <c r="TBZ43" s="31"/>
      <c r="TCA43" s="31"/>
      <c r="TCB43" s="31"/>
      <c r="TCC43" s="31"/>
      <c r="TCD43" s="31"/>
      <c r="TCE43" s="31"/>
      <c r="TCF43" s="31"/>
      <c r="TCG43" s="31"/>
      <c r="TCH43" s="31"/>
      <c r="TCI43" s="31"/>
      <c r="TCJ43" s="31"/>
      <c r="TCK43" s="31"/>
      <c r="TCL43" s="31"/>
      <c r="TCM43" s="31"/>
      <c r="TCN43" s="31"/>
      <c r="TCO43" s="31"/>
      <c r="TCP43" s="31"/>
      <c r="TCQ43" s="31"/>
      <c r="TCR43" s="31"/>
      <c r="TCS43" s="31"/>
      <c r="TCT43" s="31"/>
      <c r="TCU43" s="31"/>
      <c r="TCV43" s="31"/>
      <c r="TCW43" s="31"/>
      <c r="TCX43" s="31"/>
      <c r="TCY43" s="31"/>
      <c r="TCZ43" s="31"/>
      <c r="TDA43" s="31"/>
      <c r="TDB43" s="31"/>
      <c r="TDC43" s="31"/>
      <c r="TDD43" s="31"/>
      <c r="TDE43" s="31"/>
      <c r="TDF43" s="31"/>
      <c r="TDG43" s="31"/>
      <c r="TDH43" s="31"/>
      <c r="TDI43" s="31"/>
      <c r="TDJ43" s="31"/>
      <c r="TDK43" s="31"/>
      <c r="TDL43" s="31"/>
      <c r="TDM43" s="31"/>
      <c r="TDN43" s="31"/>
      <c r="TDO43" s="31"/>
      <c r="TDP43" s="31"/>
      <c r="TDQ43" s="31"/>
      <c r="TDR43" s="31"/>
      <c r="TDS43" s="31"/>
      <c r="TDT43" s="31"/>
      <c r="TDU43" s="31"/>
      <c r="TDV43" s="31"/>
      <c r="TDW43" s="31"/>
      <c r="TDX43" s="31"/>
      <c r="TDY43" s="31"/>
      <c r="TDZ43" s="31"/>
      <c r="TEA43" s="31"/>
      <c r="TEB43" s="31"/>
      <c r="TEC43" s="31"/>
      <c r="TED43" s="31"/>
      <c r="TEE43" s="31"/>
      <c r="TEF43" s="31"/>
      <c r="TEG43" s="31"/>
      <c r="TEH43" s="31"/>
      <c r="TEI43" s="31"/>
      <c r="TEJ43" s="31"/>
      <c r="TEK43" s="31"/>
      <c r="TEL43" s="31"/>
      <c r="TEM43" s="31"/>
      <c r="TEN43" s="31"/>
      <c r="TEO43" s="31"/>
      <c r="TEP43" s="31"/>
      <c r="TEQ43" s="31"/>
      <c r="TER43" s="31"/>
      <c r="TES43" s="31"/>
      <c r="TET43" s="31"/>
      <c r="TEU43" s="31"/>
      <c r="TEV43" s="31"/>
      <c r="TEW43" s="31"/>
      <c r="TEX43" s="31"/>
      <c r="TEY43" s="31"/>
      <c r="TEZ43" s="31"/>
      <c r="TFA43" s="31"/>
      <c r="TFB43" s="31"/>
      <c r="TFC43" s="31"/>
      <c r="TFD43" s="31"/>
      <c r="TFE43" s="31"/>
      <c r="TFF43" s="31"/>
      <c r="TFG43" s="31"/>
      <c r="TFH43" s="31"/>
      <c r="TFI43" s="31"/>
      <c r="TFJ43" s="31"/>
      <c r="TFK43" s="31"/>
      <c r="TFL43" s="31"/>
      <c r="TFM43" s="31"/>
      <c r="TFN43" s="31"/>
      <c r="TFO43" s="31"/>
      <c r="TFP43" s="31"/>
      <c r="TFQ43" s="31"/>
      <c r="TFR43" s="31"/>
      <c r="TFS43" s="31"/>
      <c r="TFT43" s="31"/>
      <c r="TFU43" s="31"/>
      <c r="TFV43" s="31"/>
      <c r="TFW43" s="31"/>
      <c r="TFX43" s="31"/>
      <c r="TFY43" s="31"/>
      <c r="TFZ43" s="31"/>
      <c r="TGA43" s="31"/>
      <c r="TGB43" s="31"/>
      <c r="TGC43" s="31"/>
      <c r="TGD43" s="31"/>
      <c r="TGE43" s="31"/>
      <c r="TGF43" s="31"/>
      <c r="TGG43" s="31"/>
      <c r="TGH43" s="31"/>
      <c r="TGI43" s="31"/>
      <c r="TGJ43" s="31"/>
      <c r="TGK43" s="31"/>
      <c r="TGL43" s="31"/>
      <c r="TGM43" s="31"/>
      <c r="TGN43" s="31"/>
      <c r="TGO43" s="31"/>
      <c r="TGP43" s="31"/>
      <c r="TGQ43" s="31"/>
      <c r="TGR43" s="31"/>
      <c r="TGS43" s="31"/>
      <c r="TGT43" s="31"/>
      <c r="TGU43" s="31"/>
      <c r="TGV43" s="31"/>
      <c r="TGW43" s="31"/>
      <c r="TGX43" s="31"/>
      <c r="TGY43" s="31"/>
      <c r="TGZ43" s="31"/>
      <c r="THA43" s="31"/>
      <c r="THB43" s="31"/>
      <c r="THC43" s="31"/>
      <c r="THD43" s="31"/>
      <c r="THE43" s="31"/>
      <c r="THF43" s="31"/>
      <c r="THG43" s="31"/>
      <c r="THH43" s="31"/>
      <c r="THI43" s="31"/>
      <c r="THJ43" s="31"/>
      <c r="THK43" s="31"/>
      <c r="THL43" s="31"/>
      <c r="THM43" s="31"/>
      <c r="THN43" s="31"/>
      <c r="THO43" s="31"/>
      <c r="THP43" s="31"/>
      <c r="THQ43" s="31"/>
      <c r="THR43" s="31"/>
      <c r="THS43" s="31"/>
      <c r="THT43" s="31"/>
      <c r="THU43" s="31"/>
      <c r="THV43" s="31"/>
      <c r="THW43" s="31"/>
      <c r="THX43" s="31"/>
      <c r="THY43" s="31"/>
      <c r="THZ43" s="31"/>
      <c r="TIA43" s="31"/>
      <c r="TIB43" s="31"/>
      <c r="TIC43" s="31"/>
      <c r="TID43" s="31"/>
      <c r="TIE43" s="31"/>
      <c r="TIF43" s="31"/>
      <c r="TIG43" s="31"/>
      <c r="TIH43" s="31"/>
      <c r="TII43" s="31"/>
      <c r="TIJ43" s="31"/>
      <c r="TIK43" s="31"/>
      <c r="TIL43" s="31"/>
      <c r="TIM43" s="31"/>
      <c r="TIN43" s="31"/>
      <c r="TIO43" s="31"/>
      <c r="TIP43" s="31"/>
      <c r="TIQ43" s="31"/>
      <c r="TIR43" s="31"/>
      <c r="TIS43" s="31"/>
      <c r="TIT43" s="31"/>
      <c r="TIU43" s="31"/>
      <c r="TIV43" s="31"/>
      <c r="TIW43" s="31"/>
      <c r="TIX43" s="31"/>
      <c r="TIY43" s="31"/>
      <c r="TIZ43" s="31"/>
      <c r="TJA43" s="31"/>
      <c r="TJB43" s="31"/>
      <c r="TJC43" s="31"/>
      <c r="TJD43" s="31"/>
      <c r="TJE43" s="31"/>
      <c r="TJF43" s="31"/>
      <c r="TJG43" s="31"/>
      <c r="TJH43" s="31"/>
      <c r="TJI43" s="31"/>
      <c r="TJJ43" s="31"/>
      <c r="TJK43" s="31"/>
      <c r="TJL43" s="31"/>
      <c r="TJM43" s="31"/>
      <c r="TJN43" s="31"/>
      <c r="TJO43" s="31"/>
      <c r="TJP43" s="31"/>
      <c r="TJQ43" s="31"/>
      <c r="TJR43" s="31"/>
      <c r="TJS43" s="31"/>
      <c r="TJT43" s="31"/>
      <c r="TJU43" s="31"/>
      <c r="TJV43" s="31"/>
      <c r="TJW43" s="31"/>
      <c r="TJX43" s="31"/>
      <c r="TJY43" s="31"/>
      <c r="TJZ43" s="31"/>
      <c r="TKA43" s="31"/>
      <c r="TKB43" s="31"/>
      <c r="TKC43" s="31"/>
      <c r="TKD43" s="31"/>
      <c r="TKE43" s="31"/>
      <c r="TKF43" s="31"/>
      <c r="TKG43" s="31"/>
      <c r="TKH43" s="31"/>
      <c r="TKI43" s="31"/>
      <c r="TKJ43" s="31"/>
      <c r="TKK43" s="31"/>
      <c r="TKL43" s="31"/>
      <c r="TKM43" s="31"/>
      <c r="TKN43" s="31"/>
      <c r="TKO43" s="31"/>
      <c r="TKP43" s="31"/>
      <c r="TKQ43" s="31"/>
      <c r="TKR43" s="31"/>
      <c r="TKS43" s="31"/>
      <c r="TKT43" s="31"/>
      <c r="TKU43" s="31"/>
      <c r="TKV43" s="31"/>
      <c r="TKW43" s="31"/>
      <c r="TKX43" s="31"/>
      <c r="TKY43" s="31"/>
      <c r="TKZ43" s="31"/>
      <c r="TLA43" s="31"/>
      <c r="TLB43" s="31"/>
      <c r="TLC43" s="31"/>
      <c r="TLD43" s="31"/>
      <c r="TLE43" s="31"/>
      <c r="TLF43" s="31"/>
      <c r="TLG43" s="31"/>
      <c r="TLH43" s="31"/>
      <c r="TLI43" s="31"/>
      <c r="TLJ43" s="31"/>
      <c r="TLK43" s="31"/>
      <c r="TLL43" s="31"/>
      <c r="TLM43" s="31"/>
      <c r="TLN43" s="31"/>
      <c r="TLO43" s="31"/>
      <c r="TLP43" s="31"/>
      <c r="TLQ43" s="31"/>
      <c r="TLR43" s="31"/>
      <c r="TLS43" s="31"/>
      <c r="TLT43" s="31"/>
      <c r="TLU43" s="31"/>
      <c r="TLV43" s="31"/>
      <c r="TLW43" s="31"/>
      <c r="TLX43" s="31"/>
      <c r="TLY43" s="31"/>
      <c r="TLZ43" s="31"/>
      <c r="TMA43" s="31"/>
      <c r="TMB43" s="31"/>
      <c r="TMC43" s="31"/>
      <c r="TMD43" s="31"/>
      <c r="TME43" s="31"/>
      <c r="TMF43" s="31"/>
      <c r="TMG43" s="31"/>
      <c r="TMH43" s="31"/>
      <c r="TMI43" s="31"/>
      <c r="TMJ43" s="31"/>
      <c r="TMK43" s="31"/>
      <c r="TML43" s="31"/>
      <c r="TMM43" s="31"/>
      <c r="TMN43" s="31"/>
      <c r="TMO43" s="31"/>
      <c r="TMP43" s="31"/>
      <c r="TMQ43" s="31"/>
      <c r="TMR43" s="31"/>
      <c r="TMS43" s="31"/>
      <c r="TMT43" s="31"/>
      <c r="TMU43" s="31"/>
      <c r="TMV43" s="31"/>
      <c r="TMW43" s="31"/>
      <c r="TMX43" s="31"/>
      <c r="TMY43" s="31"/>
      <c r="TMZ43" s="31"/>
      <c r="TNA43" s="31"/>
      <c r="TNB43" s="31"/>
      <c r="TNC43" s="31"/>
      <c r="TND43" s="31"/>
      <c r="TNE43" s="31"/>
      <c r="TNF43" s="31"/>
      <c r="TNG43" s="31"/>
      <c r="TNH43" s="31"/>
      <c r="TNI43" s="31"/>
      <c r="TNJ43" s="31"/>
      <c r="TNK43" s="31"/>
      <c r="TNL43" s="31"/>
      <c r="TNM43" s="31"/>
      <c r="TNN43" s="31"/>
      <c r="TNO43" s="31"/>
      <c r="TNP43" s="31"/>
      <c r="TNQ43" s="31"/>
      <c r="TNR43" s="31"/>
      <c r="TNS43" s="31"/>
      <c r="TNT43" s="31"/>
      <c r="TNU43" s="31"/>
      <c r="TNV43" s="31"/>
      <c r="TNW43" s="31"/>
      <c r="TNX43" s="31"/>
      <c r="TNY43" s="31"/>
      <c r="TNZ43" s="31"/>
      <c r="TOA43" s="31"/>
      <c r="TOB43" s="31"/>
      <c r="TOC43" s="31"/>
      <c r="TOD43" s="31"/>
      <c r="TOE43" s="31"/>
      <c r="TOF43" s="31"/>
      <c r="TOG43" s="31"/>
      <c r="TOH43" s="31"/>
      <c r="TOI43" s="31"/>
      <c r="TOJ43" s="31"/>
      <c r="TOK43" s="31"/>
      <c r="TOL43" s="31"/>
      <c r="TOM43" s="31"/>
      <c r="TON43" s="31"/>
      <c r="TOO43" s="31"/>
      <c r="TOP43" s="31"/>
      <c r="TOQ43" s="31"/>
      <c r="TOR43" s="31"/>
      <c r="TOS43" s="31"/>
      <c r="TOT43" s="31"/>
      <c r="TOU43" s="31"/>
      <c r="TOV43" s="31"/>
      <c r="TOW43" s="31"/>
      <c r="TOX43" s="31"/>
      <c r="TOY43" s="31"/>
      <c r="TOZ43" s="31"/>
      <c r="TPA43" s="31"/>
      <c r="TPB43" s="31"/>
      <c r="TPC43" s="31"/>
      <c r="TPD43" s="31"/>
      <c r="TPE43" s="31"/>
      <c r="TPF43" s="31"/>
      <c r="TPG43" s="31"/>
      <c r="TPH43" s="31"/>
      <c r="TPI43" s="31"/>
      <c r="TPJ43" s="31"/>
      <c r="TPK43" s="31"/>
      <c r="TPL43" s="31"/>
      <c r="TPM43" s="31"/>
      <c r="TPN43" s="31"/>
      <c r="TPO43" s="31"/>
      <c r="TPP43" s="31"/>
      <c r="TPQ43" s="31"/>
      <c r="TPR43" s="31"/>
      <c r="TPS43" s="31"/>
      <c r="TPT43" s="31"/>
      <c r="TPU43" s="31"/>
      <c r="TPV43" s="31"/>
      <c r="TPW43" s="31"/>
      <c r="TPX43" s="31"/>
      <c r="TPY43" s="31"/>
      <c r="TPZ43" s="31"/>
      <c r="TQA43" s="31"/>
      <c r="TQB43" s="31"/>
      <c r="TQC43" s="31"/>
      <c r="TQD43" s="31"/>
      <c r="TQE43" s="31"/>
      <c r="TQF43" s="31"/>
      <c r="TQG43" s="31"/>
      <c r="TQH43" s="31"/>
      <c r="TQI43" s="31"/>
      <c r="TQJ43" s="31"/>
      <c r="TQK43" s="31"/>
      <c r="TQL43" s="31"/>
      <c r="TQM43" s="31"/>
      <c r="TQN43" s="31"/>
      <c r="TQO43" s="31"/>
      <c r="TQP43" s="31"/>
      <c r="TQQ43" s="31"/>
      <c r="TQR43" s="31"/>
      <c r="TQS43" s="31"/>
      <c r="TQT43" s="31"/>
      <c r="TQU43" s="31"/>
      <c r="TQV43" s="31"/>
      <c r="TQW43" s="31"/>
      <c r="TQX43" s="31"/>
      <c r="TQY43" s="31"/>
      <c r="TQZ43" s="31"/>
      <c r="TRA43" s="31"/>
      <c r="TRB43" s="31"/>
      <c r="TRC43" s="31"/>
      <c r="TRD43" s="31"/>
      <c r="TRE43" s="31"/>
      <c r="TRF43" s="31"/>
      <c r="TRG43" s="31"/>
      <c r="TRH43" s="31"/>
      <c r="TRI43" s="31"/>
      <c r="TRJ43" s="31"/>
      <c r="TRK43" s="31"/>
      <c r="TRL43" s="31"/>
      <c r="TRM43" s="31"/>
      <c r="TRN43" s="31"/>
      <c r="TRO43" s="31"/>
      <c r="TRP43" s="31"/>
      <c r="TRQ43" s="31"/>
      <c r="TRR43" s="31"/>
      <c r="TRS43" s="31"/>
      <c r="TRT43" s="31"/>
      <c r="TRU43" s="31"/>
      <c r="TRV43" s="31"/>
      <c r="TRW43" s="31"/>
      <c r="TRX43" s="31"/>
      <c r="TRY43" s="31"/>
      <c r="TRZ43" s="31"/>
      <c r="TSA43" s="31"/>
      <c r="TSB43" s="31"/>
      <c r="TSC43" s="31"/>
      <c r="TSD43" s="31"/>
      <c r="TSE43" s="31"/>
      <c r="TSF43" s="31"/>
      <c r="TSG43" s="31"/>
      <c r="TSH43" s="31"/>
      <c r="TSI43" s="31"/>
      <c r="TSJ43" s="31"/>
      <c r="TSK43" s="31"/>
      <c r="TSL43" s="31"/>
      <c r="TSM43" s="31"/>
      <c r="TSN43" s="31"/>
      <c r="TSO43" s="31"/>
      <c r="TSP43" s="31"/>
      <c r="TSQ43" s="31"/>
      <c r="TSR43" s="31"/>
      <c r="TSS43" s="31"/>
      <c r="TST43" s="31"/>
      <c r="TSU43" s="31"/>
      <c r="TSV43" s="31"/>
      <c r="TSW43" s="31"/>
      <c r="TSX43" s="31"/>
      <c r="TSY43" s="31"/>
      <c r="TSZ43" s="31"/>
      <c r="TTA43" s="31"/>
      <c r="TTB43" s="31"/>
      <c r="TTC43" s="31"/>
      <c r="TTD43" s="31"/>
      <c r="TTE43" s="31"/>
      <c r="TTF43" s="31"/>
      <c r="TTG43" s="31"/>
      <c r="TTH43" s="31"/>
      <c r="TTI43" s="31"/>
      <c r="TTJ43" s="31"/>
      <c r="TTK43" s="31"/>
      <c r="TTL43" s="31"/>
      <c r="TTM43" s="31"/>
      <c r="TTN43" s="31"/>
      <c r="TTO43" s="31"/>
      <c r="TTP43" s="31"/>
      <c r="TTQ43" s="31"/>
      <c r="TTR43" s="31"/>
      <c r="TTS43" s="31"/>
      <c r="TTT43" s="31"/>
      <c r="TTU43" s="31"/>
      <c r="TTV43" s="31"/>
      <c r="TTW43" s="31"/>
      <c r="TTX43" s="31"/>
      <c r="TTY43" s="31"/>
      <c r="TTZ43" s="31"/>
      <c r="TUA43" s="31"/>
      <c r="TUB43" s="31"/>
      <c r="TUC43" s="31"/>
      <c r="TUD43" s="31"/>
      <c r="TUE43" s="31"/>
      <c r="TUF43" s="31"/>
      <c r="TUG43" s="31"/>
      <c r="TUH43" s="31"/>
      <c r="TUI43" s="31"/>
      <c r="TUJ43" s="31"/>
      <c r="TUK43" s="31"/>
      <c r="TUL43" s="31"/>
      <c r="TUM43" s="31"/>
      <c r="TUN43" s="31"/>
      <c r="TUO43" s="31"/>
      <c r="TUP43" s="31"/>
      <c r="TUQ43" s="31"/>
      <c r="TUR43" s="31"/>
      <c r="TUS43" s="31"/>
      <c r="TUT43" s="31"/>
      <c r="TUU43" s="31"/>
      <c r="TUV43" s="31"/>
      <c r="TUW43" s="31"/>
      <c r="TUX43" s="31"/>
      <c r="TUY43" s="31"/>
      <c r="TUZ43" s="31"/>
      <c r="TVA43" s="31"/>
      <c r="TVB43" s="31"/>
      <c r="TVC43" s="31"/>
      <c r="TVD43" s="31"/>
      <c r="TVE43" s="31"/>
      <c r="TVF43" s="31"/>
      <c r="TVG43" s="31"/>
      <c r="TVH43" s="31"/>
      <c r="TVI43" s="31"/>
      <c r="TVJ43" s="31"/>
      <c r="TVK43" s="31"/>
      <c r="TVL43" s="31"/>
      <c r="TVM43" s="31"/>
      <c r="TVN43" s="31"/>
      <c r="TVO43" s="31"/>
      <c r="TVP43" s="31"/>
      <c r="TVQ43" s="31"/>
      <c r="TVR43" s="31"/>
      <c r="TVS43" s="31"/>
      <c r="TVT43" s="31"/>
      <c r="TVU43" s="31"/>
      <c r="TVV43" s="31"/>
      <c r="TVW43" s="31"/>
      <c r="TVX43" s="31"/>
      <c r="TVY43" s="31"/>
      <c r="TVZ43" s="31"/>
      <c r="TWA43" s="31"/>
      <c r="TWB43" s="31"/>
      <c r="TWC43" s="31"/>
      <c r="TWD43" s="31"/>
      <c r="TWE43" s="31"/>
      <c r="TWF43" s="31"/>
      <c r="TWG43" s="31"/>
      <c r="TWH43" s="31"/>
      <c r="TWI43" s="31"/>
      <c r="TWJ43" s="31"/>
      <c r="TWK43" s="31"/>
      <c r="TWL43" s="31"/>
      <c r="TWM43" s="31"/>
      <c r="TWN43" s="31"/>
      <c r="TWO43" s="31"/>
      <c r="TWP43" s="31"/>
      <c r="TWQ43" s="31"/>
      <c r="TWR43" s="31"/>
      <c r="TWS43" s="31"/>
      <c r="TWT43" s="31"/>
      <c r="TWU43" s="31"/>
      <c r="TWV43" s="31"/>
      <c r="TWW43" s="31"/>
      <c r="TWX43" s="31"/>
      <c r="TWY43" s="31"/>
      <c r="TWZ43" s="31"/>
      <c r="TXA43" s="31"/>
      <c r="TXB43" s="31"/>
      <c r="TXC43" s="31"/>
      <c r="TXD43" s="31"/>
      <c r="TXE43" s="31"/>
      <c r="TXF43" s="31"/>
      <c r="TXG43" s="31"/>
      <c r="TXH43" s="31"/>
      <c r="TXI43" s="31"/>
      <c r="TXJ43" s="31"/>
      <c r="TXK43" s="31"/>
      <c r="TXL43" s="31"/>
      <c r="TXM43" s="31"/>
      <c r="TXN43" s="31"/>
      <c r="TXO43" s="31"/>
      <c r="TXP43" s="31"/>
      <c r="TXQ43" s="31"/>
      <c r="TXR43" s="31"/>
      <c r="TXS43" s="31"/>
      <c r="TXT43" s="31"/>
      <c r="TXU43" s="31"/>
      <c r="TXV43" s="31"/>
      <c r="TXW43" s="31"/>
      <c r="TXX43" s="31"/>
      <c r="TXY43" s="31"/>
      <c r="TXZ43" s="31"/>
      <c r="TYA43" s="31"/>
      <c r="TYB43" s="31"/>
      <c r="TYC43" s="31"/>
      <c r="TYD43" s="31"/>
      <c r="TYE43" s="31"/>
      <c r="TYF43" s="31"/>
      <c r="TYG43" s="31"/>
      <c r="TYH43" s="31"/>
      <c r="TYI43" s="31"/>
      <c r="TYJ43" s="31"/>
      <c r="TYK43" s="31"/>
      <c r="TYL43" s="31"/>
      <c r="TYM43" s="31"/>
      <c r="TYN43" s="31"/>
      <c r="TYO43" s="31"/>
      <c r="TYP43" s="31"/>
      <c r="TYQ43" s="31"/>
      <c r="TYR43" s="31"/>
      <c r="TYS43" s="31"/>
      <c r="TYT43" s="31"/>
      <c r="TYU43" s="31"/>
      <c r="TYV43" s="31"/>
      <c r="TYW43" s="31"/>
      <c r="TYX43" s="31"/>
      <c r="TYY43" s="31"/>
      <c r="TYZ43" s="31"/>
      <c r="TZA43" s="31"/>
      <c r="TZB43" s="31"/>
      <c r="TZC43" s="31"/>
      <c r="TZD43" s="31"/>
      <c r="TZE43" s="31"/>
      <c r="TZF43" s="31"/>
      <c r="TZG43" s="31"/>
      <c r="TZH43" s="31"/>
      <c r="TZI43" s="31"/>
      <c r="TZJ43" s="31"/>
      <c r="TZK43" s="31"/>
      <c r="TZL43" s="31"/>
      <c r="TZM43" s="31"/>
      <c r="TZN43" s="31"/>
      <c r="TZO43" s="31"/>
      <c r="TZP43" s="31"/>
      <c r="TZQ43" s="31"/>
      <c r="TZR43" s="31"/>
      <c r="TZS43" s="31"/>
      <c r="TZT43" s="31"/>
      <c r="TZU43" s="31"/>
      <c r="TZV43" s="31"/>
      <c r="TZW43" s="31"/>
      <c r="TZX43" s="31"/>
      <c r="TZY43" s="31"/>
      <c r="TZZ43" s="31"/>
      <c r="UAA43" s="31"/>
      <c r="UAB43" s="31"/>
      <c r="UAC43" s="31"/>
      <c r="UAD43" s="31"/>
      <c r="UAE43" s="31"/>
      <c r="UAF43" s="31"/>
      <c r="UAG43" s="31"/>
      <c r="UAH43" s="31"/>
      <c r="UAI43" s="31"/>
      <c r="UAJ43" s="31"/>
      <c r="UAK43" s="31"/>
      <c r="UAL43" s="31"/>
      <c r="UAM43" s="31"/>
      <c r="UAN43" s="31"/>
      <c r="UAO43" s="31"/>
      <c r="UAP43" s="31"/>
      <c r="UAQ43" s="31"/>
      <c r="UAR43" s="31"/>
      <c r="UAS43" s="31"/>
      <c r="UAT43" s="31"/>
      <c r="UAU43" s="31"/>
      <c r="UAV43" s="31"/>
      <c r="UAW43" s="31"/>
      <c r="UAX43" s="31"/>
      <c r="UAY43" s="31"/>
      <c r="UAZ43" s="31"/>
      <c r="UBA43" s="31"/>
      <c r="UBB43" s="31"/>
      <c r="UBC43" s="31"/>
      <c r="UBD43" s="31"/>
      <c r="UBE43" s="31"/>
      <c r="UBF43" s="31"/>
      <c r="UBG43" s="31"/>
      <c r="UBH43" s="31"/>
      <c r="UBI43" s="31"/>
      <c r="UBJ43" s="31"/>
      <c r="UBK43" s="31"/>
      <c r="UBL43" s="31"/>
      <c r="UBM43" s="31"/>
      <c r="UBN43" s="31"/>
      <c r="UBO43" s="31"/>
      <c r="UBP43" s="31"/>
      <c r="UBQ43" s="31"/>
      <c r="UBR43" s="31"/>
      <c r="UBS43" s="31"/>
      <c r="UBT43" s="31"/>
      <c r="UBU43" s="31"/>
      <c r="UBV43" s="31"/>
      <c r="UBW43" s="31"/>
      <c r="UBX43" s="31"/>
      <c r="UBY43" s="31"/>
      <c r="UBZ43" s="31"/>
      <c r="UCA43" s="31"/>
      <c r="UCB43" s="31"/>
      <c r="UCC43" s="31"/>
      <c r="UCD43" s="31"/>
      <c r="UCE43" s="31"/>
      <c r="UCF43" s="31"/>
      <c r="UCG43" s="31"/>
      <c r="UCH43" s="31"/>
      <c r="UCI43" s="31"/>
      <c r="UCJ43" s="31"/>
      <c r="UCK43" s="31"/>
      <c r="UCL43" s="31"/>
      <c r="UCM43" s="31"/>
      <c r="UCN43" s="31"/>
      <c r="UCO43" s="31"/>
      <c r="UCP43" s="31"/>
      <c r="UCQ43" s="31"/>
      <c r="UCR43" s="31"/>
      <c r="UCS43" s="31"/>
      <c r="UCT43" s="31"/>
      <c r="UCU43" s="31"/>
      <c r="UCV43" s="31"/>
      <c r="UCW43" s="31"/>
      <c r="UCX43" s="31"/>
      <c r="UCY43" s="31"/>
      <c r="UCZ43" s="31"/>
      <c r="UDA43" s="31"/>
      <c r="UDB43" s="31"/>
      <c r="UDC43" s="31"/>
      <c r="UDD43" s="31"/>
      <c r="UDE43" s="31"/>
      <c r="UDF43" s="31"/>
      <c r="UDG43" s="31"/>
      <c r="UDH43" s="31"/>
      <c r="UDI43" s="31"/>
      <c r="UDJ43" s="31"/>
      <c r="UDK43" s="31"/>
      <c r="UDL43" s="31"/>
      <c r="UDM43" s="31"/>
      <c r="UDN43" s="31"/>
      <c r="UDO43" s="31"/>
      <c r="UDP43" s="31"/>
      <c r="UDQ43" s="31"/>
      <c r="UDR43" s="31"/>
      <c r="UDS43" s="31"/>
      <c r="UDT43" s="31"/>
      <c r="UDU43" s="31"/>
      <c r="UDV43" s="31"/>
      <c r="UDW43" s="31"/>
      <c r="UDX43" s="31"/>
      <c r="UDY43" s="31"/>
      <c r="UDZ43" s="31"/>
      <c r="UEA43" s="31"/>
      <c r="UEB43" s="31"/>
      <c r="UEC43" s="31"/>
      <c r="UED43" s="31"/>
      <c r="UEE43" s="31"/>
      <c r="UEF43" s="31"/>
      <c r="UEG43" s="31"/>
      <c r="UEH43" s="31"/>
      <c r="UEI43" s="31"/>
      <c r="UEJ43" s="31"/>
      <c r="UEK43" s="31"/>
      <c r="UEL43" s="31"/>
      <c r="UEM43" s="31"/>
      <c r="UEN43" s="31"/>
      <c r="UEO43" s="31"/>
      <c r="UEP43" s="31"/>
      <c r="UEQ43" s="31"/>
      <c r="UER43" s="31"/>
      <c r="UES43" s="31"/>
      <c r="UET43" s="31"/>
      <c r="UEU43" s="31"/>
      <c r="UEV43" s="31"/>
      <c r="UEW43" s="31"/>
      <c r="UEX43" s="31"/>
      <c r="UEY43" s="31"/>
      <c r="UEZ43" s="31"/>
      <c r="UFA43" s="31"/>
      <c r="UFB43" s="31"/>
      <c r="UFC43" s="31"/>
      <c r="UFD43" s="31"/>
      <c r="UFE43" s="31"/>
      <c r="UFF43" s="31"/>
      <c r="UFG43" s="31"/>
      <c r="UFH43" s="31"/>
      <c r="UFI43" s="31"/>
      <c r="UFJ43" s="31"/>
      <c r="UFK43" s="31"/>
      <c r="UFL43" s="31"/>
      <c r="UFM43" s="31"/>
      <c r="UFN43" s="31"/>
      <c r="UFO43" s="31"/>
      <c r="UFP43" s="31"/>
      <c r="UFQ43" s="31"/>
      <c r="UFR43" s="31"/>
      <c r="UFS43" s="31"/>
      <c r="UFT43" s="31"/>
      <c r="UFU43" s="31"/>
      <c r="UFV43" s="31"/>
      <c r="UFW43" s="31"/>
      <c r="UFX43" s="31"/>
      <c r="UFY43" s="31"/>
      <c r="UFZ43" s="31"/>
      <c r="UGA43" s="31"/>
      <c r="UGB43" s="31"/>
      <c r="UGC43" s="31"/>
      <c r="UGD43" s="31"/>
      <c r="UGE43" s="31"/>
      <c r="UGF43" s="31"/>
      <c r="UGG43" s="31"/>
      <c r="UGH43" s="31"/>
      <c r="UGI43" s="31"/>
      <c r="UGJ43" s="31"/>
      <c r="UGK43" s="31"/>
      <c r="UGL43" s="31"/>
      <c r="UGM43" s="31"/>
      <c r="UGN43" s="31"/>
      <c r="UGO43" s="31"/>
      <c r="UGP43" s="31"/>
      <c r="UGQ43" s="31"/>
      <c r="UGR43" s="31"/>
      <c r="UGS43" s="31"/>
      <c r="UGT43" s="31"/>
      <c r="UGU43" s="31"/>
      <c r="UGV43" s="31"/>
      <c r="UGW43" s="31"/>
      <c r="UGX43" s="31"/>
      <c r="UGY43" s="31"/>
      <c r="UGZ43" s="31"/>
      <c r="UHA43" s="31"/>
      <c r="UHB43" s="31"/>
      <c r="UHC43" s="31"/>
      <c r="UHD43" s="31"/>
      <c r="UHE43" s="31"/>
      <c r="UHF43" s="31"/>
      <c r="UHG43" s="31"/>
      <c r="UHH43" s="31"/>
      <c r="UHI43" s="31"/>
      <c r="UHJ43" s="31"/>
      <c r="UHK43" s="31"/>
      <c r="UHL43" s="31"/>
      <c r="UHM43" s="31"/>
      <c r="UHN43" s="31"/>
      <c r="UHO43" s="31"/>
      <c r="UHP43" s="31"/>
      <c r="UHQ43" s="31"/>
      <c r="UHR43" s="31"/>
      <c r="UHS43" s="31"/>
      <c r="UHT43" s="31"/>
      <c r="UHU43" s="31"/>
      <c r="UHV43" s="31"/>
      <c r="UHW43" s="31"/>
      <c r="UHX43" s="31"/>
      <c r="UHY43" s="31"/>
      <c r="UHZ43" s="31"/>
      <c r="UIA43" s="31"/>
      <c r="UIB43" s="31"/>
      <c r="UIC43" s="31"/>
      <c r="UID43" s="31"/>
      <c r="UIE43" s="31"/>
      <c r="UIF43" s="31"/>
      <c r="UIG43" s="31"/>
      <c r="UIH43" s="31"/>
      <c r="UII43" s="31"/>
      <c r="UIJ43" s="31"/>
      <c r="UIK43" s="31"/>
      <c r="UIL43" s="31"/>
      <c r="UIM43" s="31"/>
      <c r="UIN43" s="31"/>
      <c r="UIO43" s="31"/>
      <c r="UIP43" s="31"/>
      <c r="UIQ43" s="31"/>
      <c r="UIR43" s="31"/>
      <c r="UIS43" s="31"/>
      <c r="UIT43" s="31"/>
      <c r="UIU43" s="31"/>
      <c r="UIV43" s="31"/>
      <c r="UIW43" s="31"/>
      <c r="UIX43" s="31"/>
      <c r="UIY43" s="31"/>
      <c r="UIZ43" s="31"/>
      <c r="UJA43" s="31"/>
      <c r="UJB43" s="31"/>
      <c r="UJC43" s="31"/>
      <c r="UJD43" s="31"/>
      <c r="UJE43" s="31"/>
      <c r="UJF43" s="31"/>
      <c r="UJG43" s="31"/>
      <c r="UJH43" s="31"/>
      <c r="UJI43" s="31"/>
      <c r="UJJ43" s="31"/>
      <c r="UJK43" s="31"/>
      <c r="UJL43" s="31"/>
      <c r="UJM43" s="31"/>
      <c r="UJN43" s="31"/>
      <c r="UJO43" s="31"/>
      <c r="UJP43" s="31"/>
      <c r="UJQ43" s="31"/>
      <c r="UJR43" s="31"/>
      <c r="UJS43" s="31"/>
      <c r="UJT43" s="31"/>
      <c r="UJU43" s="31"/>
      <c r="UJV43" s="31"/>
      <c r="UJW43" s="31"/>
      <c r="UJX43" s="31"/>
      <c r="UJY43" s="31"/>
      <c r="UJZ43" s="31"/>
      <c r="UKA43" s="31"/>
      <c r="UKB43" s="31"/>
      <c r="UKC43" s="31"/>
      <c r="UKD43" s="31"/>
      <c r="UKE43" s="31"/>
      <c r="UKF43" s="31"/>
      <c r="UKG43" s="31"/>
      <c r="UKH43" s="31"/>
      <c r="UKI43" s="31"/>
      <c r="UKJ43" s="31"/>
      <c r="UKK43" s="31"/>
      <c r="UKL43" s="31"/>
      <c r="UKM43" s="31"/>
      <c r="UKN43" s="31"/>
      <c r="UKO43" s="31"/>
      <c r="UKP43" s="31"/>
      <c r="UKQ43" s="31"/>
      <c r="UKR43" s="31"/>
      <c r="UKS43" s="31"/>
      <c r="UKT43" s="31"/>
      <c r="UKU43" s="31"/>
      <c r="UKV43" s="31"/>
      <c r="UKW43" s="31"/>
      <c r="UKX43" s="31"/>
      <c r="UKY43" s="31"/>
      <c r="UKZ43" s="31"/>
      <c r="ULA43" s="31"/>
      <c r="ULB43" s="31"/>
      <c r="ULC43" s="31"/>
      <c r="ULD43" s="31"/>
      <c r="ULE43" s="31"/>
      <c r="ULF43" s="31"/>
      <c r="ULG43" s="31"/>
      <c r="ULH43" s="31"/>
      <c r="ULI43" s="31"/>
      <c r="ULJ43" s="31"/>
      <c r="ULK43" s="31"/>
      <c r="ULL43" s="31"/>
      <c r="ULM43" s="31"/>
      <c r="ULN43" s="31"/>
      <c r="ULO43" s="31"/>
      <c r="ULP43" s="31"/>
      <c r="ULQ43" s="31"/>
      <c r="ULR43" s="31"/>
      <c r="ULS43" s="31"/>
      <c r="ULT43" s="31"/>
      <c r="ULU43" s="31"/>
      <c r="ULV43" s="31"/>
      <c r="ULW43" s="31"/>
      <c r="ULX43" s="31"/>
      <c r="ULY43" s="31"/>
      <c r="ULZ43" s="31"/>
      <c r="UMA43" s="31"/>
      <c r="UMB43" s="31"/>
      <c r="UMC43" s="31"/>
      <c r="UMD43" s="31"/>
      <c r="UME43" s="31"/>
      <c r="UMF43" s="31"/>
      <c r="UMG43" s="31"/>
      <c r="UMH43" s="31"/>
      <c r="UMI43" s="31"/>
      <c r="UMJ43" s="31"/>
      <c r="UMK43" s="31"/>
      <c r="UML43" s="31"/>
      <c r="UMM43" s="31"/>
      <c r="UMN43" s="31"/>
      <c r="UMO43" s="31"/>
      <c r="UMP43" s="31"/>
      <c r="UMQ43" s="31"/>
      <c r="UMR43" s="31"/>
      <c r="UMS43" s="31"/>
      <c r="UMT43" s="31"/>
      <c r="UMU43" s="31"/>
      <c r="UMV43" s="31"/>
      <c r="UMW43" s="31"/>
      <c r="UMX43" s="31"/>
      <c r="UMY43" s="31"/>
      <c r="UMZ43" s="31"/>
      <c r="UNA43" s="31"/>
      <c r="UNB43" s="31"/>
      <c r="UNC43" s="31"/>
      <c r="UND43" s="31"/>
      <c r="UNE43" s="31"/>
      <c r="UNF43" s="31"/>
      <c r="UNG43" s="31"/>
      <c r="UNH43" s="31"/>
      <c r="UNI43" s="31"/>
      <c r="UNJ43" s="31"/>
      <c r="UNK43" s="31"/>
      <c r="UNL43" s="31"/>
      <c r="UNM43" s="31"/>
      <c r="UNN43" s="31"/>
      <c r="UNO43" s="31"/>
      <c r="UNP43" s="31"/>
      <c r="UNQ43" s="31"/>
      <c r="UNR43" s="31"/>
      <c r="UNS43" s="31"/>
      <c r="UNT43" s="31"/>
      <c r="UNU43" s="31"/>
      <c r="UNV43" s="31"/>
      <c r="UNW43" s="31"/>
      <c r="UNX43" s="31"/>
      <c r="UNY43" s="31"/>
      <c r="UNZ43" s="31"/>
      <c r="UOA43" s="31"/>
      <c r="UOB43" s="31"/>
      <c r="UOC43" s="31"/>
      <c r="UOD43" s="31"/>
      <c r="UOE43" s="31"/>
      <c r="UOF43" s="31"/>
      <c r="UOG43" s="31"/>
      <c r="UOH43" s="31"/>
      <c r="UOI43" s="31"/>
      <c r="UOJ43" s="31"/>
      <c r="UOK43" s="31"/>
      <c r="UOL43" s="31"/>
      <c r="UOM43" s="31"/>
      <c r="UON43" s="31"/>
      <c r="UOO43" s="31"/>
      <c r="UOP43" s="31"/>
      <c r="UOQ43" s="31"/>
      <c r="UOR43" s="31"/>
      <c r="UOS43" s="31"/>
      <c r="UOT43" s="31"/>
      <c r="UOU43" s="31"/>
      <c r="UOV43" s="31"/>
      <c r="UOW43" s="31"/>
      <c r="UOX43" s="31"/>
      <c r="UOY43" s="31"/>
      <c r="UOZ43" s="31"/>
      <c r="UPA43" s="31"/>
      <c r="UPB43" s="31"/>
      <c r="UPC43" s="31"/>
      <c r="UPD43" s="31"/>
      <c r="UPE43" s="31"/>
      <c r="UPF43" s="31"/>
      <c r="UPG43" s="31"/>
      <c r="UPH43" s="31"/>
      <c r="UPI43" s="31"/>
      <c r="UPJ43" s="31"/>
      <c r="UPK43" s="31"/>
      <c r="UPL43" s="31"/>
      <c r="UPM43" s="31"/>
      <c r="UPN43" s="31"/>
      <c r="UPO43" s="31"/>
      <c r="UPP43" s="31"/>
      <c r="UPQ43" s="31"/>
      <c r="UPR43" s="31"/>
      <c r="UPS43" s="31"/>
      <c r="UPT43" s="31"/>
      <c r="UPU43" s="31"/>
      <c r="UPV43" s="31"/>
      <c r="UPW43" s="31"/>
      <c r="UPX43" s="31"/>
      <c r="UPY43" s="31"/>
      <c r="UPZ43" s="31"/>
      <c r="UQA43" s="31"/>
      <c r="UQB43" s="31"/>
      <c r="UQC43" s="31"/>
      <c r="UQD43" s="31"/>
      <c r="UQE43" s="31"/>
      <c r="UQF43" s="31"/>
      <c r="UQG43" s="31"/>
      <c r="UQH43" s="31"/>
      <c r="UQI43" s="31"/>
      <c r="UQJ43" s="31"/>
      <c r="UQK43" s="31"/>
      <c r="UQL43" s="31"/>
      <c r="UQM43" s="31"/>
      <c r="UQN43" s="31"/>
      <c r="UQO43" s="31"/>
      <c r="UQP43" s="31"/>
      <c r="UQQ43" s="31"/>
      <c r="UQR43" s="31"/>
      <c r="UQS43" s="31"/>
      <c r="UQT43" s="31"/>
      <c r="UQU43" s="31"/>
      <c r="UQV43" s="31"/>
      <c r="UQW43" s="31"/>
      <c r="UQX43" s="31"/>
      <c r="UQY43" s="31"/>
      <c r="UQZ43" s="31"/>
      <c r="URA43" s="31"/>
      <c r="URB43" s="31"/>
      <c r="URC43" s="31"/>
      <c r="URD43" s="31"/>
      <c r="URE43" s="31"/>
      <c r="URF43" s="31"/>
      <c r="URG43" s="31"/>
      <c r="URH43" s="31"/>
      <c r="URI43" s="31"/>
      <c r="URJ43" s="31"/>
      <c r="URK43" s="31"/>
      <c r="URL43" s="31"/>
      <c r="URM43" s="31"/>
      <c r="URN43" s="31"/>
      <c r="URO43" s="31"/>
      <c r="URP43" s="31"/>
      <c r="URQ43" s="31"/>
      <c r="URR43" s="31"/>
      <c r="URS43" s="31"/>
      <c r="URT43" s="31"/>
      <c r="URU43" s="31"/>
      <c r="URV43" s="31"/>
      <c r="URW43" s="31"/>
      <c r="URX43" s="31"/>
      <c r="URY43" s="31"/>
      <c r="URZ43" s="31"/>
      <c r="USA43" s="31"/>
      <c r="USB43" s="31"/>
      <c r="USC43" s="31"/>
      <c r="USD43" s="31"/>
      <c r="USE43" s="31"/>
      <c r="USF43" s="31"/>
      <c r="USG43" s="31"/>
      <c r="USH43" s="31"/>
      <c r="USI43" s="31"/>
      <c r="USJ43" s="31"/>
      <c r="USK43" s="31"/>
      <c r="USL43" s="31"/>
      <c r="USM43" s="31"/>
      <c r="USN43" s="31"/>
      <c r="USO43" s="31"/>
      <c r="USP43" s="31"/>
      <c r="USQ43" s="31"/>
      <c r="USR43" s="31"/>
      <c r="USS43" s="31"/>
      <c r="UST43" s="31"/>
      <c r="USU43" s="31"/>
      <c r="USV43" s="31"/>
      <c r="USW43" s="31"/>
      <c r="USX43" s="31"/>
      <c r="USY43" s="31"/>
      <c r="USZ43" s="31"/>
      <c r="UTA43" s="31"/>
      <c r="UTB43" s="31"/>
      <c r="UTC43" s="31"/>
      <c r="UTD43" s="31"/>
      <c r="UTE43" s="31"/>
      <c r="UTF43" s="31"/>
      <c r="UTG43" s="31"/>
      <c r="UTH43" s="31"/>
      <c r="UTI43" s="31"/>
      <c r="UTJ43" s="31"/>
      <c r="UTK43" s="31"/>
      <c r="UTL43" s="31"/>
      <c r="UTM43" s="31"/>
      <c r="UTN43" s="31"/>
      <c r="UTO43" s="31"/>
      <c r="UTP43" s="31"/>
      <c r="UTQ43" s="31"/>
      <c r="UTR43" s="31"/>
      <c r="UTS43" s="31"/>
      <c r="UTT43" s="31"/>
      <c r="UTU43" s="31"/>
      <c r="UTV43" s="31"/>
      <c r="UTW43" s="31"/>
      <c r="UTX43" s="31"/>
      <c r="UTY43" s="31"/>
      <c r="UTZ43" s="31"/>
      <c r="UUA43" s="31"/>
      <c r="UUB43" s="31"/>
      <c r="UUC43" s="31"/>
      <c r="UUD43" s="31"/>
      <c r="UUE43" s="31"/>
      <c r="UUF43" s="31"/>
      <c r="UUG43" s="31"/>
      <c r="UUH43" s="31"/>
      <c r="UUI43" s="31"/>
      <c r="UUJ43" s="31"/>
      <c r="UUK43" s="31"/>
      <c r="UUL43" s="31"/>
      <c r="UUM43" s="31"/>
      <c r="UUN43" s="31"/>
      <c r="UUO43" s="31"/>
      <c r="UUP43" s="31"/>
      <c r="UUQ43" s="31"/>
      <c r="UUR43" s="31"/>
      <c r="UUS43" s="31"/>
      <c r="UUT43" s="31"/>
      <c r="UUU43" s="31"/>
      <c r="UUV43" s="31"/>
      <c r="UUW43" s="31"/>
      <c r="UUX43" s="31"/>
      <c r="UUY43" s="31"/>
      <c r="UUZ43" s="31"/>
      <c r="UVA43" s="31"/>
      <c r="UVB43" s="31"/>
      <c r="UVC43" s="31"/>
      <c r="UVD43" s="31"/>
      <c r="UVE43" s="31"/>
      <c r="UVF43" s="31"/>
      <c r="UVG43" s="31"/>
      <c r="UVH43" s="31"/>
      <c r="UVI43" s="31"/>
      <c r="UVJ43" s="31"/>
      <c r="UVK43" s="31"/>
      <c r="UVL43" s="31"/>
      <c r="UVM43" s="31"/>
      <c r="UVN43" s="31"/>
      <c r="UVO43" s="31"/>
      <c r="UVP43" s="31"/>
      <c r="UVQ43" s="31"/>
      <c r="UVR43" s="31"/>
      <c r="UVS43" s="31"/>
      <c r="UVT43" s="31"/>
      <c r="UVU43" s="31"/>
      <c r="UVV43" s="31"/>
      <c r="UVW43" s="31"/>
      <c r="UVX43" s="31"/>
      <c r="UVY43" s="31"/>
      <c r="UVZ43" s="31"/>
      <c r="UWA43" s="31"/>
      <c r="UWB43" s="31"/>
      <c r="UWC43" s="31"/>
      <c r="UWD43" s="31"/>
      <c r="UWE43" s="31"/>
      <c r="UWF43" s="31"/>
      <c r="UWG43" s="31"/>
      <c r="UWH43" s="31"/>
      <c r="UWI43" s="31"/>
      <c r="UWJ43" s="31"/>
      <c r="UWK43" s="31"/>
      <c r="UWL43" s="31"/>
      <c r="UWM43" s="31"/>
      <c r="UWN43" s="31"/>
      <c r="UWO43" s="31"/>
      <c r="UWP43" s="31"/>
      <c r="UWQ43" s="31"/>
      <c r="UWR43" s="31"/>
      <c r="UWS43" s="31"/>
      <c r="UWT43" s="31"/>
      <c r="UWU43" s="31"/>
      <c r="UWV43" s="31"/>
      <c r="UWW43" s="31"/>
      <c r="UWX43" s="31"/>
      <c r="UWY43" s="31"/>
      <c r="UWZ43" s="31"/>
      <c r="UXA43" s="31"/>
      <c r="UXB43" s="31"/>
      <c r="UXC43" s="31"/>
      <c r="UXD43" s="31"/>
      <c r="UXE43" s="31"/>
      <c r="UXF43" s="31"/>
      <c r="UXG43" s="31"/>
      <c r="UXH43" s="31"/>
      <c r="UXI43" s="31"/>
      <c r="UXJ43" s="31"/>
      <c r="UXK43" s="31"/>
      <c r="UXL43" s="31"/>
      <c r="UXM43" s="31"/>
      <c r="UXN43" s="31"/>
      <c r="UXO43" s="31"/>
      <c r="UXP43" s="31"/>
      <c r="UXQ43" s="31"/>
      <c r="UXR43" s="31"/>
      <c r="UXS43" s="31"/>
      <c r="UXT43" s="31"/>
      <c r="UXU43" s="31"/>
      <c r="UXV43" s="31"/>
      <c r="UXW43" s="31"/>
      <c r="UXX43" s="31"/>
      <c r="UXY43" s="31"/>
      <c r="UXZ43" s="31"/>
      <c r="UYA43" s="31"/>
      <c r="UYB43" s="31"/>
      <c r="UYC43" s="31"/>
      <c r="UYD43" s="31"/>
      <c r="UYE43" s="31"/>
      <c r="UYF43" s="31"/>
      <c r="UYG43" s="31"/>
      <c r="UYH43" s="31"/>
      <c r="UYI43" s="31"/>
      <c r="UYJ43" s="31"/>
      <c r="UYK43" s="31"/>
      <c r="UYL43" s="31"/>
      <c r="UYM43" s="31"/>
      <c r="UYN43" s="31"/>
      <c r="UYO43" s="31"/>
      <c r="UYP43" s="31"/>
      <c r="UYQ43" s="31"/>
      <c r="UYR43" s="31"/>
      <c r="UYS43" s="31"/>
      <c r="UYT43" s="31"/>
      <c r="UYU43" s="31"/>
      <c r="UYV43" s="31"/>
      <c r="UYW43" s="31"/>
      <c r="UYX43" s="31"/>
      <c r="UYY43" s="31"/>
      <c r="UYZ43" s="31"/>
      <c r="UZA43" s="31"/>
      <c r="UZB43" s="31"/>
      <c r="UZC43" s="31"/>
      <c r="UZD43" s="31"/>
      <c r="UZE43" s="31"/>
      <c r="UZF43" s="31"/>
      <c r="UZG43" s="31"/>
      <c r="UZH43" s="31"/>
      <c r="UZI43" s="31"/>
      <c r="UZJ43" s="31"/>
      <c r="UZK43" s="31"/>
      <c r="UZL43" s="31"/>
      <c r="UZM43" s="31"/>
      <c r="UZN43" s="31"/>
      <c r="UZO43" s="31"/>
      <c r="UZP43" s="31"/>
      <c r="UZQ43" s="31"/>
      <c r="UZR43" s="31"/>
      <c r="UZS43" s="31"/>
      <c r="UZT43" s="31"/>
      <c r="UZU43" s="31"/>
      <c r="UZV43" s="31"/>
      <c r="UZW43" s="31"/>
      <c r="UZX43" s="31"/>
      <c r="UZY43" s="31"/>
      <c r="UZZ43" s="31"/>
      <c r="VAA43" s="31"/>
      <c r="VAB43" s="31"/>
      <c r="VAC43" s="31"/>
      <c r="VAD43" s="31"/>
      <c r="VAE43" s="31"/>
      <c r="VAF43" s="31"/>
      <c r="VAG43" s="31"/>
      <c r="VAH43" s="31"/>
      <c r="VAI43" s="31"/>
      <c r="VAJ43" s="31"/>
      <c r="VAK43" s="31"/>
      <c r="VAL43" s="31"/>
      <c r="VAM43" s="31"/>
      <c r="VAN43" s="31"/>
      <c r="VAO43" s="31"/>
      <c r="VAP43" s="31"/>
      <c r="VAQ43" s="31"/>
      <c r="VAR43" s="31"/>
      <c r="VAS43" s="31"/>
      <c r="VAT43" s="31"/>
      <c r="VAU43" s="31"/>
      <c r="VAV43" s="31"/>
      <c r="VAW43" s="31"/>
      <c r="VAX43" s="31"/>
      <c r="VAY43" s="31"/>
      <c r="VAZ43" s="31"/>
      <c r="VBA43" s="31"/>
      <c r="VBB43" s="31"/>
      <c r="VBC43" s="31"/>
      <c r="VBD43" s="31"/>
      <c r="VBE43" s="31"/>
      <c r="VBF43" s="31"/>
      <c r="VBG43" s="31"/>
      <c r="VBH43" s="31"/>
      <c r="VBI43" s="31"/>
      <c r="VBJ43" s="31"/>
      <c r="VBK43" s="31"/>
      <c r="VBL43" s="31"/>
      <c r="VBM43" s="31"/>
      <c r="VBN43" s="31"/>
      <c r="VBO43" s="31"/>
      <c r="VBP43" s="31"/>
      <c r="VBQ43" s="31"/>
      <c r="VBR43" s="31"/>
      <c r="VBS43" s="31"/>
      <c r="VBT43" s="31"/>
      <c r="VBU43" s="31"/>
      <c r="VBV43" s="31"/>
      <c r="VBW43" s="31"/>
      <c r="VBX43" s="31"/>
      <c r="VBY43" s="31"/>
      <c r="VBZ43" s="31"/>
      <c r="VCA43" s="31"/>
      <c r="VCB43" s="31"/>
      <c r="VCC43" s="31"/>
      <c r="VCD43" s="31"/>
      <c r="VCE43" s="31"/>
      <c r="VCF43" s="31"/>
      <c r="VCG43" s="31"/>
      <c r="VCH43" s="31"/>
      <c r="VCI43" s="31"/>
      <c r="VCJ43" s="31"/>
      <c r="VCK43" s="31"/>
      <c r="VCL43" s="31"/>
      <c r="VCM43" s="31"/>
      <c r="VCN43" s="31"/>
      <c r="VCO43" s="31"/>
      <c r="VCP43" s="31"/>
      <c r="VCQ43" s="31"/>
      <c r="VCR43" s="31"/>
      <c r="VCS43" s="31"/>
      <c r="VCT43" s="31"/>
      <c r="VCU43" s="31"/>
      <c r="VCV43" s="31"/>
      <c r="VCW43" s="31"/>
      <c r="VCX43" s="31"/>
      <c r="VCY43" s="31"/>
      <c r="VCZ43" s="31"/>
      <c r="VDA43" s="31"/>
      <c r="VDB43" s="31"/>
      <c r="VDC43" s="31"/>
      <c r="VDD43" s="31"/>
      <c r="VDE43" s="31"/>
      <c r="VDF43" s="31"/>
      <c r="VDG43" s="31"/>
      <c r="VDH43" s="31"/>
      <c r="VDI43" s="31"/>
      <c r="VDJ43" s="31"/>
      <c r="VDK43" s="31"/>
      <c r="VDL43" s="31"/>
      <c r="VDM43" s="31"/>
      <c r="VDN43" s="31"/>
      <c r="VDO43" s="31"/>
      <c r="VDP43" s="31"/>
      <c r="VDQ43" s="31"/>
      <c r="VDR43" s="31"/>
      <c r="VDS43" s="31"/>
      <c r="VDT43" s="31"/>
      <c r="VDU43" s="31"/>
      <c r="VDV43" s="31"/>
      <c r="VDW43" s="31"/>
      <c r="VDX43" s="31"/>
      <c r="VDY43" s="31"/>
      <c r="VDZ43" s="31"/>
      <c r="VEA43" s="31"/>
      <c r="VEB43" s="31"/>
      <c r="VEC43" s="31"/>
      <c r="VED43" s="31"/>
      <c r="VEE43" s="31"/>
      <c r="VEF43" s="31"/>
      <c r="VEG43" s="31"/>
      <c r="VEH43" s="31"/>
      <c r="VEI43" s="31"/>
      <c r="VEJ43" s="31"/>
      <c r="VEK43" s="31"/>
      <c r="VEL43" s="31"/>
      <c r="VEM43" s="31"/>
      <c r="VEN43" s="31"/>
      <c r="VEO43" s="31"/>
      <c r="VEP43" s="31"/>
      <c r="VEQ43" s="31"/>
      <c r="VER43" s="31"/>
      <c r="VES43" s="31"/>
      <c r="VET43" s="31"/>
      <c r="VEU43" s="31"/>
      <c r="VEV43" s="31"/>
      <c r="VEW43" s="31"/>
      <c r="VEX43" s="31"/>
      <c r="VEY43" s="31"/>
      <c r="VEZ43" s="31"/>
      <c r="VFA43" s="31"/>
      <c r="VFB43" s="31"/>
      <c r="VFC43" s="31"/>
      <c r="VFD43" s="31"/>
      <c r="VFE43" s="31"/>
      <c r="VFF43" s="31"/>
      <c r="VFG43" s="31"/>
      <c r="VFH43" s="31"/>
      <c r="VFI43" s="31"/>
      <c r="VFJ43" s="31"/>
      <c r="VFK43" s="31"/>
      <c r="VFL43" s="31"/>
      <c r="VFM43" s="31"/>
      <c r="VFN43" s="31"/>
      <c r="VFO43" s="31"/>
      <c r="VFP43" s="31"/>
      <c r="VFQ43" s="31"/>
      <c r="VFR43" s="31"/>
      <c r="VFS43" s="31"/>
      <c r="VFT43" s="31"/>
      <c r="VFU43" s="31"/>
      <c r="VFV43" s="31"/>
      <c r="VFW43" s="31"/>
      <c r="VFX43" s="31"/>
      <c r="VFY43" s="31"/>
      <c r="VFZ43" s="31"/>
      <c r="VGA43" s="31"/>
      <c r="VGB43" s="31"/>
      <c r="VGC43" s="31"/>
      <c r="VGD43" s="31"/>
      <c r="VGE43" s="31"/>
      <c r="VGF43" s="31"/>
      <c r="VGG43" s="31"/>
      <c r="VGH43" s="31"/>
      <c r="VGI43" s="31"/>
      <c r="VGJ43" s="31"/>
      <c r="VGK43" s="31"/>
      <c r="VGL43" s="31"/>
      <c r="VGM43" s="31"/>
      <c r="VGN43" s="31"/>
      <c r="VGO43" s="31"/>
      <c r="VGP43" s="31"/>
      <c r="VGQ43" s="31"/>
      <c r="VGR43" s="31"/>
      <c r="VGS43" s="31"/>
      <c r="VGT43" s="31"/>
      <c r="VGU43" s="31"/>
      <c r="VGV43" s="31"/>
      <c r="VGW43" s="31"/>
      <c r="VGX43" s="31"/>
      <c r="VGY43" s="31"/>
      <c r="VGZ43" s="31"/>
      <c r="VHA43" s="31"/>
      <c r="VHB43" s="31"/>
      <c r="VHC43" s="31"/>
      <c r="VHD43" s="31"/>
      <c r="VHE43" s="31"/>
      <c r="VHF43" s="31"/>
      <c r="VHG43" s="31"/>
      <c r="VHH43" s="31"/>
      <c r="VHI43" s="31"/>
      <c r="VHJ43" s="31"/>
      <c r="VHK43" s="31"/>
      <c r="VHL43" s="31"/>
      <c r="VHM43" s="31"/>
      <c r="VHN43" s="31"/>
      <c r="VHO43" s="31"/>
      <c r="VHP43" s="31"/>
      <c r="VHQ43" s="31"/>
      <c r="VHR43" s="31"/>
      <c r="VHS43" s="31"/>
      <c r="VHT43" s="31"/>
      <c r="VHU43" s="31"/>
      <c r="VHV43" s="31"/>
      <c r="VHW43" s="31"/>
      <c r="VHX43" s="31"/>
      <c r="VHY43" s="31"/>
      <c r="VHZ43" s="31"/>
      <c r="VIA43" s="31"/>
      <c r="VIB43" s="31"/>
      <c r="VIC43" s="31"/>
      <c r="VID43" s="31"/>
      <c r="VIE43" s="31"/>
      <c r="VIF43" s="31"/>
      <c r="VIG43" s="31"/>
      <c r="VIH43" s="31"/>
      <c r="VII43" s="31"/>
      <c r="VIJ43" s="31"/>
      <c r="VIK43" s="31"/>
      <c r="VIL43" s="31"/>
      <c r="VIM43" s="31"/>
      <c r="VIN43" s="31"/>
      <c r="VIO43" s="31"/>
      <c r="VIP43" s="31"/>
      <c r="VIQ43" s="31"/>
      <c r="VIR43" s="31"/>
      <c r="VIS43" s="31"/>
      <c r="VIT43" s="31"/>
      <c r="VIU43" s="31"/>
      <c r="VIV43" s="31"/>
      <c r="VIW43" s="31"/>
      <c r="VIX43" s="31"/>
      <c r="VIY43" s="31"/>
      <c r="VIZ43" s="31"/>
      <c r="VJA43" s="31"/>
      <c r="VJB43" s="31"/>
      <c r="VJC43" s="31"/>
      <c r="VJD43" s="31"/>
      <c r="VJE43" s="31"/>
      <c r="VJF43" s="31"/>
      <c r="VJG43" s="31"/>
      <c r="VJH43" s="31"/>
      <c r="VJI43" s="31"/>
      <c r="VJJ43" s="31"/>
      <c r="VJK43" s="31"/>
      <c r="VJL43" s="31"/>
      <c r="VJM43" s="31"/>
      <c r="VJN43" s="31"/>
      <c r="VJO43" s="31"/>
      <c r="VJP43" s="31"/>
      <c r="VJQ43" s="31"/>
      <c r="VJR43" s="31"/>
      <c r="VJS43" s="31"/>
      <c r="VJT43" s="31"/>
      <c r="VJU43" s="31"/>
      <c r="VJV43" s="31"/>
      <c r="VJW43" s="31"/>
      <c r="VJX43" s="31"/>
      <c r="VJY43" s="31"/>
      <c r="VJZ43" s="31"/>
      <c r="VKA43" s="31"/>
      <c r="VKB43" s="31"/>
      <c r="VKC43" s="31"/>
      <c r="VKD43" s="31"/>
      <c r="VKE43" s="31"/>
      <c r="VKF43" s="31"/>
      <c r="VKG43" s="31"/>
      <c r="VKH43" s="31"/>
      <c r="VKI43" s="31"/>
      <c r="VKJ43" s="31"/>
      <c r="VKK43" s="31"/>
      <c r="VKL43" s="31"/>
      <c r="VKM43" s="31"/>
      <c r="VKN43" s="31"/>
      <c r="VKO43" s="31"/>
      <c r="VKP43" s="31"/>
      <c r="VKQ43" s="31"/>
      <c r="VKR43" s="31"/>
      <c r="VKS43" s="31"/>
      <c r="VKT43" s="31"/>
      <c r="VKU43" s="31"/>
      <c r="VKV43" s="31"/>
      <c r="VKW43" s="31"/>
      <c r="VKX43" s="31"/>
      <c r="VKY43" s="31"/>
      <c r="VKZ43" s="31"/>
      <c r="VLA43" s="31"/>
      <c r="VLB43" s="31"/>
      <c r="VLC43" s="31"/>
      <c r="VLD43" s="31"/>
      <c r="VLE43" s="31"/>
      <c r="VLF43" s="31"/>
      <c r="VLG43" s="31"/>
      <c r="VLH43" s="31"/>
      <c r="VLI43" s="31"/>
      <c r="VLJ43" s="31"/>
      <c r="VLK43" s="31"/>
      <c r="VLL43" s="31"/>
      <c r="VLM43" s="31"/>
      <c r="VLN43" s="31"/>
      <c r="VLO43" s="31"/>
      <c r="VLP43" s="31"/>
      <c r="VLQ43" s="31"/>
      <c r="VLR43" s="31"/>
      <c r="VLS43" s="31"/>
      <c r="VLT43" s="31"/>
      <c r="VLU43" s="31"/>
      <c r="VLV43" s="31"/>
      <c r="VLW43" s="31"/>
      <c r="VLX43" s="31"/>
      <c r="VLY43" s="31"/>
      <c r="VLZ43" s="31"/>
      <c r="VMA43" s="31"/>
      <c r="VMB43" s="31"/>
      <c r="VMC43" s="31"/>
      <c r="VMD43" s="31"/>
      <c r="VME43" s="31"/>
      <c r="VMF43" s="31"/>
      <c r="VMG43" s="31"/>
      <c r="VMH43" s="31"/>
      <c r="VMI43" s="31"/>
      <c r="VMJ43" s="31"/>
      <c r="VMK43" s="31"/>
      <c r="VML43" s="31"/>
      <c r="VMM43" s="31"/>
      <c r="VMN43" s="31"/>
      <c r="VMO43" s="31"/>
      <c r="VMP43" s="31"/>
      <c r="VMQ43" s="31"/>
      <c r="VMR43" s="31"/>
      <c r="VMS43" s="31"/>
      <c r="VMT43" s="31"/>
      <c r="VMU43" s="31"/>
      <c r="VMV43" s="31"/>
      <c r="VMW43" s="31"/>
      <c r="VMX43" s="31"/>
      <c r="VMY43" s="31"/>
      <c r="VMZ43" s="31"/>
      <c r="VNA43" s="31"/>
      <c r="VNB43" s="31"/>
      <c r="VNC43" s="31"/>
      <c r="VND43" s="31"/>
      <c r="VNE43" s="31"/>
      <c r="VNF43" s="31"/>
      <c r="VNG43" s="31"/>
      <c r="VNH43" s="31"/>
      <c r="VNI43" s="31"/>
      <c r="VNJ43" s="31"/>
      <c r="VNK43" s="31"/>
      <c r="VNL43" s="31"/>
      <c r="VNM43" s="31"/>
      <c r="VNN43" s="31"/>
      <c r="VNO43" s="31"/>
      <c r="VNP43" s="31"/>
      <c r="VNQ43" s="31"/>
      <c r="VNR43" s="31"/>
      <c r="VNS43" s="31"/>
      <c r="VNT43" s="31"/>
      <c r="VNU43" s="31"/>
      <c r="VNV43" s="31"/>
      <c r="VNW43" s="31"/>
      <c r="VNX43" s="31"/>
      <c r="VNY43" s="31"/>
      <c r="VNZ43" s="31"/>
      <c r="VOA43" s="31"/>
      <c r="VOB43" s="31"/>
      <c r="VOC43" s="31"/>
      <c r="VOD43" s="31"/>
      <c r="VOE43" s="31"/>
      <c r="VOF43" s="31"/>
      <c r="VOG43" s="31"/>
      <c r="VOH43" s="31"/>
      <c r="VOI43" s="31"/>
      <c r="VOJ43" s="31"/>
      <c r="VOK43" s="31"/>
      <c r="VOL43" s="31"/>
      <c r="VOM43" s="31"/>
      <c r="VON43" s="31"/>
      <c r="VOO43" s="31"/>
      <c r="VOP43" s="31"/>
      <c r="VOQ43" s="31"/>
      <c r="VOR43" s="31"/>
      <c r="VOS43" s="31"/>
      <c r="VOT43" s="31"/>
      <c r="VOU43" s="31"/>
      <c r="VOV43" s="31"/>
      <c r="VOW43" s="31"/>
      <c r="VOX43" s="31"/>
      <c r="VOY43" s="31"/>
      <c r="VOZ43" s="31"/>
      <c r="VPA43" s="31"/>
      <c r="VPB43" s="31"/>
      <c r="VPC43" s="31"/>
      <c r="VPD43" s="31"/>
      <c r="VPE43" s="31"/>
      <c r="VPF43" s="31"/>
      <c r="VPG43" s="31"/>
      <c r="VPH43" s="31"/>
      <c r="VPI43" s="31"/>
      <c r="VPJ43" s="31"/>
      <c r="VPK43" s="31"/>
      <c r="VPL43" s="31"/>
      <c r="VPM43" s="31"/>
      <c r="VPN43" s="31"/>
      <c r="VPO43" s="31"/>
      <c r="VPP43" s="31"/>
      <c r="VPQ43" s="31"/>
      <c r="VPR43" s="31"/>
      <c r="VPS43" s="31"/>
      <c r="VPT43" s="31"/>
      <c r="VPU43" s="31"/>
      <c r="VPV43" s="31"/>
      <c r="VPW43" s="31"/>
      <c r="VPX43" s="31"/>
      <c r="VPY43" s="31"/>
      <c r="VPZ43" s="31"/>
      <c r="VQA43" s="31"/>
      <c r="VQB43" s="31"/>
      <c r="VQC43" s="31"/>
      <c r="VQD43" s="31"/>
      <c r="VQE43" s="31"/>
      <c r="VQF43" s="31"/>
      <c r="VQG43" s="31"/>
      <c r="VQH43" s="31"/>
      <c r="VQI43" s="31"/>
      <c r="VQJ43" s="31"/>
      <c r="VQK43" s="31"/>
      <c r="VQL43" s="31"/>
      <c r="VQM43" s="31"/>
      <c r="VQN43" s="31"/>
      <c r="VQO43" s="31"/>
      <c r="VQP43" s="31"/>
      <c r="VQQ43" s="31"/>
      <c r="VQR43" s="31"/>
      <c r="VQS43" s="31"/>
      <c r="VQT43" s="31"/>
      <c r="VQU43" s="31"/>
      <c r="VQV43" s="31"/>
      <c r="VQW43" s="31"/>
      <c r="VQX43" s="31"/>
      <c r="VQY43" s="31"/>
      <c r="VQZ43" s="31"/>
      <c r="VRA43" s="31"/>
      <c r="VRB43" s="31"/>
      <c r="VRC43" s="31"/>
      <c r="VRD43" s="31"/>
      <c r="VRE43" s="31"/>
      <c r="VRF43" s="31"/>
      <c r="VRG43" s="31"/>
      <c r="VRH43" s="31"/>
      <c r="VRI43" s="31"/>
      <c r="VRJ43" s="31"/>
      <c r="VRK43" s="31"/>
      <c r="VRL43" s="31"/>
      <c r="VRM43" s="31"/>
      <c r="VRN43" s="31"/>
      <c r="VRO43" s="31"/>
      <c r="VRP43" s="31"/>
      <c r="VRQ43" s="31"/>
      <c r="VRR43" s="31"/>
      <c r="VRS43" s="31"/>
      <c r="VRT43" s="31"/>
      <c r="VRU43" s="31"/>
      <c r="VRV43" s="31"/>
      <c r="VRW43" s="31"/>
      <c r="VRX43" s="31"/>
      <c r="VRY43" s="31"/>
      <c r="VRZ43" s="31"/>
      <c r="VSA43" s="31"/>
      <c r="VSB43" s="31"/>
      <c r="VSC43" s="31"/>
      <c r="VSD43" s="31"/>
      <c r="VSE43" s="31"/>
      <c r="VSF43" s="31"/>
      <c r="VSG43" s="31"/>
      <c r="VSH43" s="31"/>
      <c r="VSI43" s="31"/>
      <c r="VSJ43" s="31"/>
      <c r="VSK43" s="31"/>
      <c r="VSL43" s="31"/>
      <c r="VSM43" s="31"/>
      <c r="VSN43" s="31"/>
      <c r="VSO43" s="31"/>
      <c r="VSP43" s="31"/>
      <c r="VSQ43" s="31"/>
      <c r="VSR43" s="31"/>
      <c r="VSS43" s="31"/>
      <c r="VST43" s="31"/>
      <c r="VSU43" s="31"/>
      <c r="VSV43" s="31"/>
      <c r="VSW43" s="31"/>
      <c r="VSX43" s="31"/>
      <c r="VSY43" s="31"/>
      <c r="VSZ43" s="31"/>
      <c r="VTA43" s="31"/>
      <c r="VTB43" s="31"/>
      <c r="VTC43" s="31"/>
      <c r="VTD43" s="31"/>
      <c r="VTE43" s="31"/>
      <c r="VTF43" s="31"/>
      <c r="VTG43" s="31"/>
      <c r="VTH43" s="31"/>
      <c r="VTI43" s="31"/>
      <c r="VTJ43" s="31"/>
      <c r="VTK43" s="31"/>
      <c r="VTL43" s="31"/>
      <c r="VTM43" s="31"/>
      <c r="VTN43" s="31"/>
      <c r="VTO43" s="31"/>
      <c r="VTP43" s="31"/>
      <c r="VTQ43" s="31"/>
      <c r="VTR43" s="31"/>
      <c r="VTS43" s="31"/>
      <c r="VTT43" s="31"/>
      <c r="VTU43" s="31"/>
      <c r="VTV43" s="31"/>
      <c r="VTW43" s="31"/>
      <c r="VTX43" s="31"/>
      <c r="VTY43" s="31"/>
      <c r="VTZ43" s="31"/>
      <c r="VUA43" s="31"/>
      <c r="VUB43" s="31"/>
      <c r="VUC43" s="31"/>
      <c r="VUD43" s="31"/>
      <c r="VUE43" s="31"/>
      <c r="VUF43" s="31"/>
      <c r="VUG43" s="31"/>
      <c r="VUH43" s="31"/>
      <c r="VUI43" s="31"/>
      <c r="VUJ43" s="31"/>
      <c r="VUK43" s="31"/>
      <c r="VUL43" s="31"/>
      <c r="VUM43" s="31"/>
      <c r="VUN43" s="31"/>
      <c r="VUO43" s="31"/>
      <c r="VUP43" s="31"/>
      <c r="VUQ43" s="31"/>
      <c r="VUR43" s="31"/>
      <c r="VUS43" s="31"/>
      <c r="VUT43" s="31"/>
      <c r="VUU43" s="31"/>
      <c r="VUV43" s="31"/>
      <c r="VUW43" s="31"/>
      <c r="VUX43" s="31"/>
      <c r="VUY43" s="31"/>
      <c r="VUZ43" s="31"/>
      <c r="VVA43" s="31"/>
      <c r="VVB43" s="31"/>
      <c r="VVC43" s="31"/>
      <c r="VVD43" s="31"/>
      <c r="VVE43" s="31"/>
      <c r="VVF43" s="31"/>
      <c r="VVG43" s="31"/>
      <c r="VVH43" s="31"/>
      <c r="VVI43" s="31"/>
      <c r="VVJ43" s="31"/>
      <c r="VVK43" s="31"/>
      <c r="VVL43" s="31"/>
      <c r="VVM43" s="31"/>
      <c r="VVN43" s="31"/>
      <c r="VVO43" s="31"/>
      <c r="VVP43" s="31"/>
      <c r="VVQ43" s="31"/>
      <c r="VVR43" s="31"/>
      <c r="VVS43" s="31"/>
      <c r="VVT43" s="31"/>
      <c r="VVU43" s="31"/>
      <c r="VVV43" s="31"/>
      <c r="VVW43" s="31"/>
      <c r="VVX43" s="31"/>
      <c r="VVY43" s="31"/>
      <c r="VVZ43" s="31"/>
      <c r="VWA43" s="31"/>
      <c r="VWB43" s="31"/>
      <c r="VWC43" s="31"/>
      <c r="VWD43" s="31"/>
      <c r="VWE43" s="31"/>
      <c r="VWF43" s="31"/>
      <c r="VWG43" s="31"/>
      <c r="VWH43" s="31"/>
      <c r="VWI43" s="31"/>
      <c r="VWJ43" s="31"/>
      <c r="VWK43" s="31"/>
      <c r="VWL43" s="31"/>
      <c r="VWM43" s="31"/>
      <c r="VWN43" s="31"/>
      <c r="VWO43" s="31"/>
      <c r="VWP43" s="31"/>
      <c r="VWQ43" s="31"/>
      <c r="VWR43" s="31"/>
      <c r="VWS43" s="31"/>
      <c r="VWT43" s="31"/>
      <c r="VWU43" s="31"/>
      <c r="VWV43" s="31"/>
      <c r="VWW43" s="31"/>
      <c r="VWX43" s="31"/>
      <c r="VWY43" s="31"/>
      <c r="VWZ43" s="31"/>
      <c r="VXA43" s="31"/>
      <c r="VXB43" s="31"/>
      <c r="VXC43" s="31"/>
      <c r="VXD43" s="31"/>
      <c r="VXE43" s="31"/>
      <c r="VXF43" s="31"/>
      <c r="VXG43" s="31"/>
      <c r="VXH43" s="31"/>
      <c r="VXI43" s="31"/>
      <c r="VXJ43" s="31"/>
      <c r="VXK43" s="31"/>
      <c r="VXL43" s="31"/>
      <c r="VXM43" s="31"/>
      <c r="VXN43" s="31"/>
      <c r="VXO43" s="31"/>
      <c r="VXP43" s="31"/>
      <c r="VXQ43" s="31"/>
      <c r="VXR43" s="31"/>
      <c r="VXS43" s="31"/>
      <c r="VXT43" s="31"/>
      <c r="VXU43" s="31"/>
      <c r="VXV43" s="31"/>
      <c r="VXW43" s="31"/>
      <c r="VXX43" s="31"/>
      <c r="VXY43" s="31"/>
      <c r="VXZ43" s="31"/>
      <c r="VYA43" s="31"/>
      <c r="VYB43" s="31"/>
      <c r="VYC43" s="31"/>
      <c r="VYD43" s="31"/>
      <c r="VYE43" s="31"/>
      <c r="VYF43" s="31"/>
      <c r="VYG43" s="31"/>
      <c r="VYH43" s="31"/>
      <c r="VYI43" s="31"/>
      <c r="VYJ43" s="31"/>
      <c r="VYK43" s="31"/>
      <c r="VYL43" s="31"/>
      <c r="VYM43" s="31"/>
      <c r="VYN43" s="31"/>
      <c r="VYO43" s="31"/>
      <c r="VYP43" s="31"/>
      <c r="VYQ43" s="31"/>
      <c r="VYR43" s="31"/>
      <c r="VYS43" s="31"/>
      <c r="VYT43" s="31"/>
      <c r="VYU43" s="31"/>
      <c r="VYV43" s="31"/>
      <c r="VYW43" s="31"/>
      <c r="VYX43" s="31"/>
      <c r="VYY43" s="31"/>
      <c r="VYZ43" s="31"/>
      <c r="VZA43" s="31"/>
      <c r="VZB43" s="31"/>
      <c r="VZC43" s="31"/>
      <c r="VZD43" s="31"/>
      <c r="VZE43" s="31"/>
      <c r="VZF43" s="31"/>
      <c r="VZG43" s="31"/>
      <c r="VZH43" s="31"/>
      <c r="VZI43" s="31"/>
      <c r="VZJ43" s="31"/>
      <c r="VZK43" s="31"/>
      <c r="VZL43" s="31"/>
      <c r="VZM43" s="31"/>
      <c r="VZN43" s="31"/>
      <c r="VZO43" s="31"/>
      <c r="VZP43" s="31"/>
      <c r="VZQ43" s="31"/>
      <c r="VZR43" s="31"/>
      <c r="VZS43" s="31"/>
      <c r="VZT43" s="31"/>
      <c r="VZU43" s="31"/>
      <c r="VZV43" s="31"/>
      <c r="VZW43" s="31"/>
      <c r="VZX43" s="31"/>
      <c r="VZY43" s="31"/>
      <c r="VZZ43" s="31"/>
      <c r="WAA43" s="31"/>
      <c r="WAB43" s="31"/>
      <c r="WAC43" s="31"/>
      <c r="WAD43" s="31"/>
      <c r="WAE43" s="31"/>
      <c r="WAF43" s="31"/>
      <c r="WAG43" s="31"/>
      <c r="WAH43" s="31"/>
      <c r="WAI43" s="31"/>
      <c r="WAJ43" s="31"/>
      <c r="WAK43" s="31"/>
      <c r="WAL43" s="31"/>
      <c r="WAM43" s="31"/>
      <c r="WAN43" s="31"/>
      <c r="WAO43" s="31"/>
      <c r="WAP43" s="31"/>
      <c r="WAQ43" s="31"/>
      <c r="WAR43" s="31"/>
      <c r="WAS43" s="31"/>
      <c r="WAT43" s="31"/>
      <c r="WAU43" s="31"/>
      <c r="WAV43" s="31"/>
      <c r="WAW43" s="31"/>
      <c r="WAX43" s="31"/>
      <c r="WAY43" s="31"/>
      <c r="WAZ43" s="31"/>
      <c r="WBA43" s="31"/>
      <c r="WBB43" s="31"/>
      <c r="WBC43" s="31"/>
      <c r="WBD43" s="31"/>
      <c r="WBE43" s="31"/>
      <c r="WBF43" s="31"/>
      <c r="WBG43" s="31"/>
      <c r="WBH43" s="31"/>
      <c r="WBI43" s="31"/>
      <c r="WBJ43" s="31"/>
      <c r="WBK43" s="31"/>
      <c r="WBL43" s="31"/>
      <c r="WBM43" s="31"/>
      <c r="WBN43" s="31"/>
      <c r="WBO43" s="31"/>
      <c r="WBP43" s="31"/>
      <c r="WBQ43" s="31"/>
      <c r="WBR43" s="31"/>
      <c r="WBS43" s="31"/>
      <c r="WBT43" s="31"/>
      <c r="WBU43" s="31"/>
      <c r="WBV43" s="31"/>
      <c r="WBW43" s="31"/>
      <c r="WBX43" s="31"/>
      <c r="WBY43" s="31"/>
      <c r="WBZ43" s="31"/>
      <c r="WCA43" s="31"/>
      <c r="WCB43" s="31"/>
      <c r="WCC43" s="31"/>
      <c r="WCD43" s="31"/>
      <c r="WCE43" s="31"/>
      <c r="WCF43" s="31"/>
      <c r="WCG43" s="31"/>
      <c r="WCH43" s="31"/>
      <c r="WCI43" s="31"/>
      <c r="WCJ43" s="31"/>
      <c r="WCK43" s="31"/>
      <c r="WCL43" s="31"/>
      <c r="WCM43" s="31"/>
      <c r="WCN43" s="31"/>
      <c r="WCO43" s="31"/>
      <c r="WCP43" s="31"/>
      <c r="WCQ43" s="31"/>
      <c r="WCR43" s="31"/>
      <c r="WCS43" s="31"/>
      <c r="WCT43" s="31"/>
      <c r="WCU43" s="31"/>
      <c r="WCV43" s="31"/>
      <c r="WCW43" s="31"/>
      <c r="WCX43" s="31"/>
      <c r="WCY43" s="31"/>
      <c r="WCZ43" s="31"/>
      <c r="WDA43" s="31"/>
      <c r="WDB43" s="31"/>
      <c r="WDC43" s="31"/>
      <c r="WDD43" s="31"/>
      <c r="WDE43" s="31"/>
      <c r="WDF43" s="31"/>
      <c r="WDG43" s="31"/>
      <c r="WDH43" s="31"/>
      <c r="WDI43" s="31"/>
      <c r="WDJ43" s="31"/>
      <c r="WDK43" s="31"/>
      <c r="WDL43" s="31"/>
      <c r="WDM43" s="31"/>
      <c r="WDN43" s="31"/>
      <c r="WDO43" s="31"/>
      <c r="WDP43" s="31"/>
      <c r="WDQ43" s="31"/>
      <c r="WDR43" s="31"/>
      <c r="WDS43" s="31"/>
      <c r="WDT43" s="31"/>
      <c r="WDU43" s="31"/>
      <c r="WDV43" s="31"/>
      <c r="WDW43" s="31"/>
      <c r="WDX43" s="31"/>
      <c r="WDY43" s="31"/>
      <c r="WDZ43" s="31"/>
      <c r="WEA43" s="31"/>
      <c r="WEB43" s="31"/>
      <c r="WEC43" s="31"/>
      <c r="WED43" s="31"/>
      <c r="WEE43" s="31"/>
      <c r="WEF43" s="31"/>
      <c r="WEG43" s="31"/>
      <c r="WEH43" s="31"/>
      <c r="WEI43" s="31"/>
      <c r="WEJ43" s="31"/>
      <c r="WEK43" s="31"/>
      <c r="WEL43" s="31"/>
      <c r="WEM43" s="31"/>
      <c r="WEN43" s="31"/>
      <c r="WEO43" s="31"/>
      <c r="WEP43" s="31"/>
      <c r="WEQ43" s="31"/>
      <c r="WER43" s="31"/>
      <c r="WES43" s="31"/>
      <c r="WET43" s="31"/>
      <c r="WEU43" s="31"/>
      <c r="WEV43" s="31"/>
      <c r="WEW43" s="31"/>
      <c r="WEX43" s="31"/>
      <c r="WEY43" s="31"/>
      <c r="WEZ43" s="31"/>
      <c r="WFA43" s="31"/>
      <c r="WFB43" s="31"/>
      <c r="WFC43" s="31"/>
      <c r="WFD43" s="31"/>
      <c r="WFE43" s="31"/>
      <c r="WFF43" s="31"/>
      <c r="WFG43" s="31"/>
      <c r="WFH43" s="31"/>
      <c r="WFI43" s="31"/>
      <c r="WFJ43" s="31"/>
      <c r="WFK43" s="31"/>
      <c r="WFL43" s="31"/>
      <c r="WFM43" s="31"/>
      <c r="WFN43" s="31"/>
      <c r="WFO43" s="31"/>
      <c r="WFP43" s="31"/>
      <c r="WFQ43" s="31"/>
      <c r="WFR43" s="31"/>
      <c r="WFS43" s="31"/>
      <c r="WFT43" s="31"/>
      <c r="WFU43" s="31"/>
      <c r="WFV43" s="31"/>
      <c r="WFW43" s="31"/>
      <c r="WFX43" s="31"/>
      <c r="WFY43" s="31"/>
      <c r="WFZ43" s="31"/>
      <c r="WGA43" s="31"/>
      <c r="WGB43" s="31"/>
      <c r="WGC43" s="31"/>
      <c r="WGD43" s="31"/>
      <c r="WGE43" s="31"/>
      <c r="WGF43" s="31"/>
      <c r="WGG43" s="31"/>
      <c r="WGH43" s="31"/>
      <c r="WGI43" s="31"/>
      <c r="WGJ43" s="31"/>
      <c r="WGK43" s="31"/>
      <c r="WGL43" s="31"/>
      <c r="WGM43" s="31"/>
      <c r="WGN43" s="31"/>
      <c r="WGO43" s="31"/>
      <c r="WGP43" s="31"/>
      <c r="WGQ43" s="31"/>
      <c r="WGR43" s="31"/>
      <c r="WGS43" s="31"/>
      <c r="WGT43" s="31"/>
      <c r="WGU43" s="31"/>
      <c r="WGV43" s="31"/>
      <c r="WGW43" s="31"/>
      <c r="WGX43" s="31"/>
      <c r="WGY43" s="31"/>
      <c r="WGZ43" s="31"/>
      <c r="WHA43" s="31"/>
      <c r="WHB43" s="31"/>
      <c r="WHC43" s="31"/>
      <c r="WHD43" s="31"/>
      <c r="WHE43" s="31"/>
      <c r="WHF43" s="31"/>
      <c r="WHG43" s="31"/>
      <c r="WHH43" s="31"/>
      <c r="WHI43" s="31"/>
      <c r="WHJ43" s="31"/>
      <c r="WHK43" s="31"/>
      <c r="WHL43" s="31"/>
      <c r="WHM43" s="31"/>
      <c r="WHN43" s="31"/>
      <c r="WHO43" s="31"/>
      <c r="WHP43" s="31"/>
      <c r="WHQ43" s="31"/>
      <c r="WHR43" s="31"/>
      <c r="WHS43" s="31"/>
      <c r="WHT43" s="31"/>
      <c r="WHU43" s="31"/>
      <c r="WHV43" s="31"/>
      <c r="WHW43" s="31"/>
      <c r="WHX43" s="31"/>
      <c r="WHY43" s="31"/>
      <c r="WHZ43" s="31"/>
      <c r="WIA43" s="31"/>
      <c r="WIB43" s="31"/>
      <c r="WIC43" s="31"/>
      <c r="WID43" s="31"/>
      <c r="WIE43" s="31"/>
      <c r="WIF43" s="31"/>
      <c r="WIG43" s="31"/>
      <c r="WIH43" s="31"/>
      <c r="WII43" s="31"/>
      <c r="WIJ43" s="31"/>
      <c r="WIK43" s="31"/>
      <c r="WIL43" s="31"/>
      <c r="WIM43" s="31"/>
      <c r="WIN43" s="31"/>
      <c r="WIO43" s="31"/>
      <c r="WIP43" s="31"/>
      <c r="WIQ43" s="31"/>
      <c r="WIR43" s="31"/>
      <c r="WIS43" s="31"/>
      <c r="WIT43" s="31"/>
      <c r="WIU43" s="31"/>
      <c r="WIV43" s="31"/>
      <c r="WIW43" s="31"/>
      <c r="WIX43" s="31"/>
      <c r="WIY43" s="31"/>
      <c r="WIZ43" s="31"/>
      <c r="WJA43" s="31"/>
      <c r="WJB43" s="31"/>
      <c r="WJC43" s="31"/>
      <c r="WJD43" s="31"/>
      <c r="WJE43" s="31"/>
      <c r="WJF43" s="31"/>
      <c r="WJG43" s="31"/>
      <c r="WJH43" s="31"/>
      <c r="WJI43" s="31"/>
      <c r="WJJ43" s="31"/>
      <c r="WJK43" s="31"/>
      <c r="WJL43" s="31"/>
      <c r="WJM43" s="31"/>
      <c r="WJN43" s="31"/>
      <c r="WJO43" s="31"/>
      <c r="WJP43" s="31"/>
      <c r="WJQ43" s="31"/>
      <c r="WJR43" s="31"/>
      <c r="WJS43" s="31"/>
      <c r="WJT43" s="31"/>
      <c r="WJU43" s="31"/>
      <c r="WJV43" s="31"/>
      <c r="WJW43" s="31"/>
      <c r="WJX43" s="31"/>
      <c r="WJY43" s="31"/>
      <c r="WJZ43" s="31"/>
      <c r="WKA43" s="31"/>
      <c r="WKB43" s="31"/>
      <c r="WKC43" s="31"/>
      <c r="WKD43" s="31"/>
      <c r="WKE43" s="31"/>
      <c r="WKF43" s="31"/>
      <c r="WKG43" s="31"/>
      <c r="WKH43" s="31"/>
      <c r="WKI43" s="31"/>
      <c r="WKJ43" s="31"/>
      <c r="WKK43" s="31"/>
      <c r="WKL43" s="31"/>
      <c r="WKM43" s="31"/>
      <c r="WKN43" s="31"/>
      <c r="WKO43" s="31"/>
      <c r="WKP43" s="31"/>
      <c r="WKQ43" s="31"/>
      <c r="WKR43" s="31"/>
      <c r="WKS43" s="31"/>
      <c r="WKT43" s="31"/>
      <c r="WKU43" s="31"/>
      <c r="WKV43" s="31"/>
      <c r="WKW43" s="31"/>
      <c r="WKX43" s="31"/>
      <c r="WKY43" s="31"/>
      <c r="WKZ43" s="31"/>
      <c r="WLA43" s="31"/>
      <c r="WLB43" s="31"/>
      <c r="WLC43" s="31"/>
      <c r="WLD43" s="31"/>
      <c r="WLE43" s="31"/>
      <c r="WLF43" s="31"/>
      <c r="WLG43" s="31"/>
      <c r="WLH43" s="31"/>
      <c r="WLI43" s="31"/>
      <c r="WLJ43" s="31"/>
      <c r="WLK43" s="31"/>
      <c r="WLL43" s="31"/>
      <c r="WLM43" s="31"/>
      <c r="WLN43" s="31"/>
      <c r="WLO43" s="31"/>
      <c r="WLP43" s="31"/>
      <c r="WLQ43" s="31"/>
      <c r="WLR43" s="31"/>
      <c r="WLS43" s="31"/>
      <c r="WLT43" s="31"/>
      <c r="WLU43" s="31"/>
      <c r="WLV43" s="31"/>
      <c r="WLW43" s="31"/>
      <c r="WLX43" s="31"/>
      <c r="WLY43" s="31"/>
      <c r="WLZ43" s="31"/>
      <c r="WMA43" s="31"/>
      <c r="WMB43" s="31"/>
      <c r="WMC43" s="31"/>
      <c r="WMD43" s="31"/>
      <c r="WME43" s="31"/>
      <c r="WMF43" s="31"/>
      <c r="WMG43" s="31"/>
      <c r="WMH43" s="31"/>
      <c r="WMI43" s="31"/>
      <c r="WMJ43" s="31"/>
      <c r="WMK43" s="31"/>
      <c r="WML43" s="31"/>
      <c r="WMM43" s="31"/>
      <c r="WMN43" s="31"/>
      <c r="WMO43" s="31"/>
      <c r="WMP43" s="31"/>
      <c r="WMQ43" s="31"/>
      <c r="WMR43" s="31"/>
      <c r="WMS43" s="31"/>
      <c r="WMT43" s="31"/>
      <c r="WMU43" s="31"/>
      <c r="WMV43" s="31"/>
      <c r="WMW43" s="31"/>
      <c r="WMX43" s="31"/>
      <c r="WMY43" s="31"/>
      <c r="WMZ43" s="31"/>
      <c r="WNA43" s="31"/>
      <c r="WNB43" s="31"/>
      <c r="WNC43" s="31"/>
      <c r="WND43" s="31"/>
      <c r="WNE43" s="31"/>
      <c r="WNF43" s="31"/>
      <c r="WNG43" s="31"/>
      <c r="WNH43" s="31"/>
      <c r="WNI43" s="31"/>
      <c r="WNJ43" s="31"/>
      <c r="WNK43" s="31"/>
      <c r="WNL43" s="31"/>
      <c r="WNM43" s="31"/>
      <c r="WNN43" s="31"/>
      <c r="WNO43" s="31"/>
      <c r="WNP43" s="31"/>
      <c r="WNQ43" s="31"/>
      <c r="WNR43" s="31"/>
      <c r="WNS43" s="31"/>
      <c r="WNT43" s="31"/>
      <c r="WNU43" s="31"/>
      <c r="WNV43" s="31"/>
      <c r="WNW43" s="31"/>
      <c r="WNX43" s="31"/>
      <c r="WNY43" s="31"/>
      <c r="WNZ43" s="31"/>
      <c r="WOA43" s="31"/>
      <c r="WOB43" s="31"/>
      <c r="WOC43" s="31"/>
      <c r="WOD43" s="31"/>
      <c r="WOE43" s="31"/>
      <c r="WOF43" s="31"/>
      <c r="WOG43" s="31"/>
      <c r="WOH43" s="31"/>
      <c r="WOI43" s="31"/>
      <c r="WOJ43" s="31"/>
      <c r="WOK43" s="31"/>
      <c r="WOL43" s="31"/>
      <c r="WOM43" s="31"/>
      <c r="WON43" s="31"/>
      <c r="WOO43" s="31"/>
      <c r="WOP43" s="31"/>
      <c r="WOQ43" s="31"/>
      <c r="WOR43" s="31"/>
      <c r="WOS43" s="31"/>
      <c r="WOT43" s="31"/>
      <c r="WOU43" s="31"/>
      <c r="WOV43" s="31"/>
      <c r="WOW43" s="31"/>
      <c r="WOX43" s="31"/>
      <c r="WOY43" s="31"/>
      <c r="WOZ43" s="31"/>
      <c r="WPA43" s="31"/>
      <c r="WPB43" s="31"/>
      <c r="WPC43" s="31"/>
      <c r="WPD43" s="31"/>
      <c r="WPE43" s="31"/>
      <c r="WPF43" s="31"/>
      <c r="WPG43" s="31"/>
      <c r="WPH43" s="31"/>
      <c r="WPI43" s="31"/>
      <c r="WPJ43" s="31"/>
      <c r="WPK43" s="31"/>
      <c r="WPL43" s="31"/>
      <c r="WPM43" s="31"/>
      <c r="WPN43" s="31"/>
      <c r="WPO43" s="31"/>
      <c r="WPP43" s="31"/>
      <c r="WPQ43" s="31"/>
      <c r="WPR43" s="31"/>
      <c r="WPS43" s="31"/>
      <c r="WPT43" s="31"/>
      <c r="WPU43" s="31"/>
      <c r="WPV43" s="31"/>
      <c r="WPW43" s="31"/>
      <c r="WPX43" s="31"/>
      <c r="WPY43" s="31"/>
      <c r="WPZ43" s="31"/>
      <c r="WQA43" s="31"/>
      <c r="WQB43" s="31"/>
      <c r="WQC43" s="31"/>
      <c r="WQD43" s="31"/>
      <c r="WQE43" s="31"/>
      <c r="WQF43" s="31"/>
      <c r="WQG43" s="31"/>
      <c r="WQH43" s="31"/>
      <c r="WQI43" s="31"/>
      <c r="WQJ43" s="31"/>
      <c r="WQK43" s="31"/>
      <c r="WQL43" s="31"/>
      <c r="WQM43" s="31"/>
      <c r="WQN43" s="31"/>
      <c r="WQO43" s="31"/>
      <c r="WQP43" s="31"/>
      <c r="WQQ43" s="31"/>
      <c r="WQR43" s="31"/>
      <c r="WQS43" s="31"/>
      <c r="WQT43" s="31"/>
      <c r="WQU43" s="31"/>
      <c r="WQV43" s="31"/>
      <c r="WQW43" s="31"/>
      <c r="WQX43" s="31"/>
      <c r="WQY43" s="31"/>
      <c r="WQZ43" s="31"/>
      <c r="WRA43" s="31"/>
      <c r="WRB43" s="31"/>
      <c r="WRC43" s="31"/>
      <c r="WRD43" s="31"/>
      <c r="WRE43" s="31"/>
      <c r="WRF43" s="31"/>
      <c r="WRG43" s="31"/>
      <c r="WRH43" s="31"/>
      <c r="WRI43" s="31"/>
      <c r="WRJ43" s="31"/>
      <c r="WRK43" s="31"/>
      <c r="WRL43" s="31"/>
      <c r="WRM43" s="31"/>
      <c r="WRN43" s="31"/>
      <c r="WRO43" s="31"/>
      <c r="WRP43" s="31"/>
      <c r="WRQ43" s="31"/>
      <c r="WRR43" s="31"/>
      <c r="WRS43" s="31"/>
      <c r="WRT43" s="31"/>
      <c r="WRU43" s="31"/>
      <c r="WRV43" s="31"/>
      <c r="WRW43" s="31"/>
      <c r="WRX43" s="31"/>
      <c r="WRY43" s="31"/>
      <c r="WRZ43" s="31"/>
      <c r="WSA43" s="31"/>
      <c r="WSB43" s="31"/>
      <c r="WSC43" s="31"/>
      <c r="WSD43" s="31"/>
      <c r="WSE43" s="31"/>
      <c r="WSF43" s="31"/>
      <c r="WSG43" s="31"/>
      <c r="WSH43" s="31"/>
      <c r="WSI43" s="31"/>
      <c r="WSJ43" s="31"/>
      <c r="WSK43" s="31"/>
      <c r="WSL43" s="31"/>
      <c r="WSM43" s="31"/>
      <c r="WSN43" s="31"/>
      <c r="WSO43" s="31"/>
      <c r="WSP43" s="31"/>
      <c r="WSQ43" s="31"/>
      <c r="WSR43" s="31"/>
      <c r="WSS43" s="31"/>
      <c r="WST43" s="31"/>
      <c r="WSU43" s="31"/>
      <c r="WSV43" s="31"/>
      <c r="WSW43" s="31"/>
      <c r="WSX43" s="31"/>
      <c r="WSY43" s="31"/>
      <c r="WSZ43" s="31"/>
      <c r="WTA43" s="31"/>
      <c r="WTB43" s="31"/>
      <c r="WTC43" s="31"/>
      <c r="WTD43" s="31"/>
      <c r="WTE43" s="31"/>
      <c r="WTF43" s="31"/>
      <c r="WTG43" s="31"/>
      <c r="WTH43" s="31"/>
      <c r="WTI43" s="31"/>
      <c r="WTJ43" s="31"/>
      <c r="WTK43" s="31"/>
      <c r="WTL43" s="31"/>
      <c r="WTM43" s="31"/>
      <c r="WTN43" s="31"/>
      <c r="WTO43" s="31"/>
      <c r="WTP43" s="31"/>
      <c r="WTQ43" s="31"/>
      <c r="WTR43" s="31"/>
      <c r="WTS43" s="31"/>
      <c r="WTT43" s="31"/>
      <c r="WTU43" s="31"/>
      <c r="WTV43" s="31"/>
      <c r="WTW43" s="31"/>
      <c r="WTX43" s="31"/>
      <c r="WTY43" s="31"/>
      <c r="WTZ43" s="31"/>
      <c r="WUA43" s="31"/>
      <c r="WUB43" s="31"/>
      <c r="WUC43" s="31"/>
      <c r="WUD43" s="31"/>
      <c r="WUE43" s="31"/>
      <c r="WUF43" s="31"/>
      <c r="WUG43" s="31"/>
      <c r="WUH43" s="31"/>
      <c r="WUI43" s="31"/>
      <c r="WUJ43" s="31"/>
      <c r="WUK43" s="31"/>
      <c r="WUL43" s="31"/>
      <c r="WUM43" s="31"/>
      <c r="WUN43" s="31"/>
      <c r="WUO43" s="31"/>
      <c r="WUP43" s="31"/>
      <c r="WUQ43" s="31"/>
      <c r="WUR43" s="31"/>
      <c r="WUS43" s="31"/>
      <c r="WUT43" s="31"/>
      <c r="WUU43" s="31"/>
      <c r="WUV43" s="31"/>
      <c r="WUW43" s="31"/>
      <c r="WUX43" s="31"/>
      <c r="WUY43" s="31"/>
      <c r="WUZ43" s="31"/>
      <c r="WVA43" s="31"/>
      <c r="WVB43" s="31"/>
      <c r="WVC43" s="31"/>
      <c r="WVD43" s="31"/>
      <c r="WVE43" s="31"/>
      <c r="WVF43" s="31"/>
      <c r="WVG43" s="31"/>
      <c r="WVH43" s="31"/>
      <c r="WVI43" s="31"/>
      <c r="WVJ43" s="31"/>
      <c r="WVK43" s="31"/>
      <c r="WVL43" s="31"/>
      <c r="WVM43" s="31"/>
      <c r="WVN43" s="31"/>
      <c r="WVO43" s="31"/>
      <c r="WVP43" s="31"/>
      <c r="WVQ43" s="31"/>
      <c r="WVR43" s="31"/>
      <c r="WVS43" s="31"/>
      <c r="WVT43" s="31"/>
      <c r="WVU43" s="31"/>
      <c r="WVV43" s="31"/>
      <c r="WVW43" s="31"/>
      <c r="WVX43" s="31"/>
      <c r="WVY43" s="31"/>
      <c r="WVZ43" s="31"/>
      <c r="WWA43" s="31"/>
      <c r="WWB43" s="31"/>
      <c r="WWC43" s="31"/>
      <c r="WWD43" s="31"/>
      <c r="WWE43" s="31"/>
      <c r="WWF43" s="31"/>
      <c r="WWG43" s="31"/>
      <c r="WWH43" s="31"/>
      <c r="WWI43" s="31"/>
      <c r="WWJ43" s="31"/>
      <c r="WWK43" s="31"/>
      <c r="WWL43" s="31"/>
      <c r="WWM43" s="31"/>
      <c r="WWN43" s="31"/>
      <c r="WWO43" s="31"/>
      <c r="WWP43" s="31"/>
      <c r="WWQ43" s="31"/>
      <c r="WWR43" s="31"/>
      <c r="WWS43" s="31"/>
      <c r="WWT43" s="31"/>
      <c r="WWU43" s="31"/>
      <c r="WWV43" s="31"/>
      <c r="WWW43" s="31"/>
      <c r="WWX43" s="31"/>
      <c r="WWY43" s="31"/>
      <c r="WWZ43" s="31"/>
      <c r="WXA43" s="31"/>
      <c r="WXB43" s="31"/>
      <c r="WXC43" s="31"/>
      <c r="WXD43" s="31"/>
      <c r="WXE43" s="31"/>
      <c r="WXF43" s="31"/>
      <c r="WXG43" s="31"/>
      <c r="WXH43" s="31"/>
      <c r="WXI43" s="31"/>
      <c r="WXJ43" s="31"/>
      <c r="WXK43" s="31"/>
      <c r="WXL43" s="31"/>
      <c r="WXM43" s="31"/>
      <c r="WXN43" s="31"/>
      <c r="WXO43" s="31"/>
      <c r="WXP43" s="31"/>
      <c r="WXQ43" s="31"/>
      <c r="WXR43" s="31"/>
      <c r="WXS43" s="31"/>
      <c r="WXT43" s="31"/>
      <c r="WXU43" s="31"/>
      <c r="WXV43" s="31"/>
      <c r="WXW43" s="31"/>
      <c r="WXX43" s="31"/>
      <c r="WXY43" s="31"/>
      <c r="WXZ43" s="31"/>
      <c r="WYA43" s="31"/>
      <c r="WYB43" s="31"/>
      <c r="WYC43" s="31"/>
      <c r="WYD43" s="31"/>
      <c r="WYE43" s="31"/>
      <c r="WYF43" s="31"/>
      <c r="WYG43" s="31"/>
      <c r="WYH43" s="31"/>
      <c r="WYI43" s="31"/>
      <c r="WYJ43" s="31"/>
      <c r="WYK43" s="31"/>
      <c r="WYL43" s="31"/>
      <c r="WYM43" s="31"/>
      <c r="WYN43" s="31"/>
      <c r="WYO43" s="31"/>
      <c r="WYP43" s="31"/>
      <c r="WYQ43" s="31"/>
      <c r="WYR43" s="31"/>
      <c r="WYS43" s="31"/>
      <c r="WYT43" s="31"/>
      <c r="WYU43" s="31"/>
      <c r="WYV43" s="31"/>
      <c r="WYW43" s="31"/>
      <c r="WYX43" s="31"/>
      <c r="WYY43" s="31"/>
      <c r="WYZ43" s="31"/>
      <c r="WZA43" s="31"/>
      <c r="WZB43" s="31"/>
      <c r="WZC43" s="31"/>
      <c r="WZD43" s="31"/>
      <c r="WZE43" s="31"/>
      <c r="WZF43" s="31"/>
      <c r="WZG43" s="31"/>
      <c r="WZH43" s="31"/>
      <c r="WZI43" s="31"/>
      <c r="WZJ43" s="31"/>
      <c r="WZK43" s="31"/>
      <c r="WZL43" s="31"/>
      <c r="WZM43" s="31"/>
      <c r="WZN43" s="31"/>
      <c r="WZO43" s="31"/>
      <c r="WZP43" s="31"/>
      <c r="WZQ43" s="31"/>
      <c r="WZR43" s="31"/>
      <c r="WZS43" s="31"/>
      <c r="WZT43" s="31"/>
      <c r="WZU43" s="31"/>
      <c r="WZV43" s="31"/>
      <c r="WZW43" s="31"/>
      <c r="WZX43" s="31"/>
      <c r="WZY43" s="31"/>
      <c r="WZZ43" s="31"/>
      <c r="XAA43" s="31"/>
      <c r="XAB43" s="31"/>
      <c r="XAC43" s="31"/>
      <c r="XAD43" s="31"/>
      <c r="XAE43" s="31"/>
      <c r="XAF43" s="31"/>
      <c r="XAG43" s="31"/>
      <c r="XAH43" s="31"/>
      <c r="XAI43" s="31"/>
      <c r="XAJ43" s="31"/>
      <c r="XAK43" s="31"/>
      <c r="XAL43" s="31"/>
      <c r="XAM43" s="31"/>
      <c r="XAN43" s="31"/>
      <c r="XAO43" s="31"/>
      <c r="XAP43" s="31"/>
      <c r="XAQ43" s="31"/>
      <c r="XAR43" s="31"/>
      <c r="XAS43" s="31"/>
      <c r="XAT43" s="31"/>
      <c r="XAU43" s="31"/>
      <c r="XAV43" s="31"/>
      <c r="XAW43" s="31"/>
      <c r="XAX43" s="31"/>
      <c r="XAY43" s="31"/>
      <c r="XAZ43" s="31"/>
      <c r="XBA43" s="31"/>
      <c r="XBB43" s="31"/>
      <c r="XBC43" s="31"/>
      <c r="XBD43" s="31"/>
      <c r="XBE43" s="31"/>
      <c r="XBF43" s="31"/>
      <c r="XBG43" s="31"/>
      <c r="XBH43" s="31"/>
      <c r="XBI43" s="31"/>
      <c r="XBJ43" s="31"/>
      <c r="XBK43" s="31"/>
      <c r="XBL43" s="31"/>
      <c r="XBM43" s="31"/>
      <c r="XBN43" s="31"/>
      <c r="XBO43" s="31"/>
      <c r="XBP43" s="31"/>
      <c r="XBQ43" s="31"/>
      <c r="XBR43" s="31"/>
      <c r="XBS43" s="31"/>
      <c r="XBT43" s="31"/>
      <c r="XBU43" s="31"/>
      <c r="XBV43" s="31"/>
      <c r="XBW43" s="31"/>
      <c r="XBX43" s="31"/>
      <c r="XBY43" s="31"/>
      <c r="XBZ43" s="31"/>
      <c r="XCA43" s="31"/>
      <c r="XCB43" s="31"/>
      <c r="XCC43" s="31"/>
      <c r="XCD43" s="31"/>
      <c r="XCE43" s="31"/>
      <c r="XCF43" s="31"/>
      <c r="XCG43" s="31"/>
      <c r="XCH43" s="31"/>
      <c r="XCI43" s="31"/>
      <c r="XCJ43" s="31"/>
      <c r="XCK43" s="31"/>
      <c r="XCL43" s="31"/>
      <c r="XCM43" s="31"/>
      <c r="XCN43" s="31"/>
      <c r="XCO43" s="31"/>
      <c r="XCP43" s="31"/>
      <c r="XCQ43" s="31"/>
      <c r="XCR43" s="31"/>
      <c r="XCS43" s="31"/>
      <c r="XCT43" s="31"/>
      <c r="XCU43" s="31"/>
      <c r="XCV43" s="31"/>
      <c r="XCW43" s="31"/>
      <c r="XCX43" s="31"/>
      <c r="XCY43" s="31"/>
      <c r="XCZ43" s="31"/>
      <c r="XDA43" s="31"/>
      <c r="XDB43" s="31"/>
      <c r="XDC43" s="31"/>
      <c r="XDD43" s="31"/>
      <c r="XDE43" s="31"/>
      <c r="XDF43" s="31"/>
      <c r="XDG43" s="31"/>
      <c r="XDH43" s="31"/>
      <c r="XDI43" s="31"/>
      <c r="XDJ43" s="31"/>
      <c r="XDK43" s="31"/>
      <c r="XDL43" s="31"/>
      <c r="XDM43" s="31"/>
      <c r="XDN43" s="31"/>
      <c r="XDO43" s="31"/>
      <c r="XDP43" s="31"/>
      <c r="XDQ43" s="31"/>
      <c r="XDR43" s="31"/>
      <c r="XDS43" s="31"/>
      <c r="XDT43" s="31"/>
      <c r="XDU43" s="31"/>
      <c r="XDV43" s="31"/>
      <c r="XDW43" s="31"/>
      <c r="XDX43" s="31"/>
      <c r="XDY43" s="31"/>
      <c r="XDZ43" s="31"/>
      <c r="XEA43" s="31"/>
      <c r="XEB43" s="31"/>
      <c r="XEC43" s="31"/>
      <c r="XED43" s="31"/>
      <c r="XEE43" s="31"/>
      <c r="XEF43" s="31"/>
      <c r="XEG43" s="31"/>
      <c r="XEH43" s="31"/>
      <c r="XEI43" s="31"/>
      <c r="XEJ43" s="31"/>
      <c r="XEK43" s="31"/>
      <c r="XEL43" s="31"/>
      <c r="XEM43" s="31"/>
      <c r="XEN43" s="31"/>
      <c r="XEO43" s="31"/>
      <c r="XEP43" s="31"/>
      <c r="XEQ43" s="31"/>
      <c r="XER43" s="31"/>
    </row>
  </sheetData>
  <pageMargins left="0.11811023622047245" right="0.11811023622047245" top="0.74803149606299213" bottom="0.74803149606299213" header="0.31496062992125984" footer="0.31496062992125984"/>
  <pageSetup scale="10" orientation="landscape" r:id="rId1"/>
  <headerFooter differentOddEven="1" differentFirst="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00"/>
  <sheetViews>
    <sheetView workbookViewId="0">
      <pane xSplit="1" ySplit="1" topLeftCell="B2" activePane="bottomRight" state="frozen"/>
      <selection pane="topRight" activeCell="B1" sqref="B1"/>
      <selection pane="bottomLeft" activeCell="A2" sqref="A2"/>
      <selection pane="bottomRight" activeCell="D4" sqref="D4"/>
    </sheetView>
  </sheetViews>
  <sheetFormatPr defaultRowHeight="12.75"/>
  <cols>
    <col min="1" max="1" width="37.75" style="6" bestFit="1" customWidth="1"/>
    <col min="2" max="2" width="20.75" style="67" customWidth="1"/>
    <col min="3" max="3" width="18.375" style="6" customWidth="1"/>
    <col min="4" max="4" width="32.875" style="6" bestFit="1" customWidth="1"/>
    <col min="5" max="5" width="31" style="6" bestFit="1" customWidth="1"/>
    <col min="6" max="6" width="51.875" style="6" bestFit="1" customWidth="1"/>
    <col min="7" max="16384" width="9" style="6"/>
  </cols>
  <sheetData>
    <row r="1" spans="1:7" s="7" customFormat="1" ht="38.25">
      <c r="A1" s="131" t="s">
        <v>23</v>
      </c>
      <c r="B1" s="131" t="s">
        <v>22</v>
      </c>
      <c r="C1" s="131" t="s">
        <v>1187</v>
      </c>
      <c r="D1" s="131" t="s">
        <v>1189</v>
      </c>
      <c r="E1" s="131" t="s">
        <v>29</v>
      </c>
      <c r="F1" s="131" t="s">
        <v>30</v>
      </c>
      <c r="G1" s="131"/>
    </row>
    <row r="2" spans="1:7">
      <c r="A2" s="70" t="str">
        <f>'App Details Update'!A2</f>
        <v>Mainframe-ACF2-ANZD</v>
      </c>
      <c r="B2" s="66" t="str">
        <f>'App Details Update'!B2</f>
        <v>Y</v>
      </c>
      <c r="C2" s="65" t="str">
        <f>'App Details Update'!C2</f>
        <v>Tech Connect</v>
      </c>
      <c r="D2" s="65" t="str">
        <f>'App Details Update'!D2</f>
        <v>Service Fulfilment-Mainframe</v>
      </c>
      <c r="E2" s="65" t="str">
        <f>'App Details Update'!E2</f>
        <v>AccessControl-Mainframe@anz.com</v>
      </c>
      <c r="F2" s="65">
        <f>'App Details Update'!F2</f>
        <v>0</v>
      </c>
    </row>
    <row r="3" spans="1:7">
      <c r="A3" s="70" t="str">
        <f>'App Details Update'!A3</f>
        <v>Voice of Customer</v>
      </c>
      <c r="B3" s="66" t="str">
        <f>'App Details Update'!B3</f>
        <v>Y</v>
      </c>
      <c r="C3" s="65" t="str">
        <f>'App Details Update'!C3</f>
        <v>Email</v>
      </c>
      <c r="D3" s="65" t="str">
        <f>'App Details Update'!D3</f>
        <v>ANZCustomerFeedback@anz.com</v>
      </c>
      <c r="E3" s="65" t="str">
        <f>'App Details Update'!E3</f>
        <v>ANZCustomerFeedback@anz.com</v>
      </c>
      <c r="F3" s="65" t="str">
        <f>'App Details Update'!F3</f>
        <v>EnterpriseRoleOperations@anz.com</v>
      </c>
    </row>
    <row r="4" spans="1:7">
      <c r="A4" s="70" t="str">
        <f>'App Details Update'!A4</f>
        <v>3XR</v>
      </c>
      <c r="B4" s="66" t="str">
        <f>'App Details Update'!B4</f>
        <v>Y</v>
      </c>
      <c r="C4" s="65" t="str">
        <f>'App Details Update'!C4</f>
        <v>Tech Connect</v>
      </c>
      <c r="D4" s="65" t="str">
        <f>'App Details Update'!D4</f>
        <v>3XR Access Provisioning</v>
      </c>
      <c r="E4" s="65" t="str">
        <f>'App Details Update'!E4</f>
        <v xml:space="preserve">3XRsupport@anz.com </v>
      </c>
      <c r="F4" s="65" t="str">
        <f>'App Details Update'!F4</f>
        <v>EnterpriseRoleOperations@anz.com</v>
      </c>
    </row>
    <row r="5" spans="1:7">
      <c r="A5" s="70" t="str">
        <f>'App Details Update'!A5</f>
        <v>Appointment Booking Tool</v>
      </c>
      <c r="B5" s="66" t="str">
        <f>'App Details Update'!B5</f>
        <v>Y</v>
      </c>
      <c r="C5" s="65" t="str">
        <f>'App Details Update'!C5</f>
        <v>Tech Connect</v>
      </c>
      <c r="D5" s="65" t="str">
        <f>'App Details Update'!D5</f>
        <v>Service Fulfilment-WinApps</v>
      </c>
      <c r="E5" s="65" t="str">
        <f>'App Details Update'!E5</f>
        <v>AO-WebApps@anz.com</v>
      </c>
      <c r="F5" s="65">
        <f>'App Details Update'!F5</f>
        <v>0</v>
      </c>
    </row>
    <row r="6" spans="1:7">
      <c r="A6" s="70" t="str">
        <f>'App Details Update'!A6</f>
        <v>Mainframe ANZD</v>
      </c>
      <c r="B6" s="66" t="str">
        <f>'App Details Update'!B6</f>
        <v>Y</v>
      </c>
      <c r="C6" s="65" t="str">
        <f>'App Details Update'!C6</f>
        <v>Tech Connect</v>
      </c>
      <c r="D6" s="65" t="str">
        <f>'App Details Update'!D6</f>
        <v>Service Fulfilment-Mainframe</v>
      </c>
      <c r="E6" s="65" t="str">
        <f>'App Details Update'!E6</f>
        <v>AccessControl-Mainframe@anz.com</v>
      </c>
      <c r="F6" s="65">
        <f>'App Details Update'!F6</f>
        <v>0</v>
      </c>
    </row>
    <row r="7" spans="1:7">
      <c r="A7" s="70" t="str">
        <f>'App Details Update'!A7</f>
        <v>eWFM</v>
      </c>
      <c r="B7" s="66" t="str">
        <f>'App Details Update'!B7</f>
        <v>Y</v>
      </c>
      <c r="C7" s="65" t="str">
        <f>'App Details Update'!C7</f>
        <v>Email</v>
      </c>
      <c r="D7" s="65" t="str">
        <f>'App Details Update'!D7</f>
        <v xml:space="preserve">75DSSRPG@anz.com </v>
      </c>
      <c r="E7" s="65" t="str">
        <f>'App Details Update'!E7</f>
        <v xml:space="preserve">75DSSRPG@anz.com </v>
      </c>
      <c r="F7" s="65" t="str">
        <f>'App Details Update'!F7</f>
        <v>EnterpriseRoleOperations@anz.com</v>
      </c>
    </row>
    <row r="8" spans="1:7">
      <c r="A8" s="70" t="str">
        <f>'App Details Update'!A8</f>
        <v>iKnow ANZ Direct Jobcode - ANZ Priority</v>
      </c>
      <c r="B8" s="66" t="str">
        <f>'App Details Update'!B8</f>
        <v>Y</v>
      </c>
      <c r="C8" s="65" t="str">
        <f>'App Details Update'!C8</f>
        <v>Tech Connect</v>
      </c>
      <c r="D8" s="65" t="str">
        <f>'App Details Update'!D8</f>
        <v>Service Fulfilment-WinApps</v>
      </c>
      <c r="E8" s="65" t="str">
        <f>'App Details Update'!E8</f>
        <v>AO-WebApps@anz.com</v>
      </c>
      <c r="F8" s="65" t="str">
        <f>'App Details Update'!F8</f>
        <v/>
      </c>
    </row>
    <row r="9" spans="1:7">
      <c r="A9" s="70" t="str">
        <f>'App Details Update'!A9</f>
        <v>Mainframe-ACF2 CAP (AU) Position Code P</v>
      </c>
      <c r="B9" s="66" t="str">
        <f>'App Details Update'!B9</f>
        <v>Y</v>
      </c>
      <c r="C9" s="65" t="str">
        <f>'App Details Update'!C9</f>
        <v>Tech Connect</v>
      </c>
      <c r="D9" s="65" t="str">
        <f>'App Details Update'!D9</f>
        <v>Service Fulfilment-Mainframe</v>
      </c>
      <c r="E9" s="65" t="str">
        <f>'App Details Update'!E9</f>
        <v>AccessControl-Mainframe@anz.com</v>
      </c>
      <c r="F9" s="65" t="str">
        <f>'App Details Update'!F9</f>
        <v/>
      </c>
    </row>
    <row r="10" spans="1:7">
      <c r="A10" s="70" t="str">
        <f>'App Details Update'!A10</f>
        <v>eWFM</v>
      </c>
      <c r="B10" s="66" t="str">
        <f>'App Details Update'!B10</f>
        <v>Y</v>
      </c>
      <c r="C10" s="65" t="str">
        <f>'App Details Update'!C10</f>
        <v>Email</v>
      </c>
      <c r="D10" s="65" t="str">
        <f>'App Details Update'!D10</f>
        <v xml:space="preserve">75DSSRPG@anz.com </v>
      </c>
      <c r="E10" s="65" t="str">
        <f>'App Details Update'!E10</f>
        <v xml:space="preserve">75DSSRPG@anz.com </v>
      </c>
      <c r="F10" s="65" t="str">
        <f>'App Details Update'!F10</f>
        <v>EnterpriseRoleOperations@anz.com</v>
      </c>
    </row>
    <row r="11" spans="1:7">
      <c r="A11" s="70" t="str">
        <f>'App Details Update'!A11</f>
        <v>Payments Resolution System (PRS)</v>
      </c>
      <c r="B11" s="66" t="str">
        <f>'App Details Update'!B11</f>
        <v>Y</v>
      </c>
      <c r="C11" s="65" t="str">
        <f>'App Details Update'!C11</f>
        <v>Tech Connect</v>
      </c>
      <c r="D11" s="65" t="str">
        <f>'App Details Update'!D11</f>
        <v>Service Fulfilment-WinApps</v>
      </c>
      <c r="E11" s="65" t="str">
        <f>'App Details Update'!E11</f>
        <v xml:space="preserve">AO-WebApps@anz.com </v>
      </c>
      <c r="F11" s="65">
        <f>'App Details Update'!F11</f>
        <v>0</v>
      </c>
    </row>
    <row r="12" spans="1:7">
      <c r="A12" s="70" t="str">
        <f>'App Details Update'!A12</f>
        <v>Report Manager</v>
      </c>
      <c r="B12" s="66" t="str">
        <f>'App Details Update'!B12</f>
        <v>Y</v>
      </c>
      <c r="C12" s="65" t="str">
        <f>'App Details Update'!C12</f>
        <v>Tech Connect</v>
      </c>
      <c r="D12" s="65" t="str">
        <f>'App Details Update'!D12</f>
        <v>Insto Ops - FxMOBO</v>
      </c>
      <c r="E12" s="65" t="str">
        <f>'App Details Update'!E12</f>
        <v>mas.mobo@anz.com</v>
      </c>
      <c r="F12" s="65">
        <f>'App Details Update'!F12</f>
        <v>0</v>
      </c>
    </row>
    <row r="13" spans="1:7">
      <c r="A13" s="70" t="str">
        <f>'App Details Update'!A13</f>
        <v>SBMA</v>
      </c>
      <c r="B13" s="66" t="str">
        <f>'App Details Update'!B13</f>
        <v>Y</v>
      </c>
      <c r="C13" s="65" t="str">
        <f>'App Details Update'!C13</f>
        <v>Tech Connect</v>
      </c>
      <c r="D13" s="65" t="str">
        <f>'App Details Update'!D13</f>
        <v>Service Fulfilment-AS400</v>
      </c>
      <c r="E13" s="65" t="str">
        <f>'App Details Update'!E13</f>
        <v>AccessControl-AS400@anz.com</v>
      </c>
      <c r="F13" s="65">
        <f>'App Details Update'!F13</f>
        <v>0</v>
      </c>
    </row>
    <row r="14" spans="1:7">
      <c r="A14" s="70" t="str">
        <f>'App Details Update'!A14</f>
        <v>SupportPoint</v>
      </c>
      <c r="B14" s="66" t="str">
        <f>'App Details Update'!B14</f>
        <v>Y</v>
      </c>
      <c r="C14" s="65" t="str">
        <f>'App Details Update'!C14</f>
        <v>Email</v>
      </c>
      <c r="D14" s="65" t="str">
        <f>'App Details Update'!D14</f>
        <v>GPCOBusinessProcessG@anz.com</v>
      </c>
      <c r="E14" s="65" t="str">
        <f>'App Details Update'!E14</f>
        <v>GPCOBusinessProcessG@anz.com</v>
      </c>
      <c r="F14" s="65">
        <f>'App Details Update'!F14</f>
        <v>0</v>
      </c>
    </row>
    <row r="15" spans="1:7">
      <c r="A15" s="70" t="str">
        <f>'App Details Update'!A15</f>
        <v>Thunderhead</v>
      </c>
      <c r="B15" s="66" t="str">
        <f>'App Details Update'!B15</f>
        <v>Y</v>
      </c>
      <c r="C15" s="65" t="str">
        <f>'App Details Update'!C15</f>
        <v>Tech Connect</v>
      </c>
      <c r="D15" s="65" t="str">
        <f>'App Details Update'!D15</f>
        <v>Insto Ops - FxMOBO</v>
      </c>
      <c r="E15" s="65" t="str">
        <f>'App Details Update'!E15</f>
        <v>mas.mobo@anz.com</v>
      </c>
      <c r="F15" s="65">
        <f>'App Details Update'!F15</f>
        <v>0</v>
      </c>
    </row>
    <row r="16" spans="1:7">
      <c r="A16" s="70" t="str">
        <f>'App Details Update'!A16</f>
        <v>AU3Sixty</v>
      </c>
      <c r="B16" s="66" t="str">
        <f>'App Details Update'!B16</f>
        <v>N</v>
      </c>
      <c r="C16" s="65" t="str">
        <f>'App Details Update'!C16</f>
        <v>Tech Connect</v>
      </c>
      <c r="D16" s="65" t="str">
        <f>'App Details Update'!D16</f>
        <v>NZ Enterprise Access Provisioning</v>
      </c>
      <c r="E16" s="65" t="str">
        <f>'App Details Update'!E16</f>
        <v>ANZAccessManagement@anz.com</v>
      </c>
      <c r="F16" s="65">
        <f>'App Details Update'!F16</f>
        <v>0</v>
      </c>
    </row>
    <row r="17" spans="1:7">
      <c r="A17" s="70" t="str">
        <f>'App Details Update'!A17</f>
        <v>COR (Compliance Operational Risk) Platform</v>
      </c>
      <c r="B17" s="66" t="str">
        <f>'App Details Update'!B17</f>
        <v>Y</v>
      </c>
      <c r="C17" s="65" t="str">
        <f>'App Details Update'!C17</f>
        <v>Tech Connect</v>
      </c>
      <c r="D17" s="65" t="str">
        <f>'App Details Update'!D17</f>
        <v>Servicefulfilment-Risk</v>
      </c>
      <c r="E17" s="65" t="str">
        <f>'App Details Update'!E17</f>
        <v>aoriskappl@anz.com</v>
      </c>
      <c r="F17" s="65">
        <f>'App Details Update'!F17</f>
        <v>0</v>
      </c>
    </row>
    <row r="18" spans="1:7">
      <c r="A18" s="70" t="str">
        <f>'App Details Update'!A18</f>
        <v>Risk_Origins</v>
      </c>
      <c r="B18" s="66" t="str">
        <f>'App Details Update'!B18</f>
        <v>N</v>
      </c>
      <c r="C18" s="65" t="str">
        <f>'App Details Update'!C18</f>
        <v>Tech Connect</v>
      </c>
      <c r="D18" s="65" t="str">
        <f>'App Details Update'!D18</f>
        <v>Service Fulfilment-Risk</v>
      </c>
      <c r="E18" s="65" t="str">
        <f>'App Details Update'!E18</f>
        <v>aoriskappl@anz.com</v>
      </c>
      <c r="F18" s="65">
        <f>'App Details Update'!F18</f>
        <v>0</v>
      </c>
    </row>
    <row r="19" spans="1:7">
      <c r="A19" s="70" t="str">
        <f>'App Details Update'!A19</f>
        <v>iKnow Vantage/Private</v>
      </c>
      <c r="B19" s="66" t="str">
        <f>'App Details Update'!B19</f>
        <v>N</v>
      </c>
      <c r="C19" s="65" t="str">
        <f>'App Details Update'!C19</f>
        <v>Tech Connect</v>
      </c>
      <c r="D19" s="65" t="str">
        <f>'App Details Update'!D19</f>
        <v>Service Fulfilment-WinApps</v>
      </c>
      <c r="E19" s="65" t="str">
        <f>'App Details Update'!E19</f>
        <v>AO-WebApps@anz.com</v>
      </c>
      <c r="F19" s="65">
        <f>'App Details Update'!F19</f>
        <v>0</v>
      </c>
      <c r="G19" s="34"/>
    </row>
    <row r="20" spans="1:7">
      <c r="A20" s="70">
        <f>'App Details Update'!A20</f>
        <v>0</v>
      </c>
      <c r="B20" s="66">
        <f>'App Details Update'!B20</f>
        <v>0</v>
      </c>
      <c r="C20" s="65">
        <f>'App Details Update'!C20</f>
        <v>0</v>
      </c>
      <c r="D20" s="65">
        <f>'App Details Update'!D20</f>
        <v>0</v>
      </c>
      <c r="E20" s="65">
        <f>'App Details Update'!E20</f>
        <v>0</v>
      </c>
      <c r="F20" s="65">
        <f>'App Details Update'!F20</f>
        <v>0</v>
      </c>
    </row>
    <row r="21" spans="1:7">
      <c r="A21" s="70">
        <f>'App Details Update'!A21</f>
        <v>0</v>
      </c>
      <c r="B21" s="66">
        <f>'App Details Update'!B21</f>
        <v>0</v>
      </c>
      <c r="C21" s="65">
        <f>'App Details Update'!C21</f>
        <v>0</v>
      </c>
      <c r="D21" s="65">
        <f>'App Details Update'!D21</f>
        <v>0</v>
      </c>
      <c r="E21" s="65">
        <f>'App Details Update'!E21</f>
        <v>0</v>
      </c>
      <c r="F21" s="65">
        <f>'App Details Update'!F21</f>
        <v>0</v>
      </c>
    </row>
    <row r="22" spans="1:7">
      <c r="A22" s="70">
        <f>'App Details Update'!A22</f>
        <v>0</v>
      </c>
      <c r="B22" s="66">
        <f>'App Details Update'!B22</f>
        <v>0</v>
      </c>
      <c r="C22" s="65">
        <f>'App Details Update'!C22</f>
        <v>0</v>
      </c>
      <c r="D22" s="65">
        <f>'App Details Update'!D22</f>
        <v>0</v>
      </c>
      <c r="E22" s="65">
        <f>'App Details Update'!E22</f>
        <v>0</v>
      </c>
      <c r="F22" s="65">
        <f>'App Details Update'!F22</f>
        <v>0</v>
      </c>
    </row>
    <row r="23" spans="1:7">
      <c r="A23" s="70">
        <f>'App Details Update'!A23</f>
        <v>0</v>
      </c>
      <c r="B23" s="66">
        <f>'App Details Update'!B23</f>
        <v>0</v>
      </c>
      <c r="C23" s="65">
        <f>'App Details Update'!C23</f>
        <v>0</v>
      </c>
      <c r="D23" s="65">
        <f>'App Details Update'!D23</f>
        <v>0</v>
      </c>
      <c r="E23" s="65">
        <f>'App Details Update'!E23</f>
        <v>0</v>
      </c>
      <c r="F23" s="65">
        <f>'App Details Update'!F23</f>
        <v>0</v>
      </c>
    </row>
    <row r="24" spans="1:7">
      <c r="A24" s="70">
        <f>'App Details Update'!A24</f>
        <v>0</v>
      </c>
      <c r="B24" s="66">
        <f>'App Details Update'!B24</f>
        <v>0</v>
      </c>
      <c r="C24" s="65">
        <f>'App Details Update'!C24</f>
        <v>0</v>
      </c>
      <c r="D24" s="65">
        <f>'App Details Update'!D24</f>
        <v>0</v>
      </c>
      <c r="E24" s="65">
        <f>'App Details Update'!E24</f>
        <v>0</v>
      </c>
      <c r="F24" s="65">
        <f>'App Details Update'!F24</f>
        <v>0</v>
      </c>
    </row>
    <row r="25" spans="1:7">
      <c r="A25" s="70">
        <f>'App Details Update'!A25</f>
        <v>0</v>
      </c>
      <c r="B25" s="66">
        <f>'App Details Update'!B25</f>
        <v>0</v>
      </c>
      <c r="C25" s="65">
        <f>'App Details Update'!C25</f>
        <v>0</v>
      </c>
      <c r="D25" s="65">
        <f>'App Details Update'!D25</f>
        <v>0</v>
      </c>
      <c r="E25" s="65">
        <f>'App Details Update'!E25</f>
        <v>0</v>
      </c>
      <c r="F25" s="65">
        <f>'App Details Update'!F25</f>
        <v>0</v>
      </c>
    </row>
    <row r="26" spans="1:7">
      <c r="A26" s="70">
        <f>'App Details Update'!A26</f>
        <v>0</v>
      </c>
      <c r="B26" s="66">
        <f>'App Details Update'!B26</f>
        <v>0</v>
      </c>
      <c r="C26" s="65">
        <f>'App Details Update'!C26</f>
        <v>0</v>
      </c>
      <c r="D26" s="65">
        <f>'App Details Update'!D26</f>
        <v>0</v>
      </c>
      <c r="E26" s="65">
        <f>'App Details Update'!E26</f>
        <v>0</v>
      </c>
      <c r="F26" s="65">
        <f>'App Details Update'!F26</f>
        <v>0</v>
      </c>
    </row>
    <row r="27" spans="1:7">
      <c r="A27" s="70">
        <f>'App Details Update'!A27</f>
        <v>0</v>
      </c>
      <c r="B27" s="66">
        <f>'App Details Update'!B27</f>
        <v>0</v>
      </c>
      <c r="C27" s="65">
        <f>'App Details Update'!C27</f>
        <v>0</v>
      </c>
      <c r="D27" s="65">
        <f>'App Details Update'!D27</f>
        <v>0</v>
      </c>
      <c r="E27" s="65">
        <f>'App Details Update'!E27</f>
        <v>0</v>
      </c>
      <c r="F27" s="65">
        <f>'App Details Update'!F27</f>
        <v>0</v>
      </c>
    </row>
    <row r="28" spans="1:7">
      <c r="A28" s="70">
        <f>'App Details Update'!A28</f>
        <v>0</v>
      </c>
      <c r="B28" s="66">
        <f>'App Details Update'!B28</f>
        <v>0</v>
      </c>
      <c r="C28" s="65">
        <f>'App Details Update'!C28</f>
        <v>0</v>
      </c>
      <c r="D28" s="65">
        <f>'App Details Update'!D28</f>
        <v>0</v>
      </c>
      <c r="E28" s="65">
        <f>'App Details Update'!E28</f>
        <v>0</v>
      </c>
      <c r="F28" s="65">
        <f>'App Details Update'!F28</f>
        <v>0</v>
      </c>
    </row>
    <row r="29" spans="1:7">
      <c r="A29" s="70">
        <f>'App Details Update'!A29</f>
        <v>0</v>
      </c>
      <c r="B29" s="66">
        <f>'App Details Update'!B29</f>
        <v>0</v>
      </c>
      <c r="C29" s="65">
        <f>'App Details Update'!C29</f>
        <v>0</v>
      </c>
      <c r="D29" s="65">
        <f>'App Details Update'!D29</f>
        <v>0</v>
      </c>
      <c r="E29" s="65">
        <f>'App Details Update'!E29</f>
        <v>0</v>
      </c>
      <c r="F29" s="65">
        <f>'App Details Update'!F29</f>
        <v>0</v>
      </c>
    </row>
    <row r="30" spans="1:7">
      <c r="A30" s="70">
        <f>'App Details Update'!A30</f>
        <v>0</v>
      </c>
      <c r="B30" s="66">
        <f>'App Details Update'!B30</f>
        <v>0</v>
      </c>
      <c r="C30" s="65">
        <f>'App Details Update'!C30</f>
        <v>0</v>
      </c>
      <c r="D30" s="65">
        <f>'App Details Update'!D30</f>
        <v>0</v>
      </c>
      <c r="E30" s="65">
        <f>'App Details Update'!E30</f>
        <v>0</v>
      </c>
      <c r="F30" s="65">
        <f>'App Details Update'!F30</f>
        <v>0</v>
      </c>
    </row>
    <row r="31" spans="1:7">
      <c r="A31" s="70">
        <f>'App Details Update'!A31</f>
        <v>0</v>
      </c>
      <c r="B31" s="66">
        <f>'App Details Update'!B31</f>
        <v>0</v>
      </c>
      <c r="C31" s="65">
        <f>'App Details Update'!C31</f>
        <v>0</v>
      </c>
      <c r="D31" s="65">
        <f>'App Details Update'!D31</f>
        <v>0</v>
      </c>
      <c r="E31" s="65">
        <f>'App Details Update'!E31</f>
        <v>0</v>
      </c>
      <c r="F31" s="65">
        <f>'App Details Update'!F31</f>
        <v>0</v>
      </c>
    </row>
    <row r="32" spans="1:7">
      <c r="A32" s="70">
        <f>'App Details Update'!A32</f>
        <v>0</v>
      </c>
      <c r="B32" s="66">
        <f>'App Details Update'!B32</f>
        <v>0</v>
      </c>
      <c r="C32" s="65">
        <f>'App Details Update'!C32</f>
        <v>0</v>
      </c>
      <c r="D32" s="65">
        <f>'App Details Update'!D32</f>
        <v>0</v>
      </c>
      <c r="E32" s="65">
        <f>'App Details Update'!E32</f>
        <v>0</v>
      </c>
      <c r="F32" s="65">
        <f>'App Details Update'!F32</f>
        <v>0</v>
      </c>
    </row>
    <row r="33" spans="1:6">
      <c r="A33" s="70">
        <f>'App Details Update'!A33</f>
        <v>0</v>
      </c>
      <c r="B33" s="66">
        <f>'App Details Update'!B33</f>
        <v>0</v>
      </c>
      <c r="C33" s="65">
        <f>'App Details Update'!C33</f>
        <v>0</v>
      </c>
      <c r="D33" s="65">
        <f>'App Details Update'!D33</f>
        <v>0</v>
      </c>
      <c r="E33" s="65">
        <f>'App Details Update'!E33</f>
        <v>0</v>
      </c>
      <c r="F33" s="65">
        <f>'App Details Update'!F33</f>
        <v>0</v>
      </c>
    </row>
    <row r="34" spans="1:6">
      <c r="A34" s="70">
        <f>'App Details Update'!A34</f>
        <v>0</v>
      </c>
      <c r="B34" s="66">
        <f>'App Details Update'!B34</f>
        <v>0</v>
      </c>
      <c r="C34" s="65">
        <f>'App Details Update'!C34</f>
        <v>0</v>
      </c>
      <c r="D34" s="65">
        <f>'App Details Update'!D34</f>
        <v>0</v>
      </c>
      <c r="E34" s="65">
        <f>'App Details Update'!E34</f>
        <v>0</v>
      </c>
      <c r="F34" s="65">
        <f>'App Details Update'!F34</f>
        <v>0</v>
      </c>
    </row>
    <row r="35" spans="1:6">
      <c r="A35" s="70">
        <f>'App Details Update'!A35</f>
        <v>0</v>
      </c>
      <c r="B35" s="66">
        <f>'App Details Update'!B35</f>
        <v>0</v>
      </c>
      <c r="C35" s="65">
        <f>'App Details Update'!C35</f>
        <v>0</v>
      </c>
      <c r="D35" s="65">
        <f>'App Details Update'!D35</f>
        <v>0</v>
      </c>
      <c r="E35" s="65">
        <f>'App Details Update'!E35</f>
        <v>0</v>
      </c>
      <c r="F35" s="65">
        <f>'App Details Update'!F35</f>
        <v>0</v>
      </c>
    </row>
    <row r="36" spans="1:6">
      <c r="A36" s="70">
        <f>'App Details Update'!A36</f>
        <v>0</v>
      </c>
      <c r="B36" s="66">
        <f>'App Details Update'!B36</f>
        <v>0</v>
      </c>
      <c r="C36" s="65">
        <f>'App Details Update'!C36</f>
        <v>0</v>
      </c>
      <c r="D36" s="65">
        <f>'App Details Update'!D36</f>
        <v>0</v>
      </c>
      <c r="E36" s="65">
        <f>'App Details Update'!E36</f>
        <v>0</v>
      </c>
      <c r="F36" s="65">
        <f>'App Details Update'!F36</f>
        <v>0</v>
      </c>
    </row>
    <row r="37" spans="1:6">
      <c r="A37" s="70">
        <f>'App Details Update'!A37</f>
        <v>0</v>
      </c>
      <c r="B37" s="66">
        <f>'App Details Update'!B37</f>
        <v>0</v>
      </c>
      <c r="C37" s="65">
        <f>'App Details Update'!C37</f>
        <v>0</v>
      </c>
      <c r="D37" s="65">
        <f>'App Details Update'!D37</f>
        <v>0</v>
      </c>
      <c r="E37" s="65">
        <f>'App Details Update'!E37</f>
        <v>0</v>
      </c>
      <c r="F37" s="65">
        <f>'App Details Update'!F37</f>
        <v>0</v>
      </c>
    </row>
    <row r="38" spans="1:6">
      <c r="A38" s="70">
        <f>'App Details Update'!A38</f>
        <v>0</v>
      </c>
      <c r="B38" s="66">
        <f>'App Details Update'!B38</f>
        <v>0</v>
      </c>
      <c r="C38" s="65">
        <f>'App Details Update'!C38</f>
        <v>0</v>
      </c>
      <c r="D38" s="65">
        <f>'App Details Update'!D38</f>
        <v>0</v>
      </c>
      <c r="E38" s="65">
        <f>'App Details Update'!E38</f>
        <v>0</v>
      </c>
      <c r="F38" s="65">
        <f>'App Details Update'!F38</f>
        <v>0</v>
      </c>
    </row>
    <row r="39" spans="1:6">
      <c r="A39" s="70">
        <f>'App Details Update'!A39</f>
        <v>0</v>
      </c>
      <c r="B39" s="66">
        <f>'App Details Update'!B39</f>
        <v>0</v>
      </c>
      <c r="C39" s="65">
        <f>'App Details Update'!C39</f>
        <v>0</v>
      </c>
      <c r="D39" s="65">
        <f>'App Details Update'!D39</f>
        <v>0</v>
      </c>
      <c r="E39" s="65">
        <f>'App Details Update'!E39</f>
        <v>0</v>
      </c>
      <c r="F39" s="65">
        <f>'App Details Update'!F39</f>
        <v>0</v>
      </c>
    </row>
    <row r="40" spans="1:6">
      <c r="A40" s="70">
        <f>'App Details Update'!A40</f>
        <v>0</v>
      </c>
      <c r="B40" s="66">
        <f>'App Details Update'!B40</f>
        <v>0</v>
      </c>
      <c r="C40" s="65">
        <f>'App Details Update'!C40</f>
        <v>0</v>
      </c>
      <c r="D40" s="65">
        <f>'App Details Update'!D40</f>
        <v>0</v>
      </c>
      <c r="E40" s="65">
        <f>'App Details Update'!E40</f>
        <v>0</v>
      </c>
      <c r="F40" s="65">
        <f>'App Details Update'!F40</f>
        <v>0</v>
      </c>
    </row>
    <row r="41" spans="1:6">
      <c r="A41" s="70">
        <f>'App Details Update'!A41</f>
        <v>0</v>
      </c>
      <c r="B41" s="66">
        <f>'App Details Update'!B41</f>
        <v>0</v>
      </c>
      <c r="C41" s="65">
        <f>'App Details Update'!C41</f>
        <v>0</v>
      </c>
      <c r="D41" s="65">
        <f>'App Details Update'!D41</f>
        <v>0</v>
      </c>
      <c r="E41" s="65">
        <f>'App Details Update'!E41</f>
        <v>0</v>
      </c>
      <c r="F41" s="65">
        <f>'App Details Update'!F41</f>
        <v>0</v>
      </c>
    </row>
    <row r="42" spans="1:6">
      <c r="A42" s="70">
        <f>'App Details Update'!A42</f>
        <v>0</v>
      </c>
      <c r="B42" s="66">
        <f>'App Details Update'!B42</f>
        <v>0</v>
      </c>
      <c r="C42" s="65">
        <f>'App Details Update'!C42</f>
        <v>0</v>
      </c>
      <c r="D42" s="65">
        <f>'App Details Update'!D42</f>
        <v>0</v>
      </c>
      <c r="E42" s="65">
        <f>'App Details Update'!E42</f>
        <v>0</v>
      </c>
      <c r="F42" s="65">
        <f>'App Details Update'!F42</f>
        <v>0</v>
      </c>
    </row>
    <row r="43" spans="1:6">
      <c r="A43" s="70">
        <f>'App Details Update'!A43</f>
        <v>0</v>
      </c>
      <c r="B43" s="66">
        <f>'App Details Update'!B43</f>
        <v>0</v>
      </c>
      <c r="C43" s="65">
        <f>'App Details Update'!C43</f>
        <v>0</v>
      </c>
      <c r="D43" s="65">
        <f>'App Details Update'!D43</f>
        <v>0</v>
      </c>
      <c r="E43" s="65">
        <f>'App Details Update'!E43</f>
        <v>0</v>
      </c>
      <c r="F43" s="65">
        <f>'App Details Update'!F43</f>
        <v>0</v>
      </c>
    </row>
    <row r="44" spans="1:6">
      <c r="A44" s="70">
        <f>'App Details Update'!A44</f>
        <v>0</v>
      </c>
      <c r="B44" s="66">
        <f>'App Details Update'!B44</f>
        <v>0</v>
      </c>
      <c r="C44" s="65">
        <f>'App Details Update'!C44</f>
        <v>0</v>
      </c>
      <c r="D44" s="65">
        <f>'App Details Update'!D44</f>
        <v>0</v>
      </c>
      <c r="E44" s="65">
        <f>'App Details Update'!E44</f>
        <v>0</v>
      </c>
      <c r="F44" s="65">
        <f>'App Details Update'!F44</f>
        <v>0</v>
      </c>
    </row>
    <row r="45" spans="1:6">
      <c r="A45" s="70">
        <f>'App Details Update'!A45</f>
        <v>0</v>
      </c>
      <c r="B45" s="66">
        <f>'App Details Update'!B45</f>
        <v>0</v>
      </c>
      <c r="C45" s="65">
        <f>'App Details Update'!C45</f>
        <v>0</v>
      </c>
      <c r="D45" s="65">
        <f>'App Details Update'!D45</f>
        <v>0</v>
      </c>
      <c r="E45" s="65">
        <f>'App Details Update'!E45</f>
        <v>0</v>
      </c>
      <c r="F45" s="65">
        <f>'App Details Update'!F45</f>
        <v>0</v>
      </c>
    </row>
    <row r="46" spans="1:6">
      <c r="A46" s="70">
        <f>'App Details Update'!A46</f>
        <v>0</v>
      </c>
      <c r="B46" s="66">
        <f>'App Details Update'!B46</f>
        <v>0</v>
      </c>
      <c r="C46" s="65">
        <f>'App Details Update'!C46</f>
        <v>0</v>
      </c>
      <c r="D46" s="65">
        <f>'App Details Update'!D46</f>
        <v>0</v>
      </c>
      <c r="E46" s="65">
        <f>'App Details Update'!E46</f>
        <v>0</v>
      </c>
      <c r="F46" s="65">
        <f>'App Details Update'!F46</f>
        <v>0</v>
      </c>
    </row>
    <row r="47" spans="1:6">
      <c r="A47" s="70">
        <f>'App Details Update'!A47</f>
        <v>0</v>
      </c>
      <c r="B47" s="66">
        <f>'App Details Update'!B47</f>
        <v>0</v>
      </c>
      <c r="C47" s="65">
        <f>'App Details Update'!C47</f>
        <v>0</v>
      </c>
      <c r="D47" s="65">
        <f>'App Details Update'!D47</f>
        <v>0</v>
      </c>
      <c r="E47" s="65">
        <f>'App Details Update'!E47</f>
        <v>0</v>
      </c>
      <c r="F47" s="65">
        <f>'App Details Update'!F47</f>
        <v>0</v>
      </c>
    </row>
    <row r="48" spans="1:6">
      <c r="A48" s="70">
        <f>'App Details Update'!A48</f>
        <v>0</v>
      </c>
      <c r="B48" s="66">
        <f>'App Details Update'!B48</f>
        <v>0</v>
      </c>
      <c r="C48" s="65">
        <f>'App Details Update'!C48</f>
        <v>0</v>
      </c>
      <c r="D48" s="65">
        <f>'App Details Update'!D48</f>
        <v>0</v>
      </c>
      <c r="E48" s="65">
        <f>'App Details Update'!E48</f>
        <v>0</v>
      </c>
      <c r="F48" s="65">
        <f>'App Details Update'!F48</f>
        <v>0</v>
      </c>
    </row>
    <row r="49" spans="1:6">
      <c r="A49" s="70">
        <f>'App Details Update'!A49</f>
        <v>0</v>
      </c>
      <c r="B49" s="66">
        <f>'App Details Update'!B49</f>
        <v>0</v>
      </c>
      <c r="C49" s="65">
        <f>'App Details Update'!C49</f>
        <v>0</v>
      </c>
      <c r="D49" s="65">
        <f>'App Details Update'!D49</f>
        <v>0</v>
      </c>
      <c r="E49" s="65">
        <f>'App Details Update'!E49</f>
        <v>0</v>
      </c>
      <c r="F49" s="65">
        <f>'App Details Update'!F49</f>
        <v>0</v>
      </c>
    </row>
    <row r="50" spans="1:6">
      <c r="A50" s="70">
        <f>'App Details Update'!A50</f>
        <v>0</v>
      </c>
      <c r="B50" s="66">
        <f>'App Details Update'!B50</f>
        <v>0</v>
      </c>
      <c r="C50" s="65">
        <f>'App Details Update'!C50</f>
        <v>0</v>
      </c>
      <c r="D50" s="65">
        <f>'App Details Update'!D50</f>
        <v>0</v>
      </c>
      <c r="E50" s="65">
        <f>'App Details Update'!E50</f>
        <v>0</v>
      </c>
      <c r="F50" s="65">
        <f>'App Details Update'!F50</f>
        <v>0</v>
      </c>
    </row>
    <row r="51" spans="1:6">
      <c r="A51" s="70">
        <f>'App Details Update'!A51</f>
        <v>0</v>
      </c>
      <c r="B51" s="66">
        <f>'App Details Update'!B51</f>
        <v>0</v>
      </c>
      <c r="C51" s="65">
        <f>'App Details Update'!C51</f>
        <v>0</v>
      </c>
      <c r="D51" s="65">
        <f>'App Details Update'!D51</f>
        <v>0</v>
      </c>
      <c r="E51" s="65">
        <f>'App Details Update'!E51</f>
        <v>0</v>
      </c>
      <c r="F51" s="65">
        <f>'App Details Update'!F51</f>
        <v>0</v>
      </c>
    </row>
    <row r="52" spans="1:6">
      <c r="A52" s="70">
        <f>'App Details Update'!A52</f>
        <v>0</v>
      </c>
      <c r="B52" s="66">
        <f>'App Details Update'!B52</f>
        <v>0</v>
      </c>
      <c r="C52" s="65">
        <f>'App Details Update'!C52</f>
        <v>0</v>
      </c>
      <c r="D52" s="65">
        <f>'App Details Update'!D52</f>
        <v>0</v>
      </c>
      <c r="E52" s="65">
        <f>'App Details Update'!E52</f>
        <v>0</v>
      </c>
      <c r="F52" s="65">
        <f>'App Details Update'!F52</f>
        <v>0</v>
      </c>
    </row>
    <row r="53" spans="1:6">
      <c r="A53" s="70">
        <f>'App Details Update'!A53</f>
        <v>0</v>
      </c>
      <c r="B53" s="66">
        <f>'App Details Update'!B53</f>
        <v>0</v>
      </c>
      <c r="C53" s="65">
        <f>'App Details Update'!C53</f>
        <v>0</v>
      </c>
      <c r="D53" s="65">
        <f>'App Details Update'!D53</f>
        <v>0</v>
      </c>
      <c r="E53" s="65">
        <f>'App Details Update'!E53</f>
        <v>0</v>
      </c>
      <c r="F53" s="65">
        <f>'App Details Update'!F53</f>
        <v>0</v>
      </c>
    </row>
    <row r="54" spans="1:6">
      <c r="A54" s="70">
        <f>'App Details Update'!A54</f>
        <v>0</v>
      </c>
      <c r="B54" s="66">
        <f>'App Details Update'!B54</f>
        <v>0</v>
      </c>
      <c r="C54" s="65">
        <f>'App Details Update'!C54</f>
        <v>0</v>
      </c>
      <c r="D54" s="65">
        <f>'App Details Update'!D54</f>
        <v>0</v>
      </c>
      <c r="E54" s="65">
        <f>'App Details Update'!E54</f>
        <v>0</v>
      </c>
      <c r="F54" s="65">
        <f>'App Details Update'!F54</f>
        <v>0</v>
      </c>
    </row>
    <row r="55" spans="1:6">
      <c r="A55" s="70">
        <f>'App Details Update'!A55</f>
        <v>0</v>
      </c>
      <c r="B55" s="66">
        <f>'App Details Update'!B55</f>
        <v>0</v>
      </c>
      <c r="C55" s="65">
        <f>'App Details Update'!C55</f>
        <v>0</v>
      </c>
      <c r="D55" s="65">
        <f>'App Details Update'!D55</f>
        <v>0</v>
      </c>
      <c r="E55" s="65">
        <f>'App Details Update'!E55</f>
        <v>0</v>
      </c>
      <c r="F55" s="65">
        <f>'App Details Update'!F55</f>
        <v>0</v>
      </c>
    </row>
    <row r="56" spans="1:6">
      <c r="A56" s="70">
        <f>'App Details Update'!A56</f>
        <v>0</v>
      </c>
      <c r="B56" s="66">
        <f>'App Details Update'!B56</f>
        <v>0</v>
      </c>
      <c r="C56" s="65">
        <f>'App Details Update'!C56</f>
        <v>0</v>
      </c>
      <c r="D56" s="65">
        <f>'App Details Update'!D56</f>
        <v>0</v>
      </c>
      <c r="E56" s="65">
        <f>'App Details Update'!E56</f>
        <v>0</v>
      </c>
      <c r="F56" s="65">
        <f>'App Details Update'!F56</f>
        <v>0</v>
      </c>
    </row>
    <row r="57" spans="1:6">
      <c r="A57" s="70">
        <f>'App Details Update'!A57</f>
        <v>0</v>
      </c>
      <c r="B57" s="66">
        <f>'App Details Update'!B57</f>
        <v>0</v>
      </c>
      <c r="C57" s="65">
        <f>'App Details Update'!C57</f>
        <v>0</v>
      </c>
      <c r="D57" s="65">
        <f>'App Details Update'!D57</f>
        <v>0</v>
      </c>
      <c r="E57" s="65">
        <f>'App Details Update'!E57</f>
        <v>0</v>
      </c>
      <c r="F57" s="65">
        <f>'App Details Update'!F57</f>
        <v>0</v>
      </c>
    </row>
    <row r="58" spans="1:6">
      <c r="A58" s="70">
        <f>'App Details Update'!A58</f>
        <v>0</v>
      </c>
      <c r="B58" s="66">
        <f>'App Details Update'!B58</f>
        <v>0</v>
      </c>
      <c r="C58" s="65">
        <f>'App Details Update'!C58</f>
        <v>0</v>
      </c>
      <c r="D58" s="65">
        <f>'App Details Update'!D58</f>
        <v>0</v>
      </c>
      <c r="E58" s="65">
        <f>'App Details Update'!E58</f>
        <v>0</v>
      </c>
      <c r="F58" s="65">
        <f>'App Details Update'!F58</f>
        <v>0</v>
      </c>
    </row>
    <row r="59" spans="1:6">
      <c r="A59" s="70">
        <f>'App Details Update'!A59</f>
        <v>0</v>
      </c>
      <c r="B59" s="66">
        <f>'App Details Update'!B59</f>
        <v>0</v>
      </c>
      <c r="C59" s="65">
        <f>'App Details Update'!C59</f>
        <v>0</v>
      </c>
      <c r="D59" s="65">
        <f>'App Details Update'!D59</f>
        <v>0</v>
      </c>
      <c r="E59" s="65">
        <f>'App Details Update'!E59</f>
        <v>0</v>
      </c>
      <c r="F59" s="65">
        <f>'App Details Update'!F59</f>
        <v>0</v>
      </c>
    </row>
    <row r="60" spans="1:6">
      <c r="A60" s="70">
        <f>'App Details Update'!A60</f>
        <v>0</v>
      </c>
      <c r="B60" s="66">
        <f>'App Details Update'!B60</f>
        <v>0</v>
      </c>
      <c r="C60" s="65">
        <f>'App Details Update'!C60</f>
        <v>0</v>
      </c>
      <c r="D60" s="65">
        <f>'App Details Update'!D60</f>
        <v>0</v>
      </c>
      <c r="E60" s="65">
        <f>'App Details Update'!E60</f>
        <v>0</v>
      </c>
      <c r="F60" s="65">
        <f>'App Details Update'!F60</f>
        <v>0</v>
      </c>
    </row>
    <row r="61" spans="1:6">
      <c r="A61" s="70">
        <f>'App Details Update'!A61</f>
        <v>0</v>
      </c>
      <c r="B61" s="66">
        <f>'App Details Update'!B61</f>
        <v>0</v>
      </c>
      <c r="C61" s="65">
        <f>'App Details Update'!C61</f>
        <v>0</v>
      </c>
      <c r="D61" s="65">
        <f>'App Details Update'!D61</f>
        <v>0</v>
      </c>
      <c r="E61" s="65">
        <f>'App Details Update'!E61</f>
        <v>0</v>
      </c>
      <c r="F61" s="65">
        <f>'App Details Update'!F61</f>
        <v>0</v>
      </c>
    </row>
    <row r="62" spans="1:6">
      <c r="A62" s="70">
        <f>'App Details Update'!A62</f>
        <v>0</v>
      </c>
      <c r="B62" s="66">
        <f>'App Details Update'!B62</f>
        <v>0</v>
      </c>
      <c r="C62" s="65">
        <f>'App Details Update'!C62</f>
        <v>0</v>
      </c>
      <c r="D62" s="65">
        <f>'App Details Update'!D62</f>
        <v>0</v>
      </c>
      <c r="E62" s="65">
        <f>'App Details Update'!E62</f>
        <v>0</v>
      </c>
      <c r="F62" s="65">
        <f>'App Details Update'!F62</f>
        <v>0</v>
      </c>
    </row>
    <row r="63" spans="1:6">
      <c r="A63" s="70">
        <f>'App Details Update'!A63</f>
        <v>0</v>
      </c>
      <c r="B63" s="66">
        <f>'App Details Update'!B63</f>
        <v>0</v>
      </c>
      <c r="C63" s="65">
        <f>'App Details Update'!C63</f>
        <v>0</v>
      </c>
      <c r="D63" s="65">
        <f>'App Details Update'!D63</f>
        <v>0</v>
      </c>
      <c r="E63" s="65">
        <f>'App Details Update'!E63</f>
        <v>0</v>
      </c>
      <c r="F63" s="65">
        <f>'App Details Update'!F63</f>
        <v>0</v>
      </c>
    </row>
    <row r="64" spans="1:6">
      <c r="A64" s="70">
        <f>'App Details Update'!A64</f>
        <v>0</v>
      </c>
      <c r="B64" s="66">
        <f>'App Details Update'!B64</f>
        <v>0</v>
      </c>
      <c r="C64" s="65">
        <f>'App Details Update'!C64</f>
        <v>0</v>
      </c>
      <c r="D64" s="65">
        <f>'App Details Update'!D64</f>
        <v>0</v>
      </c>
      <c r="E64" s="65">
        <f>'App Details Update'!E64</f>
        <v>0</v>
      </c>
      <c r="F64" s="65">
        <f>'App Details Update'!F64</f>
        <v>0</v>
      </c>
    </row>
    <row r="65" spans="1:6">
      <c r="A65" s="70">
        <f>'App Details Update'!A65</f>
        <v>0</v>
      </c>
      <c r="B65" s="66">
        <f>'App Details Update'!B65</f>
        <v>0</v>
      </c>
      <c r="C65" s="65">
        <f>'App Details Update'!C65</f>
        <v>0</v>
      </c>
      <c r="D65" s="65">
        <f>'App Details Update'!D65</f>
        <v>0</v>
      </c>
      <c r="E65" s="65">
        <f>'App Details Update'!E65</f>
        <v>0</v>
      </c>
      <c r="F65" s="65">
        <f>'App Details Update'!F65</f>
        <v>0</v>
      </c>
    </row>
    <row r="66" spans="1:6">
      <c r="A66" s="70">
        <f>'App Details Update'!A66</f>
        <v>0</v>
      </c>
      <c r="B66" s="66">
        <f>'App Details Update'!B66</f>
        <v>0</v>
      </c>
      <c r="C66" s="65">
        <f>'App Details Update'!C66</f>
        <v>0</v>
      </c>
      <c r="D66" s="65">
        <f>'App Details Update'!D66</f>
        <v>0</v>
      </c>
      <c r="E66" s="65">
        <f>'App Details Update'!E66</f>
        <v>0</v>
      </c>
      <c r="F66" s="65">
        <f>'App Details Update'!F66</f>
        <v>0</v>
      </c>
    </row>
    <row r="67" spans="1:6">
      <c r="A67" s="70">
        <f>'App Details Update'!A67</f>
        <v>0</v>
      </c>
      <c r="B67" s="66">
        <f>'App Details Update'!B67</f>
        <v>0</v>
      </c>
      <c r="C67" s="65">
        <f>'App Details Update'!C67</f>
        <v>0</v>
      </c>
      <c r="D67" s="65">
        <f>'App Details Update'!D67</f>
        <v>0</v>
      </c>
      <c r="E67" s="65">
        <f>'App Details Update'!E67</f>
        <v>0</v>
      </c>
      <c r="F67" s="65">
        <f>'App Details Update'!F67</f>
        <v>0</v>
      </c>
    </row>
    <row r="68" spans="1:6">
      <c r="A68" s="70">
        <f>'App Details Update'!A68</f>
        <v>0</v>
      </c>
      <c r="B68" s="66">
        <f>'App Details Update'!B68</f>
        <v>0</v>
      </c>
      <c r="C68" s="65">
        <f>'App Details Update'!C68</f>
        <v>0</v>
      </c>
      <c r="D68" s="65">
        <f>'App Details Update'!D68</f>
        <v>0</v>
      </c>
      <c r="E68" s="65">
        <f>'App Details Update'!E68</f>
        <v>0</v>
      </c>
      <c r="F68" s="65">
        <f>'App Details Update'!F68</f>
        <v>0</v>
      </c>
    </row>
    <row r="69" spans="1:6">
      <c r="A69" s="70">
        <f>'App Details Update'!A69</f>
        <v>0</v>
      </c>
      <c r="B69" s="66">
        <f>'App Details Update'!B69</f>
        <v>0</v>
      </c>
      <c r="C69" s="65">
        <f>'App Details Update'!C69</f>
        <v>0</v>
      </c>
      <c r="D69" s="65">
        <f>'App Details Update'!D69</f>
        <v>0</v>
      </c>
      <c r="E69" s="65">
        <f>'App Details Update'!E69</f>
        <v>0</v>
      </c>
      <c r="F69" s="65">
        <f>'App Details Update'!F69</f>
        <v>0</v>
      </c>
    </row>
    <row r="70" spans="1:6">
      <c r="A70" s="70">
        <f>'App Details Update'!A70</f>
        <v>0</v>
      </c>
      <c r="B70" s="66">
        <f>'App Details Update'!B70</f>
        <v>0</v>
      </c>
      <c r="C70" s="65">
        <f>'App Details Update'!C70</f>
        <v>0</v>
      </c>
      <c r="D70" s="65">
        <f>'App Details Update'!D70</f>
        <v>0</v>
      </c>
      <c r="E70" s="65">
        <f>'App Details Update'!E70</f>
        <v>0</v>
      </c>
      <c r="F70" s="65">
        <f>'App Details Update'!F70</f>
        <v>0</v>
      </c>
    </row>
    <row r="71" spans="1:6">
      <c r="A71" s="70">
        <f>'App Details Update'!A71</f>
        <v>0</v>
      </c>
      <c r="B71" s="66">
        <f>'App Details Update'!B71</f>
        <v>0</v>
      </c>
      <c r="C71" s="65">
        <f>'App Details Update'!C71</f>
        <v>0</v>
      </c>
      <c r="D71" s="65">
        <f>'App Details Update'!D71</f>
        <v>0</v>
      </c>
      <c r="E71" s="65">
        <f>'App Details Update'!E71</f>
        <v>0</v>
      </c>
      <c r="F71" s="65">
        <f>'App Details Update'!F71</f>
        <v>0</v>
      </c>
    </row>
    <row r="72" spans="1:6">
      <c r="A72" s="70">
        <f>'App Details Update'!A72</f>
        <v>0</v>
      </c>
      <c r="B72" s="66">
        <f>'App Details Update'!B72</f>
        <v>0</v>
      </c>
      <c r="C72" s="65">
        <f>'App Details Update'!C72</f>
        <v>0</v>
      </c>
      <c r="D72" s="65">
        <f>'App Details Update'!D72</f>
        <v>0</v>
      </c>
      <c r="E72" s="65">
        <f>'App Details Update'!E72</f>
        <v>0</v>
      </c>
      <c r="F72" s="65">
        <f>'App Details Update'!F72</f>
        <v>0</v>
      </c>
    </row>
    <row r="73" spans="1:6">
      <c r="A73" s="70">
        <f>'App Details Update'!A73</f>
        <v>0</v>
      </c>
      <c r="B73" s="66">
        <f>'App Details Update'!B73</f>
        <v>0</v>
      </c>
      <c r="C73" s="65">
        <f>'App Details Update'!C73</f>
        <v>0</v>
      </c>
      <c r="D73" s="65">
        <f>'App Details Update'!D73</f>
        <v>0</v>
      </c>
      <c r="E73" s="65">
        <f>'App Details Update'!E73</f>
        <v>0</v>
      </c>
      <c r="F73" s="65">
        <f>'App Details Update'!F73</f>
        <v>0</v>
      </c>
    </row>
    <row r="74" spans="1:6">
      <c r="A74" s="70">
        <f>'App Details Update'!A74</f>
        <v>0</v>
      </c>
      <c r="B74" s="66">
        <f>'App Details Update'!B74</f>
        <v>0</v>
      </c>
      <c r="C74" s="65">
        <f>'App Details Update'!C74</f>
        <v>0</v>
      </c>
      <c r="D74" s="65">
        <f>'App Details Update'!D74</f>
        <v>0</v>
      </c>
      <c r="E74" s="65">
        <f>'App Details Update'!E74</f>
        <v>0</v>
      </c>
      <c r="F74" s="65">
        <f>'App Details Update'!F74</f>
        <v>0</v>
      </c>
    </row>
    <row r="75" spans="1:6">
      <c r="A75" s="70">
        <f>'App Details Update'!A75</f>
        <v>0</v>
      </c>
      <c r="B75" s="66">
        <f>'App Details Update'!B75</f>
        <v>0</v>
      </c>
      <c r="C75" s="65">
        <f>'App Details Update'!C75</f>
        <v>0</v>
      </c>
      <c r="D75" s="65">
        <f>'App Details Update'!D75</f>
        <v>0</v>
      </c>
      <c r="E75" s="65">
        <f>'App Details Update'!E75</f>
        <v>0</v>
      </c>
      <c r="F75" s="65">
        <f>'App Details Update'!F75</f>
        <v>0</v>
      </c>
    </row>
    <row r="76" spans="1:6">
      <c r="A76" s="70">
        <f>'App Details Update'!A76</f>
        <v>0</v>
      </c>
      <c r="B76" s="66">
        <f>'App Details Update'!B76</f>
        <v>0</v>
      </c>
      <c r="C76" s="65">
        <f>'App Details Update'!C76</f>
        <v>0</v>
      </c>
      <c r="D76" s="65">
        <f>'App Details Update'!D76</f>
        <v>0</v>
      </c>
      <c r="E76" s="65">
        <f>'App Details Update'!E76</f>
        <v>0</v>
      </c>
      <c r="F76" s="65">
        <f>'App Details Update'!F76</f>
        <v>0</v>
      </c>
    </row>
    <row r="77" spans="1:6">
      <c r="A77" s="70">
        <f>'App Details Update'!A77</f>
        <v>0</v>
      </c>
      <c r="B77" s="66">
        <f>'App Details Update'!B77</f>
        <v>0</v>
      </c>
      <c r="C77" s="65">
        <f>'App Details Update'!C77</f>
        <v>0</v>
      </c>
      <c r="D77" s="65">
        <f>'App Details Update'!D77</f>
        <v>0</v>
      </c>
      <c r="E77" s="65">
        <f>'App Details Update'!E77</f>
        <v>0</v>
      </c>
      <c r="F77" s="65">
        <f>'App Details Update'!F77</f>
        <v>0</v>
      </c>
    </row>
    <row r="78" spans="1:6">
      <c r="A78" s="70">
        <f>'App Details Update'!A78</f>
        <v>0</v>
      </c>
      <c r="B78" s="66">
        <f>'App Details Update'!B78</f>
        <v>0</v>
      </c>
      <c r="C78" s="65">
        <f>'App Details Update'!C78</f>
        <v>0</v>
      </c>
      <c r="D78" s="65">
        <f>'App Details Update'!D78</f>
        <v>0</v>
      </c>
      <c r="E78" s="65">
        <f>'App Details Update'!E78</f>
        <v>0</v>
      </c>
      <c r="F78" s="65">
        <f>'App Details Update'!F78</f>
        <v>0</v>
      </c>
    </row>
    <row r="79" spans="1:6">
      <c r="A79" s="70">
        <f>'App Details Update'!A79</f>
        <v>0</v>
      </c>
      <c r="B79" s="66">
        <f>'App Details Update'!B79</f>
        <v>0</v>
      </c>
      <c r="C79" s="65">
        <f>'App Details Update'!C79</f>
        <v>0</v>
      </c>
      <c r="D79" s="65">
        <f>'App Details Update'!D79</f>
        <v>0</v>
      </c>
      <c r="E79" s="65">
        <f>'App Details Update'!E79</f>
        <v>0</v>
      </c>
      <c r="F79" s="65">
        <f>'App Details Update'!F79</f>
        <v>0</v>
      </c>
    </row>
    <row r="80" spans="1:6">
      <c r="A80" s="70">
        <f>'App Details Update'!A80</f>
        <v>0</v>
      </c>
      <c r="B80" s="66">
        <f>'App Details Update'!B80</f>
        <v>0</v>
      </c>
      <c r="C80" s="65">
        <f>'App Details Update'!C80</f>
        <v>0</v>
      </c>
      <c r="D80" s="65">
        <f>'App Details Update'!D80</f>
        <v>0</v>
      </c>
      <c r="E80" s="65">
        <f>'App Details Update'!E80</f>
        <v>0</v>
      </c>
      <c r="F80" s="65">
        <f>'App Details Update'!F80</f>
        <v>0</v>
      </c>
    </row>
    <row r="81" spans="1:6">
      <c r="A81" s="70">
        <f>'App Details Update'!A81</f>
        <v>0</v>
      </c>
      <c r="B81" s="66">
        <f>'App Details Update'!B81</f>
        <v>0</v>
      </c>
      <c r="C81" s="65">
        <f>'App Details Update'!C81</f>
        <v>0</v>
      </c>
      <c r="D81" s="65">
        <f>'App Details Update'!D81</f>
        <v>0</v>
      </c>
      <c r="E81" s="65">
        <f>'App Details Update'!E81</f>
        <v>0</v>
      </c>
      <c r="F81" s="65">
        <f>'App Details Update'!F81</f>
        <v>0</v>
      </c>
    </row>
    <row r="82" spans="1:6">
      <c r="A82" s="70">
        <f>'App Details Update'!A82</f>
        <v>0</v>
      </c>
      <c r="B82" s="66">
        <f>'App Details Update'!B82</f>
        <v>0</v>
      </c>
      <c r="C82" s="65">
        <f>'App Details Update'!C82</f>
        <v>0</v>
      </c>
      <c r="D82" s="65">
        <f>'App Details Update'!D82</f>
        <v>0</v>
      </c>
      <c r="E82" s="65">
        <f>'App Details Update'!E82</f>
        <v>0</v>
      </c>
      <c r="F82" s="65">
        <f>'App Details Update'!F82</f>
        <v>0</v>
      </c>
    </row>
    <row r="83" spans="1:6">
      <c r="A83" s="70">
        <f>'App Details Update'!A83</f>
        <v>0</v>
      </c>
      <c r="B83" s="66">
        <f>'App Details Update'!B83</f>
        <v>0</v>
      </c>
      <c r="C83" s="65">
        <f>'App Details Update'!C83</f>
        <v>0</v>
      </c>
      <c r="D83" s="65">
        <f>'App Details Update'!D83</f>
        <v>0</v>
      </c>
      <c r="E83" s="65">
        <f>'App Details Update'!E83</f>
        <v>0</v>
      </c>
      <c r="F83" s="65">
        <f>'App Details Update'!F83</f>
        <v>0</v>
      </c>
    </row>
    <row r="84" spans="1:6">
      <c r="A84" s="70">
        <f>'App Details Update'!A84</f>
        <v>0</v>
      </c>
      <c r="B84" s="66">
        <f>'App Details Update'!B84</f>
        <v>0</v>
      </c>
      <c r="C84" s="65">
        <f>'App Details Update'!C84</f>
        <v>0</v>
      </c>
      <c r="D84" s="65">
        <f>'App Details Update'!D84</f>
        <v>0</v>
      </c>
      <c r="E84" s="65">
        <f>'App Details Update'!E84</f>
        <v>0</v>
      </c>
      <c r="F84" s="65">
        <f>'App Details Update'!F84</f>
        <v>0</v>
      </c>
    </row>
    <row r="85" spans="1:6">
      <c r="A85" s="70">
        <f>'App Details Update'!A85</f>
        <v>0</v>
      </c>
      <c r="B85" s="66">
        <f>'App Details Update'!B85</f>
        <v>0</v>
      </c>
      <c r="C85" s="65">
        <f>'App Details Update'!C85</f>
        <v>0</v>
      </c>
      <c r="D85" s="65">
        <f>'App Details Update'!D85</f>
        <v>0</v>
      </c>
      <c r="E85" s="65">
        <f>'App Details Update'!E85</f>
        <v>0</v>
      </c>
      <c r="F85" s="65">
        <f>'App Details Update'!F85</f>
        <v>0</v>
      </c>
    </row>
    <row r="86" spans="1:6">
      <c r="A86" s="70">
        <f>'App Details Update'!A86</f>
        <v>0</v>
      </c>
      <c r="B86" s="66">
        <f>'App Details Update'!B86</f>
        <v>0</v>
      </c>
      <c r="C86" s="65">
        <f>'App Details Update'!C86</f>
        <v>0</v>
      </c>
      <c r="D86" s="65">
        <f>'App Details Update'!D86</f>
        <v>0</v>
      </c>
      <c r="E86" s="65">
        <f>'App Details Update'!E86</f>
        <v>0</v>
      </c>
      <c r="F86" s="65">
        <f>'App Details Update'!F86</f>
        <v>0</v>
      </c>
    </row>
    <row r="87" spans="1:6">
      <c r="A87" s="70">
        <f>'App Details Update'!A87</f>
        <v>0</v>
      </c>
      <c r="B87" s="66">
        <f>'App Details Update'!B87</f>
        <v>0</v>
      </c>
      <c r="C87" s="65">
        <f>'App Details Update'!C87</f>
        <v>0</v>
      </c>
      <c r="D87" s="65">
        <f>'App Details Update'!D87</f>
        <v>0</v>
      </c>
      <c r="E87" s="65">
        <f>'App Details Update'!E87</f>
        <v>0</v>
      </c>
      <c r="F87" s="65">
        <f>'App Details Update'!F87</f>
        <v>0</v>
      </c>
    </row>
    <row r="88" spans="1:6">
      <c r="A88" s="70">
        <f>'App Details Update'!A88</f>
        <v>0</v>
      </c>
      <c r="B88" s="66">
        <f>'App Details Update'!B88</f>
        <v>0</v>
      </c>
      <c r="C88" s="65">
        <f>'App Details Update'!C88</f>
        <v>0</v>
      </c>
      <c r="D88" s="65">
        <f>'App Details Update'!D88</f>
        <v>0</v>
      </c>
      <c r="E88" s="65">
        <f>'App Details Update'!E88</f>
        <v>0</v>
      </c>
      <c r="F88" s="65">
        <f>'App Details Update'!F88</f>
        <v>0</v>
      </c>
    </row>
    <row r="89" spans="1:6">
      <c r="A89" s="70">
        <f>'App Details Update'!A89</f>
        <v>0</v>
      </c>
      <c r="B89" s="66">
        <f>'App Details Update'!B89</f>
        <v>0</v>
      </c>
      <c r="C89" s="65">
        <f>'App Details Update'!C89</f>
        <v>0</v>
      </c>
      <c r="D89" s="65">
        <f>'App Details Update'!D89</f>
        <v>0</v>
      </c>
      <c r="E89" s="65">
        <f>'App Details Update'!E89</f>
        <v>0</v>
      </c>
      <c r="F89" s="65">
        <f>'App Details Update'!F89</f>
        <v>0</v>
      </c>
    </row>
    <row r="90" spans="1:6">
      <c r="A90" s="70">
        <f>'App Details Update'!A90</f>
        <v>0</v>
      </c>
      <c r="B90" s="66">
        <f>'App Details Update'!B90</f>
        <v>0</v>
      </c>
      <c r="C90" s="65">
        <f>'App Details Update'!C90</f>
        <v>0</v>
      </c>
      <c r="D90" s="65">
        <f>'App Details Update'!D90</f>
        <v>0</v>
      </c>
      <c r="E90" s="65">
        <f>'App Details Update'!E90</f>
        <v>0</v>
      </c>
      <c r="F90" s="65">
        <f>'App Details Update'!F90</f>
        <v>0</v>
      </c>
    </row>
    <row r="91" spans="1:6">
      <c r="A91" s="70">
        <f>'App Details Update'!A91</f>
        <v>0</v>
      </c>
      <c r="B91" s="66">
        <f>'App Details Update'!B91</f>
        <v>0</v>
      </c>
      <c r="C91" s="65">
        <f>'App Details Update'!C91</f>
        <v>0</v>
      </c>
      <c r="D91" s="65">
        <f>'App Details Update'!D91</f>
        <v>0</v>
      </c>
      <c r="E91" s="65">
        <f>'App Details Update'!E91</f>
        <v>0</v>
      </c>
      <c r="F91" s="65">
        <f>'App Details Update'!F91</f>
        <v>0</v>
      </c>
    </row>
    <row r="92" spans="1:6">
      <c r="A92" s="70">
        <f>'App Details Update'!A92</f>
        <v>0</v>
      </c>
      <c r="B92" s="66">
        <f>'App Details Update'!B92</f>
        <v>0</v>
      </c>
      <c r="C92" s="65">
        <f>'App Details Update'!C92</f>
        <v>0</v>
      </c>
      <c r="D92" s="65">
        <f>'App Details Update'!D92</f>
        <v>0</v>
      </c>
      <c r="E92" s="65">
        <f>'App Details Update'!E92</f>
        <v>0</v>
      </c>
      <c r="F92" s="65">
        <f>'App Details Update'!F92</f>
        <v>0</v>
      </c>
    </row>
    <row r="93" spans="1:6">
      <c r="A93" s="70">
        <f>'App Details Update'!A93</f>
        <v>0</v>
      </c>
      <c r="B93" s="66">
        <f>'App Details Update'!B93</f>
        <v>0</v>
      </c>
      <c r="C93" s="65">
        <f>'App Details Update'!C93</f>
        <v>0</v>
      </c>
      <c r="D93" s="65">
        <f>'App Details Update'!D93</f>
        <v>0</v>
      </c>
      <c r="E93" s="65">
        <f>'App Details Update'!E93</f>
        <v>0</v>
      </c>
      <c r="F93" s="65">
        <f>'App Details Update'!F93</f>
        <v>0</v>
      </c>
    </row>
    <row r="94" spans="1:6">
      <c r="A94" s="70">
        <f>'App Details Update'!A94</f>
        <v>0</v>
      </c>
      <c r="B94" s="66">
        <f>'App Details Update'!B94</f>
        <v>0</v>
      </c>
      <c r="C94" s="65">
        <f>'App Details Update'!C94</f>
        <v>0</v>
      </c>
      <c r="D94" s="65">
        <f>'App Details Update'!D94</f>
        <v>0</v>
      </c>
      <c r="E94" s="65">
        <f>'App Details Update'!E94</f>
        <v>0</v>
      </c>
      <c r="F94" s="65">
        <f>'App Details Update'!F94</f>
        <v>0</v>
      </c>
    </row>
    <row r="95" spans="1:6">
      <c r="A95" s="70">
        <f>'App Details Update'!A95</f>
        <v>0</v>
      </c>
      <c r="B95" s="66">
        <f>'App Details Update'!B95</f>
        <v>0</v>
      </c>
      <c r="C95" s="65">
        <f>'App Details Update'!C95</f>
        <v>0</v>
      </c>
      <c r="D95" s="65">
        <f>'App Details Update'!D95</f>
        <v>0</v>
      </c>
      <c r="E95" s="65">
        <f>'App Details Update'!E95</f>
        <v>0</v>
      </c>
      <c r="F95" s="65">
        <f>'App Details Update'!F95</f>
        <v>0</v>
      </c>
    </row>
    <row r="96" spans="1:6">
      <c r="A96" s="70">
        <f>'App Details Update'!A96</f>
        <v>0</v>
      </c>
      <c r="B96" s="66">
        <f>'App Details Update'!B96</f>
        <v>0</v>
      </c>
      <c r="C96" s="65">
        <f>'App Details Update'!C96</f>
        <v>0</v>
      </c>
      <c r="D96" s="65">
        <f>'App Details Update'!D96</f>
        <v>0</v>
      </c>
      <c r="E96" s="65">
        <f>'App Details Update'!E96</f>
        <v>0</v>
      </c>
      <c r="F96" s="65">
        <f>'App Details Update'!F96</f>
        <v>0</v>
      </c>
    </row>
    <row r="97" spans="1:6">
      <c r="A97" s="70">
        <f>'App Details Update'!A97</f>
        <v>0</v>
      </c>
      <c r="B97" s="66">
        <f>'App Details Update'!B97</f>
        <v>0</v>
      </c>
      <c r="C97" s="65">
        <f>'App Details Update'!C97</f>
        <v>0</v>
      </c>
      <c r="D97" s="65">
        <f>'App Details Update'!D97</f>
        <v>0</v>
      </c>
      <c r="E97" s="65">
        <f>'App Details Update'!E97</f>
        <v>0</v>
      </c>
      <c r="F97" s="65">
        <f>'App Details Update'!F97</f>
        <v>0</v>
      </c>
    </row>
    <row r="98" spans="1:6">
      <c r="A98" s="70">
        <f>'App Details Update'!A98</f>
        <v>0</v>
      </c>
      <c r="B98" s="66">
        <f>'App Details Update'!B98</f>
        <v>0</v>
      </c>
      <c r="C98" s="65">
        <f>'App Details Update'!C98</f>
        <v>0</v>
      </c>
      <c r="D98" s="65">
        <f>'App Details Update'!D98</f>
        <v>0</v>
      </c>
      <c r="E98" s="65">
        <f>'App Details Update'!E98</f>
        <v>0</v>
      </c>
      <c r="F98" s="65">
        <f>'App Details Update'!F98</f>
        <v>0</v>
      </c>
    </row>
    <row r="99" spans="1:6">
      <c r="A99" s="70">
        <f>'App Details Update'!A99</f>
        <v>0</v>
      </c>
      <c r="B99" s="66">
        <f>'App Details Update'!B99</f>
        <v>0</v>
      </c>
      <c r="C99" s="65">
        <f>'App Details Update'!C99</f>
        <v>0</v>
      </c>
      <c r="D99" s="65">
        <f>'App Details Update'!D99</f>
        <v>0</v>
      </c>
      <c r="E99" s="65">
        <f>'App Details Update'!E99</f>
        <v>0</v>
      </c>
      <c r="F99" s="65">
        <f>'App Details Update'!F99</f>
        <v>0</v>
      </c>
    </row>
    <row r="100" spans="1:6">
      <c r="A100" s="70">
        <f>'App Details Update'!A100</f>
        <v>0</v>
      </c>
      <c r="B100" s="66">
        <f>'App Details Update'!B100</f>
        <v>0</v>
      </c>
      <c r="C100" s="65">
        <f>'App Details Update'!C100</f>
        <v>0</v>
      </c>
      <c r="D100" s="65">
        <f>'App Details Update'!D100</f>
        <v>0</v>
      </c>
      <c r="E100" s="65">
        <f>'App Details Update'!E100</f>
        <v>0</v>
      </c>
      <c r="F100" s="65">
        <f>'App Details Update'!F100</f>
        <v>0</v>
      </c>
    </row>
  </sheetData>
  <conditionalFormatting sqref="A422:A1048576">
    <cfRule type="duplicateValues" dxfId="0" priority="5"/>
  </conditionalFormatting>
  <pageMargins left="0.7" right="0.7" top="0.75" bottom="0.75" header="0.3" footer="0.3"/>
  <pageSetup paperSize="9" orientation="portrait" r:id="rId1"/>
  <headerFooter differentOddEven="1" differentFirst="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00"/>
  <sheetViews>
    <sheetView workbookViewId="0">
      <selection sqref="A1:F1"/>
    </sheetView>
  </sheetViews>
  <sheetFormatPr defaultRowHeight="12.75"/>
  <cols>
    <col min="1" max="1" width="37.75" bestFit="1" customWidth="1"/>
    <col min="2" max="2" width="14" style="68" bestFit="1" customWidth="1"/>
    <col min="3" max="3" width="22" customWidth="1"/>
    <col min="4" max="4" width="30.5" bestFit="1" customWidth="1"/>
    <col min="5" max="5" width="31" bestFit="1" customWidth="1"/>
    <col min="6" max="6" width="30.5" bestFit="1" customWidth="1"/>
  </cols>
  <sheetData>
    <row r="1" spans="1:6" ht="38.25">
      <c r="A1" s="142" t="s">
        <v>23</v>
      </c>
      <c r="B1" s="142" t="s">
        <v>22</v>
      </c>
      <c r="C1" s="142" t="s">
        <v>1187</v>
      </c>
      <c r="D1" s="142" t="s">
        <v>1188</v>
      </c>
      <c r="E1" s="142" t="s">
        <v>29</v>
      </c>
      <c r="F1" s="142" t="s">
        <v>30</v>
      </c>
    </row>
    <row r="2" spans="1:6">
      <c r="A2" s="16" t="str">
        <f>[2]Details!$A2</f>
        <v>Mainframe-ACF2-ANZD</v>
      </c>
      <c r="B2" s="69" t="str">
        <f>[2]Details!$B2</f>
        <v>Y</v>
      </c>
      <c r="C2" s="16" t="str">
        <f>[2]Details!$C2</f>
        <v>Tech Connect</v>
      </c>
      <c r="D2" s="16" t="str">
        <f>[2]Details!$D2</f>
        <v>Service Fulfilment-Mainframe</v>
      </c>
      <c r="E2" s="16" t="str">
        <f>[2]Details!$E2</f>
        <v>AccessControl-Mainframe@anz.com</v>
      </c>
      <c r="F2" s="16">
        <f>[2]Details!$F2</f>
        <v>0</v>
      </c>
    </row>
    <row r="3" spans="1:6">
      <c r="A3" s="16" t="str">
        <f>[2]Details!$A3</f>
        <v>Voice of Customer</v>
      </c>
      <c r="B3" s="69" t="str">
        <f>[2]Details!$B3</f>
        <v>Y</v>
      </c>
      <c r="C3" s="16" t="str">
        <f>[2]Details!$C3</f>
        <v>Email</v>
      </c>
      <c r="D3" s="16" t="str">
        <f>[2]Details!$D3</f>
        <v>ANZCustomerFeedback@anz.com</v>
      </c>
      <c r="E3" s="16" t="str">
        <f>[2]Details!$E3</f>
        <v>ANZCustomerFeedback@anz.com</v>
      </c>
      <c r="F3" s="16" t="str">
        <f>[2]Details!$F3</f>
        <v>EnterpriseRoleOperations@anz.com</v>
      </c>
    </row>
    <row r="4" spans="1:6">
      <c r="A4" s="16" t="str">
        <f>[2]Details!$A4</f>
        <v>3XR</v>
      </c>
      <c r="B4" s="69" t="str">
        <f>[2]Details!$B4</f>
        <v>Y</v>
      </c>
      <c r="C4" s="16" t="str">
        <f>[2]Details!$C4</f>
        <v>Tech Connect</v>
      </c>
      <c r="D4" s="16" t="str">
        <f>[2]Details!$D4</f>
        <v>3XR Access Provisioning</v>
      </c>
      <c r="E4" s="16" t="str">
        <f>[2]Details!$E4</f>
        <v xml:space="preserve">3XRsupport@anz.com </v>
      </c>
      <c r="F4" s="16" t="str">
        <f>[2]Details!$F4</f>
        <v>EnterpriseRoleOperations@anz.com</v>
      </c>
    </row>
    <row r="5" spans="1:6">
      <c r="A5" s="16" t="str">
        <f>[2]Details!$A5</f>
        <v>Appointment Booking Tool</v>
      </c>
      <c r="B5" s="69" t="str">
        <f>[2]Details!$B5</f>
        <v>Y</v>
      </c>
      <c r="C5" s="16" t="str">
        <f>[2]Details!$C5</f>
        <v>Tech Connect</v>
      </c>
      <c r="D5" s="16" t="str">
        <f>[2]Details!$D5</f>
        <v>Service Fulfilment-WinApps</v>
      </c>
      <c r="E5" s="16" t="str">
        <f>[2]Details!$E5</f>
        <v>AO-WebApps@anz.com</v>
      </c>
      <c r="F5" s="16">
        <f>[2]Details!$F5</f>
        <v>0</v>
      </c>
    </row>
    <row r="6" spans="1:6">
      <c r="A6" s="16" t="str">
        <f>[2]Details!$A6</f>
        <v>Mainframe ANZD</v>
      </c>
      <c r="B6" s="69" t="str">
        <f>[2]Details!$B6</f>
        <v>Y</v>
      </c>
      <c r="C6" s="16" t="str">
        <f>[2]Details!$C6</f>
        <v>Tech Connect</v>
      </c>
      <c r="D6" s="16" t="str">
        <f>[2]Details!$D6</f>
        <v>Service Fulfilment-Mainframe</v>
      </c>
      <c r="E6" s="16" t="str">
        <f>[2]Details!$E6</f>
        <v>AccessControl-Mainframe@anz.com</v>
      </c>
      <c r="F6" s="16">
        <f>[2]Details!$F6</f>
        <v>0</v>
      </c>
    </row>
    <row r="7" spans="1:6">
      <c r="A7" s="16" t="str">
        <f>[2]Details!$A7</f>
        <v>eWFM</v>
      </c>
      <c r="B7" s="69" t="str">
        <f>[2]Details!$B7</f>
        <v>Y</v>
      </c>
      <c r="C7" s="16" t="str">
        <f>[2]Details!$C7</f>
        <v>Email</v>
      </c>
      <c r="D7" s="16" t="str">
        <f>[2]Details!$D7</f>
        <v xml:space="preserve">75DSSRPG@anz.com </v>
      </c>
      <c r="E7" s="16" t="str">
        <f>[2]Details!$E7</f>
        <v xml:space="preserve">75DSSRPG@anz.com </v>
      </c>
      <c r="F7" s="16" t="str">
        <f>[2]Details!$F7</f>
        <v>EnterpriseRoleOperations@anz.com</v>
      </c>
    </row>
    <row r="8" spans="1:6">
      <c r="A8" s="16" t="str">
        <f>[2]Details!$A8</f>
        <v>iKnow ANZ Direct Jobcode - ANZ Priority</v>
      </c>
      <c r="B8" s="69" t="str">
        <f>[2]Details!$B8</f>
        <v>Y</v>
      </c>
      <c r="C8" s="16" t="str">
        <f>[2]Details!$C8</f>
        <v>Tech Connect</v>
      </c>
      <c r="D8" s="16" t="str">
        <f>[2]Details!$D8</f>
        <v>Service Fulfilment-WinApps</v>
      </c>
      <c r="E8" s="16" t="str">
        <f>[2]Details!$E8</f>
        <v>AO-WebApps@anz.com</v>
      </c>
      <c r="F8" s="16" t="str">
        <f>[2]Details!$F8</f>
        <v/>
      </c>
    </row>
    <row r="9" spans="1:6">
      <c r="A9" s="16" t="str">
        <f>[2]Details!$A9</f>
        <v>Mainframe-ACF2 CAP (AU) Position Code P</v>
      </c>
      <c r="B9" s="69" t="str">
        <f>[2]Details!$B9</f>
        <v>Y</v>
      </c>
      <c r="C9" s="16" t="str">
        <f>[2]Details!$C9</f>
        <v>Tech Connect</v>
      </c>
      <c r="D9" s="16" t="str">
        <f>[2]Details!$D9</f>
        <v>Service Fulfilment-Mainframe</v>
      </c>
      <c r="E9" s="16" t="str">
        <f>[2]Details!$E9</f>
        <v>AccessControl-Mainframe@anz.com</v>
      </c>
      <c r="F9" s="16" t="str">
        <f>[2]Details!$F9</f>
        <v/>
      </c>
    </row>
    <row r="10" spans="1:6">
      <c r="A10" s="16" t="str">
        <f>[2]Details!$A10</f>
        <v>eWFM</v>
      </c>
      <c r="B10" s="69" t="str">
        <f>[2]Details!$B10</f>
        <v>Y</v>
      </c>
      <c r="C10" s="16" t="str">
        <f>[2]Details!$C10</f>
        <v>Email</v>
      </c>
      <c r="D10" s="16" t="str">
        <f>[2]Details!$D10</f>
        <v xml:space="preserve">75DSSRPG@anz.com </v>
      </c>
      <c r="E10" s="16" t="str">
        <f>[2]Details!$E10</f>
        <v xml:space="preserve">75DSSRPG@anz.com </v>
      </c>
      <c r="F10" s="16" t="str">
        <f>[2]Details!$F10</f>
        <v>EnterpriseRoleOperations@anz.com</v>
      </c>
    </row>
    <row r="11" spans="1:6">
      <c r="A11" s="16" t="str">
        <f>[2]Details!$A11</f>
        <v>Payments Resolution System (PRS)</v>
      </c>
      <c r="B11" s="69" t="str">
        <f>[2]Details!$B11</f>
        <v>Y</v>
      </c>
      <c r="C11" s="16" t="str">
        <f>[2]Details!$C11</f>
        <v>Tech Connect</v>
      </c>
      <c r="D11" s="16" t="str">
        <f>[2]Details!$D11</f>
        <v>Service Fulfilment-WinApps</v>
      </c>
      <c r="E11" s="16" t="str">
        <f>[2]Details!$E11</f>
        <v xml:space="preserve">AO-WebApps@anz.com </v>
      </c>
      <c r="F11" s="16">
        <f>[2]Details!$F11</f>
        <v>0</v>
      </c>
    </row>
    <row r="12" spans="1:6">
      <c r="A12" s="16" t="str">
        <f>[2]Details!$A12</f>
        <v>Report Manager</v>
      </c>
      <c r="B12" s="69" t="str">
        <f>[2]Details!$B12</f>
        <v>Y</v>
      </c>
      <c r="C12" s="16" t="str">
        <f>[2]Details!$C12</f>
        <v>Tech Connect</v>
      </c>
      <c r="D12" s="16" t="str">
        <f>[2]Details!$D12</f>
        <v>Insto Ops - FxMOBO</v>
      </c>
      <c r="E12" s="16" t="str">
        <f>[2]Details!$E12</f>
        <v>mas.mobo@anz.com</v>
      </c>
      <c r="F12" s="16">
        <f>[2]Details!$F12</f>
        <v>0</v>
      </c>
    </row>
    <row r="13" spans="1:6">
      <c r="A13" s="16" t="str">
        <f>[2]Details!$A13</f>
        <v>SBMA</v>
      </c>
      <c r="B13" s="69" t="str">
        <f>[2]Details!$B13</f>
        <v>Y</v>
      </c>
      <c r="C13" s="16" t="str">
        <f>[2]Details!$C13</f>
        <v>Tech Connect</v>
      </c>
      <c r="D13" s="16" t="str">
        <f>[2]Details!$D13</f>
        <v>Service Fulfilment-AS400</v>
      </c>
      <c r="E13" s="16" t="str">
        <f>[2]Details!$E13</f>
        <v>AccessControl-AS400@anz.com</v>
      </c>
      <c r="F13" s="16">
        <f>[2]Details!$F13</f>
        <v>0</v>
      </c>
    </row>
    <row r="14" spans="1:6">
      <c r="A14" s="16" t="str">
        <f>[2]Details!$A14</f>
        <v>SupportPoint</v>
      </c>
      <c r="B14" s="69" t="str">
        <f>[2]Details!$B14</f>
        <v>Y</v>
      </c>
      <c r="C14" s="16" t="str">
        <f>[2]Details!$C14</f>
        <v>Email</v>
      </c>
      <c r="D14" s="16" t="str">
        <f>[2]Details!$D14</f>
        <v>GPCOBusinessProcessG@anz.com</v>
      </c>
      <c r="E14" s="16" t="str">
        <f>[2]Details!$E14</f>
        <v>GPCOBusinessProcessG@anz.com</v>
      </c>
      <c r="F14" s="16">
        <f>[2]Details!$F14</f>
        <v>0</v>
      </c>
    </row>
    <row r="15" spans="1:6">
      <c r="A15" s="16" t="str">
        <f>[2]Details!$A15</f>
        <v>Thunderhead</v>
      </c>
      <c r="B15" s="69" t="str">
        <f>[2]Details!$B15</f>
        <v>Y</v>
      </c>
      <c r="C15" s="16" t="str">
        <f>[2]Details!$C15</f>
        <v>Tech Connect</v>
      </c>
      <c r="D15" s="16" t="str">
        <f>[2]Details!$D15</f>
        <v>Insto Ops - FxMOBO</v>
      </c>
      <c r="E15" s="16" t="str">
        <f>[2]Details!$E15</f>
        <v>mas.mobo@anz.com</v>
      </c>
      <c r="F15" s="16">
        <f>[2]Details!$F15</f>
        <v>0</v>
      </c>
    </row>
    <row r="16" spans="1:6">
      <c r="A16" s="16" t="str">
        <f>[2]Details!$A16</f>
        <v>AU3Sixty</v>
      </c>
      <c r="B16" s="69" t="str">
        <f>[2]Details!$B16</f>
        <v>N</v>
      </c>
      <c r="C16" s="16" t="str">
        <f>[2]Details!$C16</f>
        <v>Tech Connect</v>
      </c>
      <c r="D16" s="16" t="str">
        <f>[2]Details!$D16</f>
        <v>NZ Enterprise Access Provisioning</v>
      </c>
      <c r="E16" s="16" t="str">
        <f>[2]Details!$E16</f>
        <v>ANZAccessManagement@anz.com</v>
      </c>
      <c r="F16" s="16">
        <f>[2]Details!$F16</f>
        <v>0</v>
      </c>
    </row>
    <row r="17" spans="1:6">
      <c r="A17" s="16" t="str">
        <f>[2]Details!$A17</f>
        <v>COR (Compliance Operational Risk) Platform</v>
      </c>
      <c r="B17" s="69" t="str">
        <f>[2]Details!$B17</f>
        <v>Y</v>
      </c>
      <c r="C17" s="16" t="str">
        <f>[2]Details!$C17</f>
        <v>Tech Connect</v>
      </c>
      <c r="D17" s="16" t="str">
        <f>[2]Details!$D17</f>
        <v>Servicefulfilment-Risk</v>
      </c>
      <c r="E17" s="16" t="str">
        <f>[2]Details!$E17</f>
        <v>aoriskappl@anz.com</v>
      </c>
      <c r="F17" s="16">
        <f>[2]Details!$F17</f>
        <v>0</v>
      </c>
    </row>
    <row r="18" spans="1:6">
      <c r="A18" s="16" t="str">
        <f>[2]Details!$A18</f>
        <v>Risk_Origins</v>
      </c>
      <c r="B18" s="69" t="str">
        <f>[2]Details!$B18</f>
        <v>N</v>
      </c>
      <c r="C18" s="16" t="str">
        <f>[2]Details!$C18</f>
        <v>Tech Connect</v>
      </c>
      <c r="D18" s="16" t="str">
        <f>[2]Details!$D18</f>
        <v>Service Fulfilment-Risk</v>
      </c>
      <c r="E18" s="16" t="str">
        <f>[2]Details!$E18</f>
        <v>aoriskappl@anz.com</v>
      </c>
      <c r="F18" s="16">
        <f>[2]Details!$F18</f>
        <v>0</v>
      </c>
    </row>
    <row r="19" spans="1:6">
      <c r="A19" s="16" t="str">
        <f>[2]Details!$A19</f>
        <v>iKnow Vantage/Private</v>
      </c>
      <c r="B19" s="69" t="str">
        <f>[2]Details!$B19</f>
        <v>N</v>
      </c>
      <c r="C19" s="16" t="str">
        <f>[2]Details!$C19</f>
        <v>Tech Connect</v>
      </c>
      <c r="D19" s="16" t="str">
        <f>[2]Details!$D19</f>
        <v>Service Fulfilment-WinApps</v>
      </c>
      <c r="E19" s="16" t="str">
        <f>[2]Details!$E19</f>
        <v>AO-WebApps@anz.com</v>
      </c>
      <c r="F19" s="16">
        <f>[2]Details!$F19</f>
        <v>0</v>
      </c>
    </row>
    <row r="20" spans="1:6">
      <c r="A20" s="16">
        <f>[2]Details!$A20</f>
        <v>0</v>
      </c>
      <c r="B20" s="69">
        <f>[2]Details!$B20</f>
        <v>0</v>
      </c>
      <c r="C20" s="16">
        <f>[2]Details!$C20</f>
        <v>0</v>
      </c>
      <c r="D20" s="16">
        <f>[2]Details!$D20</f>
        <v>0</v>
      </c>
      <c r="E20" s="16">
        <f>[2]Details!$E20</f>
        <v>0</v>
      </c>
      <c r="F20" s="16">
        <f>[2]Details!$F20</f>
        <v>0</v>
      </c>
    </row>
    <row r="21" spans="1:6">
      <c r="A21" s="16">
        <f>[2]Details!$A21</f>
        <v>0</v>
      </c>
      <c r="B21" s="69">
        <f>[2]Details!$B21</f>
        <v>0</v>
      </c>
      <c r="C21" s="16">
        <f>[2]Details!$C21</f>
        <v>0</v>
      </c>
      <c r="D21" s="16">
        <f>[2]Details!$D21</f>
        <v>0</v>
      </c>
      <c r="E21" s="16">
        <f>[2]Details!$E21</f>
        <v>0</v>
      </c>
      <c r="F21" s="16">
        <f>[2]Details!$F21</f>
        <v>0</v>
      </c>
    </row>
    <row r="22" spans="1:6">
      <c r="A22" s="16">
        <f>[2]Details!$A22</f>
        <v>0</v>
      </c>
      <c r="B22" s="69">
        <f>[2]Details!$B22</f>
        <v>0</v>
      </c>
      <c r="C22" s="16">
        <f>[2]Details!$C22</f>
        <v>0</v>
      </c>
      <c r="D22" s="16">
        <f>[2]Details!$D22</f>
        <v>0</v>
      </c>
      <c r="E22" s="16">
        <f>[2]Details!$E22</f>
        <v>0</v>
      </c>
      <c r="F22" s="16">
        <f>[2]Details!$F22</f>
        <v>0</v>
      </c>
    </row>
    <row r="23" spans="1:6">
      <c r="A23" s="16">
        <f>[2]Details!$A23</f>
        <v>0</v>
      </c>
      <c r="B23" s="69">
        <f>[2]Details!$B23</f>
        <v>0</v>
      </c>
      <c r="C23" s="16">
        <f>[2]Details!$C23</f>
        <v>0</v>
      </c>
      <c r="D23" s="16">
        <f>[2]Details!$D23</f>
        <v>0</v>
      </c>
      <c r="E23" s="16">
        <f>[2]Details!$E23</f>
        <v>0</v>
      </c>
      <c r="F23" s="16">
        <f>[2]Details!$F23</f>
        <v>0</v>
      </c>
    </row>
    <row r="24" spans="1:6">
      <c r="A24" s="16">
        <f>[2]Details!$A24</f>
        <v>0</v>
      </c>
      <c r="B24" s="69">
        <f>[2]Details!$B24</f>
        <v>0</v>
      </c>
      <c r="C24" s="16">
        <f>[2]Details!$C24</f>
        <v>0</v>
      </c>
      <c r="D24" s="16">
        <f>[2]Details!$D24</f>
        <v>0</v>
      </c>
      <c r="E24" s="16">
        <f>[2]Details!$E24</f>
        <v>0</v>
      </c>
      <c r="F24" s="16">
        <f>[2]Details!$F24</f>
        <v>0</v>
      </c>
    </row>
    <row r="25" spans="1:6">
      <c r="A25" s="16">
        <f>[2]Details!$A25</f>
        <v>0</v>
      </c>
      <c r="B25" s="69">
        <f>[2]Details!$B25</f>
        <v>0</v>
      </c>
      <c r="C25" s="16">
        <f>[2]Details!$C25</f>
        <v>0</v>
      </c>
      <c r="D25" s="16">
        <f>[2]Details!$D25</f>
        <v>0</v>
      </c>
      <c r="E25" s="16">
        <f>[2]Details!$E25</f>
        <v>0</v>
      </c>
      <c r="F25" s="16">
        <f>[2]Details!$F25</f>
        <v>0</v>
      </c>
    </row>
    <row r="26" spans="1:6">
      <c r="A26" s="16">
        <f>[2]Details!$A26</f>
        <v>0</v>
      </c>
      <c r="B26" s="69">
        <f>[2]Details!$B26</f>
        <v>0</v>
      </c>
      <c r="C26" s="16">
        <f>[2]Details!$C26</f>
        <v>0</v>
      </c>
      <c r="D26" s="16">
        <f>[2]Details!$D26</f>
        <v>0</v>
      </c>
      <c r="E26" s="16">
        <f>[2]Details!$E26</f>
        <v>0</v>
      </c>
      <c r="F26" s="16">
        <f>[2]Details!$F26</f>
        <v>0</v>
      </c>
    </row>
    <row r="27" spans="1:6">
      <c r="A27" s="16">
        <f>[2]Details!$A27</f>
        <v>0</v>
      </c>
      <c r="B27" s="69">
        <f>[2]Details!$B27</f>
        <v>0</v>
      </c>
      <c r="C27" s="16">
        <f>[2]Details!$C27</f>
        <v>0</v>
      </c>
      <c r="D27" s="16">
        <f>[2]Details!$D27</f>
        <v>0</v>
      </c>
      <c r="E27" s="16">
        <f>[2]Details!$E27</f>
        <v>0</v>
      </c>
      <c r="F27" s="16">
        <f>[2]Details!$F27</f>
        <v>0</v>
      </c>
    </row>
    <row r="28" spans="1:6">
      <c r="A28" s="16">
        <f>[2]Details!$A28</f>
        <v>0</v>
      </c>
      <c r="B28" s="69">
        <f>[2]Details!$B28</f>
        <v>0</v>
      </c>
      <c r="C28" s="16">
        <f>[2]Details!$C28</f>
        <v>0</v>
      </c>
      <c r="D28" s="16">
        <f>[2]Details!$D28</f>
        <v>0</v>
      </c>
      <c r="E28" s="16">
        <f>[2]Details!$E28</f>
        <v>0</v>
      </c>
      <c r="F28" s="16">
        <f>[2]Details!$F28</f>
        <v>0</v>
      </c>
    </row>
    <row r="29" spans="1:6">
      <c r="A29" s="16">
        <f>[2]Details!$A29</f>
        <v>0</v>
      </c>
      <c r="B29" s="69">
        <f>[2]Details!$B29</f>
        <v>0</v>
      </c>
      <c r="C29" s="16">
        <f>[2]Details!$C29</f>
        <v>0</v>
      </c>
      <c r="D29" s="16">
        <f>[2]Details!$D29</f>
        <v>0</v>
      </c>
      <c r="E29" s="16">
        <f>[2]Details!$E29</f>
        <v>0</v>
      </c>
      <c r="F29" s="16">
        <f>[2]Details!$F29</f>
        <v>0</v>
      </c>
    </row>
    <row r="30" spans="1:6">
      <c r="A30" s="16">
        <f>[2]Details!$A30</f>
        <v>0</v>
      </c>
      <c r="B30" s="69">
        <f>[2]Details!$B30</f>
        <v>0</v>
      </c>
      <c r="C30" s="16">
        <f>[2]Details!$C30</f>
        <v>0</v>
      </c>
      <c r="D30" s="16">
        <f>[2]Details!$D30</f>
        <v>0</v>
      </c>
      <c r="E30" s="16">
        <f>[2]Details!$E30</f>
        <v>0</v>
      </c>
      <c r="F30" s="16">
        <f>[2]Details!$F30</f>
        <v>0</v>
      </c>
    </row>
    <row r="31" spans="1:6">
      <c r="A31" s="16">
        <f>[2]Details!$A31</f>
        <v>0</v>
      </c>
      <c r="B31" s="69">
        <f>[2]Details!$B31</f>
        <v>0</v>
      </c>
      <c r="C31" s="16">
        <f>[2]Details!$C31</f>
        <v>0</v>
      </c>
      <c r="D31" s="16">
        <f>[2]Details!$D31</f>
        <v>0</v>
      </c>
      <c r="E31" s="16">
        <f>[2]Details!$E31</f>
        <v>0</v>
      </c>
      <c r="F31" s="16">
        <f>[2]Details!$F31</f>
        <v>0</v>
      </c>
    </row>
    <row r="32" spans="1:6">
      <c r="A32" s="16">
        <f>[2]Details!$A32</f>
        <v>0</v>
      </c>
      <c r="B32" s="69">
        <f>[2]Details!$B32</f>
        <v>0</v>
      </c>
      <c r="C32" s="16">
        <f>[2]Details!$C32</f>
        <v>0</v>
      </c>
      <c r="D32" s="16">
        <f>[2]Details!$D32</f>
        <v>0</v>
      </c>
      <c r="E32" s="16">
        <f>[2]Details!$E32</f>
        <v>0</v>
      </c>
      <c r="F32" s="16">
        <f>[2]Details!$F32</f>
        <v>0</v>
      </c>
    </row>
    <row r="33" spans="1:6">
      <c r="A33" s="16">
        <f>[2]Details!$A33</f>
        <v>0</v>
      </c>
      <c r="B33" s="69">
        <f>[2]Details!$B33</f>
        <v>0</v>
      </c>
      <c r="C33" s="16">
        <f>[2]Details!$C33</f>
        <v>0</v>
      </c>
      <c r="D33" s="16">
        <f>[2]Details!$D33</f>
        <v>0</v>
      </c>
      <c r="E33" s="16">
        <f>[2]Details!$E33</f>
        <v>0</v>
      </c>
      <c r="F33" s="16">
        <f>[2]Details!$F33</f>
        <v>0</v>
      </c>
    </row>
    <row r="34" spans="1:6">
      <c r="A34" s="16">
        <f>[2]Details!$A34</f>
        <v>0</v>
      </c>
      <c r="B34" s="69">
        <f>[2]Details!$B34</f>
        <v>0</v>
      </c>
      <c r="C34" s="16">
        <f>[2]Details!$C34</f>
        <v>0</v>
      </c>
      <c r="D34" s="16">
        <f>[2]Details!$D34</f>
        <v>0</v>
      </c>
      <c r="E34" s="16">
        <f>[2]Details!$E34</f>
        <v>0</v>
      </c>
      <c r="F34" s="16">
        <f>[2]Details!$F34</f>
        <v>0</v>
      </c>
    </row>
    <row r="35" spans="1:6">
      <c r="A35" s="16">
        <f>[2]Details!$A35</f>
        <v>0</v>
      </c>
      <c r="B35" s="69">
        <f>[2]Details!$B35</f>
        <v>0</v>
      </c>
      <c r="C35" s="16">
        <f>[2]Details!$C35</f>
        <v>0</v>
      </c>
      <c r="D35" s="16">
        <f>[2]Details!$D35</f>
        <v>0</v>
      </c>
      <c r="E35" s="16">
        <f>[2]Details!$E35</f>
        <v>0</v>
      </c>
      <c r="F35" s="16">
        <f>[2]Details!$F35</f>
        <v>0</v>
      </c>
    </row>
    <row r="36" spans="1:6">
      <c r="A36" s="16">
        <f>[2]Details!$A36</f>
        <v>0</v>
      </c>
      <c r="B36" s="69">
        <f>[2]Details!$B36</f>
        <v>0</v>
      </c>
      <c r="C36" s="16">
        <f>[2]Details!$C36</f>
        <v>0</v>
      </c>
      <c r="D36" s="16">
        <f>[2]Details!$D36</f>
        <v>0</v>
      </c>
      <c r="E36" s="16">
        <f>[2]Details!$E36</f>
        <v>0</v>
      </c>
      <c r="F36" s="16">
        <f>[2]Details!$F36</f>
        <v>0</v>
      </c>
    </row>
    <row r="37" spans="1:6">
      <c r="A37" s="16">
        <f>[2]Details!$A37</f>
        <v>0</v>
      </c>
      <c r="B37" s="69">
        <f>[2]Details!$B37</f>
        <v>0</v>
      </c>
      <c r="C37" s="16">
        <f>[2]Details!$C37</f>
        <v>0</v>
      </c>
      <c r="D37" s="16">
        <f>[2]Details!$D37</f>
        <v>0</v>
      </c>
      <c r="E37" s="16">
        <f>[2]Details!$E37</f>
        <v>0</v>
      </c>
      <c r="F37" s="16">
        <f>[2]Details!$F37</f>
        <v>0</v>
      </c>
    </row>
    <row r="38" spans="1:6">
      <c r="A38" s="16">
        <f>[2]Details!$A38</f>
        <v>0</v>
      </c>
      <c r="B38" s="69">
        <f>[2]Details!$B38</f>
        <v>0</v>
      </c>
      <c r="C38" s="16">
        <f>[2]Details!$C38</f>
        <v>0</v>
      </c>
      <c r="D38" s="16">
        <f>[2]Details!$D38</f>
        <v>0</v>
      </c>
      <c r="E38" s="16">
        <f>[2]Details!$E38</f>
        <v>0</v>
      </c>
      <c r="F38" s="16">
        <f>[2]Details!$F38</f>
        <v>0</v>
      </c>
    </row>
    <row r="39" spans="1:6">
      <c r="A39" s="16">
        <f>[2]Details!$A39</f>
        <v>0</v>
      </c>
      <c r="B39" s="69">
        <f>[2]Details!$B39</f>
        <v>0</v>
      </c>
      <c r="C39" s="16">
        <f>[2]Details!$C39</f>
        <v>0</v>
      </c>
      <c r="D39" s="16">
        <f>[2]Details!$D39</f>
        <v>0</v>
      </c>
      <c r="E39" s="16">
        <f>[2]Details!$E39</f>
        <v>0</v>
      </c>
      <c r="F39" s="16">
        <f>[2]Details!$F39</f>
        <v>0</v>
      </c>
    </row>
    <row r="40" spans="1:6">
      <c r="A40" s="16">
        <f>[2]Details!$A40</f>
        <v>0</v>
      </c>
      <c r="B40" s="69">
        <f>[2]Details!$B40</f>
        <v>0</v>
      </c>
      <c r="C40" s="16">
        <f>[2]Details!$C40</f>
        <v>0</v>
      </c>
      <c r="D40" s="16">
        <f>[2]Details!$D40</f>
        <v>0</v>
      </c>
      <c r="E40" s="16">
        <f>[2]Details!$E40</f>
        <v>0</v>
      </c>
      <c r="F40" s="16">
        <f>[2]Details!$F40</f>
        <v>0</v>
      </c>
    </row>
    <row r="41" spans="1:6">
      <c r="A41" s="16">
        <f>[2]Details!$A41</f>
        <v>0</v>
      </c>
      <c r="B41" s="69">
        <f>[2]Details!$B41</f>
        <v>0</v>
      </c>
      <c r="C41" s="16">
        <f>[2]Details!$C41</f>
        <v>0</v>
      </c>
      <c r="D41" s="16">
        <f>[2]Details!$D41</f>
        <v>0</v>
      </c>
      <c r="E41" s="16">
        <f>[2]Details!$E41</f>
        <v>0</v>
      </c>
      <c r="F41" s="16">
        <f>[2]Details!$F41</f>
        <v>0</v>
      </c>
    </row>
    <row r="42" spans="1:6">
      <c r="A42" s="16">
        <f>[2]Details!$A42</f>
        <v>0</v>
      </c>
      <c r="B42" s="69">
        <f>[2]Details!$B42</f>
        <v>0</v>
      </c>
      <c r="C42" s="16">
        <f>[2]Details!$C42</f>
        <v>0</v>
      </c>
      <c r="D42" s="16">
        <f>[2]Details!$D42</f>
        <v>0</v>
      </c>
      <c r="E42" s="16">
        <f>[2]Details!$E42</f>
        <v>0</v>
      </c>
      <c r="F42" s="16">
        <f>[2]Details!$F42</f>
        <v>0</v>
      </c>
    </row>
    <row r="43" spans="1:6">
      <c r="A43" s="16">
        <f>[2]Details!$A43</f>
        <v>0</v>
      </c>
      <c r="B43" s="69">
        <f>[2]Details!$B43</f>
        <v>0</v>
      </c>
      <c r="C43" s="16">
        <f>[2]Details!$C43</f>
        <v>0</v>
      </c>
      <c r="D43" s="16">
        <f>[2]Details!$D43</f>
        <v>0</v>
      </c>
      <c r="E43" s="16">
        <f>[2]Details!$E43</f>
        <v>0</v>
      </c>
      <c r="F43" s="16">
        <f>[2]Details!$F43</f>
        <v>0</v>
      </c>
    </row>
    <row r="44" spans="1:6">
      <c r="A44" s="16">
        <f>[2]Details!$A44</f>
        <v>0</v>
      </c>
      <c r="B44" s="69">
        <f>[2]Details!$B44</f>
        <v>0</v>
      </c>
      <c r="C44" s="16">
        <f>[2]Details!$C44</f>
        <v>0</v>
      </c>
      <c r="D44" s="16">
        <f>[2]Details!$D44</f>
        <v>0</v>
      </c>
      <c r="E44" s="16">
        <f>[2]Details!$E44</f>
        <v>0</v>
      </c>
      <c r="F44" s="16">
        <f>[2]Details!$F44</f>
        <v>0</v>
      </c>
    </row>
    <row r="45" spans="1:6">
      <c r="A45" s="16">
        <f>[2]Details!$A45</f>
        <v>0</v>
      </c>
      <c r="B45" s="69">
        <f>[2]Details!$B45</f>
        <v>0</v>
      </c>
      <c r="C45" s="16">
        <f>[2]Details!$C45</f>
        <v>0</v>
      </c>
      <c r="D45" s="16">
        <f>[2]Details!$D45</f>
        <v>0</v>
      </c>
      <c r="E45" s="16">
        <f>[2]Details!$E45</f>
        <v>0</v>
      </c>
      <c r="F45" s="16">
        <f>[2]Details!$F45</f>
        <v>0</v>
      </c>
    </row>
    <row r="46" spans="1:6">
      <c r="A46" s="16">
        <f>[2]Details!$A46</f>
        <v>0</v>
      </c>
      <c r="B46" s="69">
        <f>[2]Details!$B46</f>
        <v>0</v>
      </c>
      <c r="C46" s="16">
        <f>[2]Details!$C46</f>
        <v>0</v>
      </c>
      <c r="D46" s="16">
        <f>[2]Details!$D46</f>
        <v>0</v>
      </c>
      <c r="E46" s="16">
        <f>[2]Details!$E46</f>
        <v>0</v>
      </c>
      <c r="F46" s="16">
        <f>[2]Details!$F46</f>
        <v>0</v>
      </c>
    </row>
    <row r="47" spans="1:6">
      <c r="A47" s="16">
        <f>[2]Details!$A47</f>
        <v>0</v>
      </c>
      <c r="B47" s="69">
        <f>[2]Details!$B47</f>
        <v>0</v>
      </c>
      <c r="C47" s="16">
        <f>[2]Details!$C47</f>
        <v>0</v>
      </c>
      <c r="D47" s="16">
        <f>[2]Details!$D47</f>
        <v>0</v>
      </c>
      <c r="E47" s="16">
        <f>[2]Details!$E47</f>
        <v>0</v>
      </c>
      <c r="F47" s="16">
        <f>[2]Details!$F47</f>
        <v>0</v>
      </c>
    </row>
    <row r="48" spans="1:6">
      <c r="A48" s="16">
        <f>[2]Details!$A48</f>
        <v>0</v>
      </c>
      <c r="B48" s="69">
        <f>[2]Details!$B48</f>
        <v>0</v>
      </c>
      <c r="C48" s="16">
        <f>[2]Details!$C48</f>
        <v>0</v>
      </c>
      <c r="D48" s="16">
        <f>[2]Details!$D48</f>
        <v>0</v>
      </c>
      <c r="E48" s="16">
        <f>[2]Details!$E48</f>
        <v>0</v>
      </c>
      <c r="F48" s="16">
        <f>[2]Details!$F48</f>
        <v>0</v>
      </c>
    </row>
    <row r="49" spans="1:6">
      <c r="A49" s="16">
        <f>[2]Details!$A49</f>
        <v>0</v>
      </c>
      <c r="B49" s="69">
        <f>[2]Details!$B49</f>
        <v>0</v>
      </c>
      <c r="C49" s="16">
        <f>[2]Details!$C49</f>
        <v>0</v>
      </c>
      <c r="D49" s="16">
        <f>[2]Details!$D49</f>
        <v>0</v>
      </c>
      <c r="E49" s="16">
        <f>[2]Details!$E49</f>
        <v>0</v>
      </c>
      <c r="F49" s="16">
        <f>[2]Details!$F49</f>
        <v>0</v>
      </c>
    </row>
    <row r="50" spans="1:6">
      <c r="A50" s="16">
        <f>[2]Details!$A50</f>
        <v>0</v>
      </c>
      <c r="B50" s="69">
        <f>[2]Details!$B50</f>
        <v>0</v>
      </c>
      <c r="C50" s="16">
        <f>[2]Details!$C50</f>
        <v>0</v>
      </c>
      <c r="D50" s="16">
        <f>[2]Details!$D50</f>
        <v>0</v>
      </c>
      <c r="E50" s="16">
        <f>[2]Details!$E50</f>
        <v>0</v>
      </c>
      <c r="F50" s="16">
        <f>[2]Details!$F50</f>
        <v>0</v>
      </c>
    </row>
    <row r="51" spans="1:6">
      <c r="A51" s="16">
        <f>[2]Details!$A51</f>
        <v>0</v>
      </c>
      <c r="B51" s="69">
        <f>[2]Details!$B51</f>
        <v>0</v>
      </c>
      <c r="C51" s="16">
        <f>[2]Details!$C51</f>
        <v>0</v>
      </c>
      <c r="D51" s="16">
        <f>[2]Details!$D51</f>
        <v>0</v>
      </c>
      <c r="E51" s="16">
        <f>[2]Details!$E51</f>
        <v>0</v>
      </c>
      <c r="F51" s="16">
        <f>[2]Details!$F51</f>
        <v>0</v>
      </c>
    </row>
    <row r="52" spans="1:6">
      <c r="A52" s="16">
        <f>[2]Details!$A52</f>
        <v>0</v>
      </c>
      <c r="B52" s="69">
        <f>[2]Details!$B52</f>
        <v>0</v>
      </c>
      <c r="C52" s="16">
        <f>[2]Details!$C52</f>
        <v>0</v>
      </c>
      <c r="D52" s="16">
        <f>[2]Details!$D52</f>
        <v>0</v>
      </c>
      <c r="E52" s="16">
        <f>[2]Details!$E52</f>
        <v>0</v>
      </c>
      <c r="F52" s="16">
        <f>[2]Details!$F52</f>
        <v>0</v>
      </c>
    </row>
    <row r="53" spans="1:6">
      <c r="A53" s="16">
        <f>[2]Details!$A53</f>
        <v>0</v>
      </c>
      <c r="B53" s="69">
        <f>[2]Details!$B53</f>
        <v>0</v>
      </c>
      <c r="C53" s="16">
        <f>[2]Details!$C53</f>
        <v>0</v>
      </c>
      <c r="D53" s="16">
        <f>[2]Details!$D53</f>
        <v>0</v>
      </c>
      <c r="E53" s="16">
        <f>[2]Details!$E53</f>
        <v>0</v>
      </c>
      <c r="F53" s="16">
        <f>[2]Details!$F53</f>
        <v>0</v>
      </c>
    </row>
    <row r="54" spans="1:6">
      <c r="A54" s="16">
        <f>[2]Details!$A54</f>
        <v>0</v>
      </c>
      <c r="B54" s="69">
        <f>[2]Details!$B54</f>
        <v>0</v>
      </c>
      <c r="C54" s="16">
        <f>[2]Details!$C54</f>
        <v>0</v>
      </c>
      <c r="D54" s="16">
        <f>[2]Details!$D54</f>
        <v>0</v>
      </c>
      <c r="E54" s="16">
        <f>[2]Details!$E54</f>
        <v>0</v>
      </c>
      <c r="F54" s="16">
        <f>[2]Details!$F54</f>
        <v>0</v>
      </c>
    </row>
    <row r="55" spans="1:6">
      <c r="A55" s="16">
        <f>[2]Details!$A55</f>
        <v>0</v>
      </c>
      <c r="B55" s="69">
        <f>[2]Details!$B55</f>
        <v>0</v>
      </c>
      <c r="C55" s="16">
        <f>[2]Details!$C55</f>
        <v>0</v>
      </c>
      <c r="D55" s="16">
        <f>[2]Details!$D55</f>
        <v>0</v>
      </c>
      <c r="E55" s="16">
        <f>[2]Details!$E55</f>
        <v>0</v>
      </c>
      <c r="F55" s="16">
        <f>[2]Details!$F55</f>
        <v>0</v>
      </c>
    </row>
    <row r="56" spans="1:6">
      <c r="A56" s="16">
        <f>[2]Details!$A56</f>
        <v>0</v>
      </c>
      <c r="B56" s="69">
        <f>[2]Details!$B56</f>
        <v>0</v>
      </c>
      <c r="C56" s="16">
        <f>[2]Details!$C56</f>
        <v>0</v>
      </c>
      <c r="D56" s="16">
        <f>[2]Details!$D56</f>
        <v>0</v>
      </c>
      <c r="E56" s="16">
        <f>[2]Details!$E56</f>
        <v>0</v>
      </c>
      <c r="F56" s="16">
        <f>[2]Details!$F56</f>
        <v>0</v>
      </c>
    </row>
    <row r="57" spans="1:6">
      <c r="A57" s="16">
        <f>[2]Details!$A57</f>
        <v>0</v>
      </c>
      <c r="B57" s="69">
        <f>[2]Details!$B57</f>
        <v>0</v>
      </c>
      <c r="C57" s="16">
        <f>[2]Details!$C57</f>
        <v>0</v>
      </c>
      <c r="D57" s="16">
        <f>[2]Details!$D57</f>
        <v>0</v>
      </c>
      <c r="E57" s="16">
        <f>[2]Details!$E57</f>
        <v>0</v>
      </c>
      <c r="F57" s="16">
        <f>[2]Details!$F57</f>
        <v>0</v>
      </c>
    </row>
    <row r="58" spans="1:6">
      <c r="A58" s="16">
        <f>[2]Details!$A58</f>
        <v>0</v>
      </c>
      <c r="B58" s="69">
        <f>[2]Details!$B58</f>
        <v>0</v>
      </c>
      <c r="C58" s="16">
        <f>[2]Details!$C58</f>
        <v>0</v>
      </c>
      <c r="D58" s="16">
        <f>[2]Details!$D58</f>
        <v>0</v>
      </c>
      <c r="E58" s="16">
        <f>[2]Details!$E58</f>
        <v>0</v>
      </c>
      <c r="F58" s="16">
        <f>[2]Details!$F58</f>
        <v>0</v>
      </c>
    </row>
    <row r="59" spans="1:6">
      <c r="A59" s="16">
        <f>[2]Details!$A59</f>
        <v>0</v>
      </c>
      <c r="B59" s="69">
        <f>[2]Details!$B59</f>
        <v>0</v>
      </c>
      <c r="C59" s="16">
        <f>[2]Details!$C59</f>
        <v>0</v>
      </c>
      <c r="D59" s="16">
        <f>[2]Details!$D59</f>
        <v>0</v>
      </c>
      <c r="E59" s="16">
        <f>[2]Details!$E59</f>
        <v>0</v>
      </c>
      <c r="F59" s="16">
        <f>[2]Details!$F59</f>
        <v>0</v>
      </c>
    </row>
    <row r="60" spans="1:6">
      <c r="A60" s="16">
        <f>[2]Details!$A60</f>
        <v>0</v>
      </c>
      <c r="B60" s="69">
        <f>[2]Details!$B60</f>
        <v>0</v>
      </c>
      <c r="C60" s="16">
        <f>[2]Details!$C60</f>
        <v>0</v>
      </c>
      <c r="D60" s="16">
        <f>[2]Details!$D60</f>
        <v>0</v>
      </c>
      <c r="E60" s="16">
        <f>[2]Details!$E60</f>
        <v>0</v>
      </c>
      <c r="F60" s="16">
        <f>[2]Details!$F60</f>
        <v>0</v>
      </c>
    </row>
    <row r="61" spans="1:6">
      <c r="A61" s="16">
        <f>[2]Details!$A61</f>
        <v>0</v>
      </c>
      <c r="B61" s="69">
        <f>[2]Details!$B61</f>
        <v>0</v>
      </c>
      <c r="C61" s="16">
        <f>[2]Details!$C61</f>
        <v>0</v>
      </c>
      <c r="D61" s="16">
        <f>[2]Details!$D61</f>
        <v>0</v>
      </c>
      <c r="E61" s="16">
        <f>[2]Details!$E61</f>
        <v>0</v>
      </c>
      <c r="F61" s="16">
        <f>[2]Details!$F61</f>
        <v>0</v>
      </c>
    </row>
    <row r="62" spans="1:6">
      <c r="A62" s="16">
        <f>[2]Details!$A62</f>
        <v>0</v>
      </c>
      <c r="B62" s="69">
        <f>[2]Details!$B62</f>
        <v>0</v>
      </c>
      <c r="C62" s="16">
        <f>[2]Details!$C62</f>
        <v>0</v>
      </c>
      <c r="D62" s="16">
        <f>[2]Details!$D62</f>
        <v>0</v>
      </c>
      <c r="E62" s="16">
        <f>[2]Details!$E62</f>
        <v>0</v>
      </c>
      <c r="F62" s="16">
        <f>[2]Details!$F62</f>
        <v>0</v>
      </c>
    </row>
    <row r="63" spans="1:6">
      <c r="A63" s="16">
        <f>[2]Details!$A63</f>
        <v>0</v>
      </c>
      <c r="B63" s="69">
        <f>[2]Details!$B63</f>
        <v>0</v>
      </c>
      <c r="C63" s="16">
        <f>[2]Details!$C63</f>
        <v>0</v>
      </c>
      <c r="D63" s="16">
        <f>[2]Details!$D63</f>
        <v>0</v>
      </c>
      <c r="E63" s="16">
        <f>[2]Details!$E63</f>
        <v>0</v>
      </c>
      <c r="F63" s="16">
        <f>[2]Details!$F63</f>
        <v>0</v>
      </c>
    </row>
    <row r="64" spans="1:6">
      <c r="A64" s="16">
        <f>[2]Details!$A64</f>
        <v>0</v>
      </c>
      <c r="B64" s="69">
        <f>[2]Details!$B64</f>
        <v>0</v>
      </c>
      <c r="C64" s="16">
        <f>[2]Details!$C64</f>
        <v>0</v>
      </c>
      <c r="D64" s="16">
        <f>[2]Details!$D64</f>
        <v>0</v>
      </c>
      <c r="E64" s="16">
        <f>[2]Details!$E64</f>
        <v>0</v>
      </c>
      <c r="F64" s="16">
        <f>[2]Details!$F64</f>
        <v>0</v>
      </c>
    </row>
    <row r="65" spans="1:6">
      <c r="A65" s="16">
        <f>[2]Details!$A65</f>
        <v>0</v>
      </c>
      <c r="B65" s="69">
        <f>[2]Details!$B65</f>
        <v>0</v>
      </c>
      <c r="C65" s="16">
        <f>[2]Details!$C65</f>
        <v>0</v>
      </c>
      <c r="D65" s="16">
        <f>[2]Details!$D65</f>
        <v>0</v>
      </c>
      <c r="E65" s="16">
        <f>[2]Details!$E65</f>
        <v>0</v>
      </c>
      <c r="F65" s="16">
        <f>[2]Details!$F65</f>
        <v>0</v>
      </c>
    </row>
    <row r="66" spans="1:6">
      <c r="A66" s="16">
        <f>[2]Details!$A66</f>
        <v>0</v>
      </c>
      <c r="B66" s="69">
        <f>[2]Details!$B66</f>
        <v>0</v>
      </c>
      <c r="C66" s="16">
        <f>[2]Details!$C66</f>
        <v>0</v>
      </c>
      <c r="D66" s="16">
        <f>[2]Details!$D66</f>
        <v>0</v>
      </c>
      <c r="E66" s="16">
        <f>[2]Details!$E66</f>
        <v>0</v>
      </c>
      <c r="F66" s="16">
        <f>[2]Details!$F66</f>
        <v>0</v>
      </c>
    </row>
    <row r="67" spans="1:6">
      <c r="A67" s="16">
        <f>[2]Details!$A67</f>
        <v>0</v>
      </c>
      <c r="B67" s="69">
        <f>[2]Details!$B67</f>
        <v>0</v>
      </c>
      <c r="C67" s="16">
        <f>[2]Details!$C67</f>
        <v>0</v>
      </c>
      <c r="D67" s="16">
        <f>[2]Details!$D67</f>
        <v>0</v>
      </c>
      <c r="E67" s="16">
        <f>[2]Details!$E67</f>
        <v>0</v>
      </c>
      <c r="F67" s="16">
        <f>[2]Details!$F67</f>
        <v>0</v>
      </c>
    </row>
    <row r="68" spans="1:6">
      <c r="A68" s="16">
        <f>[2]Details!$A68</f>
        <v>0</v>
      </c>
      <c r="B68" s="69">
        <f>[2]Details!$B68</f>
        <v>0</v>
      </c>
      <c r="C68" s="16">
        <f>[2]Details!$C68</f>
        <v>0</v>
      </c>
      <c r="D68" s="16">
        <f>[2]Details!$D68</f>
        <v>0</v>
      </c>
      <c r="E68" s="16">
        <f>[2]Details!$E68</f>
        <v>0</v>
      </c>
      <c r="F68" s="16">
        <f>[2]Details!$F68</f>
        <v>0</v>
      </c>
    </row>
    <row r="69" spans="1:6">
      <c r="A69" s="16">
        <f>[2]Details!$A69</f>
        <v>0</v>
      </c>
      <c r="B69" s="69">
        <f>[2]Details!$B69</f>
        <v>0</v>
      </c>
      <c r="C69" s="16">
        <f>[2]Details!$C69</f>
        <v>0</v>
      </c>
      <c r="D69" s="16">
        <f>[2]Details!$D69</f>
        <v>0</v>
      </c>
      <c r="E69" s="16">
        <f>[2]Details!$E69</f>
        <v>0</v>
      </c>
      <c r="F69" s="16">
        <f>[2]Details!$F69</f>
        <v>0</v>
      </c>
    </row>
    <row r="70" spans="1:6">
      <c r="A70" s="16">
        <f>[2]Details!$A70</f>
        <v>0</v>
      </c>
      <c r="B70" s="69">
        <f>[2]Details!$B70</f>
        <v>0</v>
      </c>
      <c r="C70" s="16">
        <f>[2]Details!$C70</f>
        <v>0</v>
      </c>
      <c r="D70" s="16">
        <f>[2]Details!$D70</f>
        <v>0</v>
      </c>
      <c r="E70" s="16">
        <f>[2]Details!$E70</f>
        <v>0</v>
      </c>
      <c r="F70" s="16">
        <f>[2]Details!$F70</f>
        <v>0</v>
      </c>
    </row>
    <row r="71" spans="1:6">
      <c r="A71" s="16">
        <f>[2]Details!$A71</f>
        <v>0</v>
      </c>
      <c r="B71" s="69">
        <f>[2]Details!$B71</f>
        <v>0</v>
      </c>
      <c r="C71" s="16">
        <f>[2]Details!$C71</f>
        <v>0</v>
      </c>
      <c r="D71" s="16">
        <f>[2]Details!$D71</f>
        <v>0</v>
      </c>
      <c r="E71" s="16">
        <f>[2]Details!$E71</f>
        <v>0</v>
      </c>
      <c r="F71" s="16">
        <f>[2]Details!$F71</f>
        <v>0</v>
      </c>
    </row>
    <row r="72" spans="1:6">
      <c r="A72" s="16">
        <f>[2]Details!$A72</f>
        <v>0</v>
      </c>
      <c r="B72" s="69">
        <f>[2]Details!$B72</f>
        <v>0</v>
      </c>
      <c r="C72" s="16">
        <f>[2]Details!$C72</f>
        <v>0</v>
      </c>
      <c r="D72" s="16">
        <f>[2]Details!$D72</f>
        <v>0</v>
      </c>
      <c r="E72" s="16">
        <f>[2]Details!$E72</f>
        <v>0</v>
      </c>
      <c r="F72" s="16">
        <f>[2]Details!$F72</f>
        <v>0</v>
      </c>
    </row>
    <row r="73" spans="1:6">
      <c r="A73" s="16">
        <f>[2]Details!$A73</f>
        <v>0</v>
      </c>
      <c r="B73" s="69">
        <f>[2]Details!$B73</f>
        <v>0</v>
      </c>
      <c r="C73" s="16">
        <f>[2]Details!$C73</f>
        <v>0</v>
      </c>
      <c r="D73" s="16">
        <f>[2]Details!$D73</f>
        <v>0</v>
      </c>
      <c r="E73" s="16">
        <f>[2]Details!$E73</f>
        <v>0</v>
      </c>
      <c r="F73" s="16">
        <f>[2]Details!$F73</f>
        <v>0</v>
      </c>
    </row>
    <row r="74" spans="1:6">
      <c r="A74" s="16">
        <f>[2]Details!$A74</f>
        <v>0</v>
      </c>
      <c r="B74" s="69">
        <f>[2]Details!$B74</f>
        <v>0</v>
      </c>
      <c r="C74" s="16">
        <f>[2]Details!$C74</f>
        <v>0</v>
      </c>
      <c r="D74" s="16">
        <f>[2]Details!$D74</f>
        <v>0</v>
      </c>
      <c r="E74" s="16">
        <f>[2]Details!$E74</f>
        <v>0</v>
      </c>
      <c r="F74" s="16">
        <f>[2]Details!$F74</f>
        <v>0</v>
      </c>
    </row>
    <row r="75" spans="1:6">
      <c r="A75" s="16">
        <f>[2]Details!$A75</f>
        <v>0</v>
      </c>
      <c r="B75" s="69">
        <f>[2]Details!$B75</f>
        <v>0</v>
      </c>
      <c r="C75" s="16">
        <f>[2]Details!$C75</f>
        <v>0</v>
      </c>
      <c r="D75" s="16">
        <f>[2]Details!$D75</f>
        <v>0</v>
      </c>
      <c r="E75" s="16">
        <f>[2]Details!$E75</f>
        <v>0</v>
      </c>
      <c r="F75" s="16">
        <f>[2]Details!$F75</f>
        <v>0</v>
      </c>
    </row>
    <row r="76" spans="1:6">
      <c r="A76" s="16">
        <f>[2]Details!$A76</f>
        <v>0</v>
      </c>
      <c r="B76" s="69">
        <f>[2]Details!$B76</f>
        <v>0</v>
      </c>
      <c r="C76" s="16">
        <f>[2]Details!$C76</f>
        <v>0</v>
      </c>
      <c r="D76" s="16">
        <f>[2]Details!$D76</f>
        <v>0</v>
      </c>
      <c r="E76" s="16">
        <f>[2]Details!$E76</f>
        <v>0</v>
      </c>
      <c r="F76" s="16">
        <f>[2]Details!$F76</f>
        <v>0</v>
      </c>
    </row>
    <row r="77" spans="1:6">
      <c r="A77" s="16">
        <f>[2]Details!$A77</f>
        <v>0</v>
      </c>
      <c r="B77" s="69">
        <f>[2]Details!$B77</f>
        <v>0</v>
      </c>
      <c r="C77" s="16">
        <f>[2]Details!$C77</f>
        <v>0</v>
      </c>
      <c r="D77" s="16">
        <f>[2]Details!$D77</f>
        <v>0</v>
      </c>
      <c r="E77" s="16">
        <f>[2]Details!$E77</f>
        <v>0</v>
      </c>
      <c r="F77" s="16">
        <f>[2]Details!$F77</f>
        <v>0</v>
      </c>
    </row>
    <row r="78" spans="1:6">
      <c r="A78" s="16">
        <f>[2]Details!$A78</f>
        <v>0</v>
      </c>
      <c r="B78" s="69">
        <f>[2]Details!$B78</f>
        <v>0</v>
      </c>
      <c r="C78" s="16">
        <f>[2]Details!$C78</f>
        <v>0</v>
      </c>
      <c r="D78" s="16">
        <f>[2]Details!$D78</f>
        <v>0</v>
      </c>
      <c r="E78" s="16">
        <f>[2]Details!$E78</f>
        <v>0</v>
      </c>
      <c r="F78" s="16">
        <f>[2]Details!$F78</f>
        <v>0</v>
      </c>
    </row>
    <row r="79" spans="1:6">
      <c r="A79" s="16">
        <f>[2]Details!$A79</f>
        <v>0</v>
      </c>
      <c r="B79" s="69">
        <f>[2]Details!$B79</f>
        <v>0</v>
      </c>
      <c r="C79" s="16">
        <f>[2]Details!$C79</f>
        <v>0</v>
      </c>
      <c r="D79" s="16">
        <f>[2]Details!$D79</f>
        <v>0</v>
      </c>
      <c r="E79" s="16">
        <f>[2]Details!$E79</f>
        <v>0</v>
      </c>
      <c r="F79" s="16">
        <f>[2]Details!$F79</f>
        <v>0</v>
      </c>
    </row>
    <row r="80" spans="1:6">
      <c r="A80" s="16">
        <f>[2]Details!$A80</f>
        <v>0</v>
      </c>
      <c r="B80" s="69">
        <f>[2]Details!$B80</f>
        <v>0</v>
      </c>
      <c r="C80" s="16">
        <f>[2]Details!$C80</f>
        <v>0</v>
      </c>
      <c r="D80" s="16">
        <f>[2]Details!$D80</f>
        <v>0</v>
      </c>
      <c r="E80" s="16">
        <f>[2]Details!$E80</f>
        <v>0</v>
      </c>
      <c r="F80" s="16">
        <f>[2]Details!$F80</f>
        <v>0</v>
      </c>
    </row>
    <row r="81" spans="1:6">
      <c r="A81" s="16">
        <f>[2]Details!$A81</f>
        <v>0</v>
      </c>
      <c r="B81" s="69">
        <f>[2]Details!$B81</f>
        <v>0</v>
      </c>
      <c r="C81" s="16">
        <f>[2]Details!$C81</f>
        <v>0</v>
      </c>
      <c r="D81" s="16">
        <f>[2]Details!$D81</f>
        <v>0</v>
      </c>
      <c r="E81" s="16">
        <f>[2]Details!$E81</f>
        <v>0</v>
      </c>
      <c r="F81" s="16">
        <f>[2]Details!$F81</f>
        <v>0</v>
      </c>
    </row>
    <row r="82" spans="1:6">
      <c r="A82" s="16">
        <f>[2]Details!$A82</f>
        <v>0</v>
      </c>
      <c r="B82" s="69">
        <f>[2]Details!$B82</f>
        <v>0</v>
      </c>
      <c r="C82" s="16">
        <f>[2]Details!$C82</f>
        <v>0</v>
      </c>
      <c r="D82" s="16">
        <f>[2]Details!$D82</f>
        <v>0</v>
      </c>
      <c r="E82" s="16">
        <f>[2]Details!$E82</f>
        <v>0</v>
      </c>
      <c r="F82" s="16">
        <f>[2]Details!$F82</f>
        <v>0</v>
      </c>
    </row>
    <row r="83" spans="1:6">
      <c r="A83" s="16">
        <f>[2]Details!$A83</f>
        <v>0</v>
      </c>
      <c r="B83" s="69">
        <f>[2]Details!$B83</f>
        <v>0</v>
      </c>
      <c r="C83" s="16">
        <f>[2]Details!$C83</f>
        <v>0</v>
      </c>
      <c r="D83" s="16">
        <f>[2]Details!$D83</f>
        <v>0</v>
      </c>
      <c r="E83" s="16">
        <f>[2]Details!$E83</f>
        <v>0</v>
      </c>
      <c r="F83" s="16">
        <f>[2]Details!$F83</f>
        <v>0</v>
      </c>
    </row>
    <row r="84" spans="1:6">
      <c r="A84" s="16">
        <f>[2]Details!$A84</f>
        <v>0</v>
      </c>
      <c r="B84" s="69">
        <f>[2]Details!$B84</f>
        <v>0</v>
      </c>
      <c r="C84" s="16">
        <f>[2]Details!$C84</f>
        <v>0</v>
      </c>
      <c r="D84" s="16">
        <f>[2]Details!$D84</f>
        <v>0</v>
      </c>
      <c r="E84" s="16">
        <f>[2]Details!$E84</f>
        <v>0</v>
      </c>
      <c r="F84" s="16">
        <f>[2]Details!$F84</f>
        <v>0</v>
      </c>
    </row>
    <row r="85" spans="1:6">
      <c r="A85" s="16">
        <f>[2]Details!$A85</f>
        <v>0</v>
      </c>
      <c r="B85" s="69">
        <f>[2]Details!$B85</f>
        <v>0</v>
      </c>
      <c r="C85" s="16">
        <f>[2]Details!$C85</f>
        <v>0</v>
      </c>
      <c r="D85" s="16">
        <f>[2]Details!$D85</f>
        <v>0</v>
      </c>
      <c r="E85" s="16">
        <f>[2]Details!$E85</f>
        <v>0</v>
      </c>
      <c r="F85" s="16">
        <f>[2]Details!$F85</f>
        <v>0</v>
      </c>
    </row>
    <row r="86" spans="1:6">
      <c r="A86" s="16">
        <f>[2]Details!$A86</f>
        <v>0</v>
      </c>
      <c r="B86" s="69">
        <f>[2]Details!$B86</f>
        <v>0</v>
      </c>
      <c r="C86" s="16">
        <f>[2]Details!$C86</f>
        <v>0</v>
      </c>
      <c r="D86" s="16">
        <f>[2]Details!$D86</f>
        <v>0</v>
      </c>
      <c r="E86" s="16">
        <f>[2]Details!$E86</f>
        <v>0</v>
      </c>
      <c r="F86" s="16">
        <f>[2]Details!$F86</f>
        <v>0</v>
      </c>
    </row>
    <row r="87" spans="1:6">
      <c r="A87" s="16">
        <f>[2]Details!$A87</f>
        <v>0</v>
      </c>
      <c r="B87" s="69">
        <f>[2]Details!$B87</f>
        <v>0</v>
      </c>
      <c r="C87" s="16">
        <f>[2]Details!$C87</f>
        <v>0</v>
      </c>
      <c r="D87" s="16">
        <f>[2]Details!$D87</f>
        <v>0</v>
      </c>
      <c r="E87" s="16">
        <f>[2]Details!$E87</f>
        <v>0</v>
      </c>
      <c r="F87" s="16">
        <f>[2]Details!$F87</f>
        <v>0</v>
      </c>
    </row>
    <row r="88" spans="1:6">
      <c r="A88" s="16">
        <f>[2]Details!$A88</f>
        <v>0</v>
      </c>
      <c r="B88" s="69">
        <f>[2]Details!$B88</f>
        <v>0</v>
      </c>
      <c r="C88" s="16">
        <f>[2]Details!$C88</f>
        <v>0</v>
      </c>
      <c r="D88" s="16">
        <f>[2]Details!$D88</f>
        <v>0</v>
      </c>
      <c r="E88" s="16">
        <f>[2]Details!$E88</f>
        <v>0</v>
      </c>
      <c r="F88" s="16">
        <f>[2]Details!$F88</f>
        <v>0</v>
      </c>
    </row>
    <row r="89" spans="1:6">
      <c r="A89" s="16">
        <f>[2]Details!$A89</f>
        <v>0</v>
      </c>
      <c r="B89" s="69">
        <f>[2]Details!$B89</f>
        <v>0</v>
      </c>
      <c r="C89" s="16">
        <f>[2]Details!$C89</f>
        <v>0</v>
      </c>
      <c r="D89" s="16">
        <f>[2]Details!$D89</f>
        <v>0</v>
      </c>
      <c r="E89" s="16">
        <f>[2]Details!$E89</f>
        <v>0</v>
      </c>
      <c r="F89" s="16">
        <f>[2]Details!$F89</f>
        <v>0</v>
      </c>
    </row>
    <row r="90" spans="1:6">
      <c r="A90" s="16">
        <f>[2]Details!$A90</f>
        <v>0</v>
      </c>
      <c r="B90" s="69">
        <f>[2]Details!$B90</f>
        <v>0</v>
      </c>
      <c r="C90" s="16">
        <f>[2]Details!$C90</f>
        <v>0</v>
      </c>
      <c r="D90" s="16">
        <f>[2]Details!$D90</f>
        <v>0</v>
      </c>
      <c r="E90" s="16">
        <f>[2]Details!$E90</f>
        <v>0</v>
      </c>
      <c r="F90" s="16">
        <f>[2]Details!$F90</f>
        <v>0</v>
      </c>
    </row>
    <row r="91" spans="1:6">
      <c r="A91" s="16">
        <f>[2]Details!$A91</f>
        <v>0</v>
      </c>
      <c r="B91" s="69">
        <f>[2]Details!$B91</f>
        <v>0</v>
      </c>
      <c r="C91" s="16">
        <f>[2]Details!$C91</f>
        <v>0</v>
      </c>
      <c r="D91" s="16">
        <f>[2]Details!$D91</f>
        <v>0</v>
      </c>
      <c r="E91" s="16">
        <f>[2]Details!$E91</f>
        <v>0</v>
      </c>
      <c r="F91" s="16">
        <f>[2]Details!$F91</f>
        <v>0</v>
      </c>
    </row>
    <row r="92" spans="1:6">
      <c r="A92" s="16">
        <f>[2]Details!$A92</f>
        <v>0</v>
      </c>
      <c r="B92" s="69">
        <f>[2]Details!$B92</f>
        <v>0</v>
      </c>
      <c r="C92" s="16">
        <f>[2]Details!$C92</f>
        <v>0</v>
      </c>
      <c r="D92" s="16">
        <f>[2]Details!$D92</f>
        <v>0</v>
      </c>
      <c r="E92" s="16">
        <f>[2]Details!$E92</f>
        <v>0</v>
      </c>
      <c r="F92" s="16">
        <f>[2]Details!$F92</f>
        <v>0</v>
      </c>
    </row>
    <row r="93" spans="1:6">
      <c r="A93" s="16">
        <f>[2]Details!$A93</f>
        <v>0</v>
      </c>
      <c r="B93" s="69">
        <f>[2]Details!$B93</f>
        <v>0</v>
      </c>
      <c r="C93" s="16">
        <f>[2]Details!$C93</f>
        <v>0</v>
      </c>
      <c r="D93" s="16">
        <f>[2]Details!$D93</f>
        <v>0</v>
      </c>
      <c r="E93" s="16">
        <f>[2]Details!$E93</f>
        <v>0</v>
      </c>
      <c r="F93" s="16">
        <f>[2]Details!$F93</f>
        <v>0</v>
      </c>
    </row>
    <row r="94" spans="1:6">
      <c r="A94" s="16">
        <f>[2]Details!$A94</f>
        <v>0</v>
      </c>
      <c r="B94" s="69">
        <f>[2]Details!$B94</f>
        <v>0</v>
      </c>
      <c r="C94" s="16">
        <f>[2]Details!$C94</f>
        <v>0</v>
      </c>
      <c r="D94" s="16">
        <f>[2]Details!$D94</f>
        <v>0</v>
      </c>
      <c r="E94" s="16">
        <f>[2]Details!$E94</f>
        <v>0</v>
      </c>
      <c r="F94" s="16">
        <f>[2]Details!$F94</f>
        <v>0</v>
      </c>
    </row>
    <row r="95" spans="1:6">
      <c r="A95" s="16">
        <f>[2]Details!$A95</f>
        <v>0</v>
      </c>
      <c r="B95" s="69">
        <f>[2]Details!$B95</f>
        <v>0</v>
      </c>
      <c r="C95" s="16">
        <f>[2]Details!$C95</f>
        <v>0</v>
      </c>
      <c r="D95" s="16">
        <f>[2]Details!$D95</f>
        <v>0</v>
      </c>
      <c r="E95" s="16">
        <f>[2]Details!$E95</f>
        <v>0</v>
      </c>
      <c r="F95" s="16">
        <f>[2]Details!$F95</f>
        <v>0</v>
      </c>
    </row>
    <row r="96" spans="1:6">
      <c r="A96" s="16">
        <f>[2]Details!$A96</f>
        <v>0</v>
      </c>
      <c r="B96" s="69">
        <f>[2]Details!$B96</f>
        <v>0</v>
      </c>
      <c r="C96" s="16">
        <f>[2]Details!$C96</f>
        <v>0</v>
      </c>
      <c r="D96" s="16">
        <f>[2]Details!$D96</f>
        <v>0</v>
      </c>
      <c r="E96" s="16">
        <f>[2]Details!$E96</f>
        <v>0</v>
      </c>
      <c r="F96" s="16">
        <f>[2]Details!$F96</f>
        <v>0</v>
      </c>
    </row>
    <row r="97" spans="1:6">
      <c r="A97" s="16">
        <f>[2]Details!$A97</f>
        <v>0</v>
      </c>
      <c r="B97" s="69">
        <f>[2]Details!$B97</f>
        <v>0</v>
      </c>
      <c r="C97" s="16">
        <f>[2]Details!$C97</f>
        <v>0</v>
      </c>
      <c r="D97" s="16">
        <f>[2]Details!$D97</f>
        <v>0</v>
      </c>
      <c r="E97" s="16">
        <f>[2]Details!$E97</f>
        <v>0</v>
      </c>
      <c r="F97" s="16">
        <f>[2]Details!$F97</f>
        <v>0</v>
      </c>
    </row>
    <row r="98" spans="1:6">
      <c r="A98" s="16">
        <f>[2]Details!$A98</f>
        <v>0</v>
      </c>
      <c r="B98" s="69">
        <f>[2]Details!$B98</f>
        <v>0</v>
      </c>
      <c r="C98" s="16">
        <f>[2]Details!$C98</f>
        <v>0</v>
      </c>
      <c r="D98" s="16">
        <f>[2]Details!$D98</f>
        <v>0</v>
      </c>
      <c r="E98" s="16">
        <f>[2]Details!$E98</f>
        <v>0</v>
      </c>
      <c r="F98" s="16">
        <f>[2]Details!$F98</f>
        <v>0</v>
      </c>
    </row>
    <row r="99" spans="1:6">
      <c r="A99" s="16">
        <f>[2]Details!$A99</f>
        <v>0</v>
      </c>
      <c r="B99" s="69">
        <f>[2]Details!$B99</f>
        <v>0</v>
      </c>
      <c r="C99" s="16">
        <f>[2]Details!$C99</f>
        <v>0</v>
      </c>
      <c r="D99" s="16">
        <f>[2]Details!$D99</f>
        <v>0</v>
      </c>
      <c r="E99" s="16">
        <f>[2]Details!$E99</f>
        <v>0</v>
      </c>
      <c r="F99" s="16">
        <f>[2]Details!$F99</f>
        <v>0</v>
      </c>
    </row>
    <row r="100" spans="1:6">
      <c r="A100" s="16">
        <f>[2]Details!$A100</f>
        <v>0</v>
      </c>
      <c r="B100" s="69">
        <f>[2]Details!$B100</f>
        <v>0</v>
      </c>
      <c r="C100" s="16">
        <f>[2]Details!$C100</f>
        <v>0</v>
      </c>
      <c r="D100" s="16">
        <f>[2]Details!$D100</f>
        <v>0</v>
      </c>
      <c r="E100" s="16">
        <f>[2]Details!$E100</f>
        <v>0</v>
      </c>
      <c r="F100" s="16">
        <f>[2]Details!$F100</f>
        <v>0</v>
      </c>
    </row>
  </sheetData>
  <pageMargins left="0.7" right="0.7" top="0.75" bottom="0.75" header="0.3" footer="0.3"/>
  <pageSetup paperSize="9" orientation="portrait" r:id="rId1"/>
  <headerFooter differentOddEven="1"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8"/>
  <sheetViews>
    <sheetView workbookViewId="0">
      <pane ySplit="1575" topLeftCell="A2068" activePane="bottomLeft"/>
      <selection sqref="A1:XFD1048576"/>
      <selection pane="bottomLeft" activeCell="A2110" sqref="A2110"/>
    </sheetView>
  </sheetViews>
  <sheetFormatPr defaultRowHeight="12.75"/>
  <cols>
    <col min="1" max="1" width="39.5" style="162" customWidth="1"/>
    <col min="2" max="2" width="20.75" style="162" customWidth="1"/>
    <col min="3" max="3" width="24.625" style="162" customWidth="1"/>
    <col min="4" max="4" width="25.5" style="162" customWidth="1"/>
    <col min="5" max="5" width="15.75" style="162" customWidth="1"/>
    <col min="6" max="6" width="23" style="162" customWidth="1"/>
    <col min="7" max="7" width="30.25" style="162" customWidth="1"/>
    <col min="8" max="8" width="52.5" style="162" customWidth="1"/>
    <col min="9" max="9" width="23.125" style="162" customWidth="1"/>
    <col min="10" max="10" width="8.625" style="162" bestFit="1" customWidth="1"/>
    <col min="11" max="11" width="14.875" style="162" bestFit="1" customWidth="1"/>
    <col min="12" max="12" width="14.125" style="162" bestFit="1" customWidth="1"/>
    <col min="13" max="13" width="13.5" style="162" bestFit="1" customWidth="1"/>
    <col min="14" max="256" width="9" style="160"/>
    <col min="257" max="257" width="39.5" style="160" customWidth="1"/>
    <col min="258" max="258" width="20.75" style="160" customWidth="1"/>
    <col min="259" max="259" width="24.625" style="160" customWidth="1"/>
    <col min="260" max="260" width="25.5" style="160" customWidth="1"/>
    <col min="261" max="261" width="15.75" style="160" customWidth="1"/>
    <col min="262" max="262" width="23" style="160" customWidth="1"/>
    <col min="263" max="263" width="30.25" style="160" customWidth="1"/>
    <col min="264" max="264" width="52.5" style="160" customWidth="1"/>
    <col min="265" max="265" width="23.125" style="160" customWidth="1"/>
    <col min="266" max="266" width="8.625" style="160" bestFit="1" customWidth="1"/>
    <col min="267" max="267" width="14.875" style="160" bestFit="1" customWidth="1"/>
    <col min="268" max="268" width="14.125" style="160" bestFit="1" customWidth="1"/>
    <col min="269" max="269" width="13.5" style="160" bestFit="1" customWidth="1"/>
    <col min="270" max="512" width="9" style="160"/>
    <col min="513" max="513" width="39.5" style="160" customWidth="1"/>
    <col min="514" max="514" width="20.75" style="160" customWidth="1"/>
    <col min="515" max="515" width="24.625" style="160" customWidth="1"/>
    <col min="516" max="516" width="25.5" style="160" customWidth="1"/>
    <col min="517" max="517" width="15.75" style="160" customWidth="1"/>
    <col min="518" max="518" width="23" style="160" customWidth="1"/>
    <col min="519" max="519" width="30.25" style="160" customWidth="1"/>
    <col min="520" max="520" width="52.5" style="160" customWidth="1"/>
    <col min="521" max="521" width="23.125" style="160" customWidth="1"/>
    <col min="522" max="522" width="8.625" style="160" bestFit="1" customWidth="1"/>
    <col min="523" max="523" width="14.875" style="160" bestFit="1" customWidth="1"/>
    <col min="524" max="524" width="14.125" style="160" bestFit="1" customWidth="1"/>
    <col min="525" max="525" width="13.5" style="160" bestFit="1" customWidth="1"/>
    <col min="526" max="768" width="9" style="160"/>
    <col min="769" max="769" width="39.5" style="160" customWidth="1"/>
    <col min="770" max="770" width="20.75" style="160" customWidth="1"/>
    <col min="771" max="771" width="24.625" style="160" customWidth="1"/>
    <col min="772" max="772" width="25.5" style="160" customWidth="1"/>
    <col min="773" max="773" width="15.75" style="160" customWidth="1"/>
    <col min="774" max="774" width="23" style="160" customWidth="1"/>
    <col min="775" max="775" width="30.25" style="160" customWidth="1"/>
    <col min="776" max="776" width="52.5" style="160" customWidth="1"/>
    <col min="777" max="777" width="23.125" style="160" customWidth="1"/>
    <col min="778" max="778" width="8.625" style="160" bestFit="1" customWidth="1"/>
    <col min="779" max="779" width="14.875" style="160" bestFit="1" customWidth="1"/>
    <col min="780" max="780" width="14.125" style="160" bestFit="1" customWidth="1"/>
    <col min="781" max="781" width="13.5" style="160" bestFit="1" customWidth="1"/>
    <col min="782" max="1024" width="9" style="160"/>
    <col min="1025" max="1025" width="39.5" style="160" customWidth="1"/>
    <col min="1026" max="1026" width="20.75" style="160" customWidth="1"/>
    <col min="1027" max="1027" width="24.625" style="160" customWidth="1"/>
    <col min="1028" max="1028" width="25.5" style="160" customWidth="1"/>
    <col min="1029" max="1029" width="15.75" style="160" customWidth="1"/>
    <col min="1030" max="1030" width="23" style="160" customWidth="1"/>
    <col min="1031" max="1031" width="30.25" style="160" customWidth="1"/>
    <col min="1032" max="1032" width="52.5" style="160" customWidth="1"/>
    <col min="1033" max="1033" width="23.125" style="160" customWidth="1"/>
    <col min="1034" max="1034" width="8.625" style="160" bestFit="1" customWidth="1"/>
    <col min="1035" max="1035" width="14.875" style="160" bestFit="1" customWidth="1"/>
    <col min="1036" max="1036" width="14.125" style="160" bestFit="1" customWidth="1"/>
    <col min="1037" max="1037" width="13.5" style="160" bestFit="1" customWidth="1"/>
    <col min="1038" max="1280" width="9" style="160"/>
    <col min="1281" max="1281" width="39.5" style="160" customWidth="1"/>
    <col min="1282" max="1282" width="20.75" style="160" customWidth="1"/>
    <col min="1283" max="1283" width="24.625" style="160" customWidth="1"/>
    <col min="1284" max="1284" width="25.5" style="160" customWidth="1"/>
    <col min="1285" max="1285" width="15.75" style="160" customWidth="1"/>
    <col min="1286" max="1286" width="23" style="160" customWidth="1"/>
    <col min="1287" max="1287" width="30.25" style="160" customWidth="1"/>
    <col min="1288" max="1288" width="52.5" style="160" customWidth="1"/>
    <col min="1289" max="1289" width="23.125" style="160" customWidth="1"/>
    <col min="1290" max="1290" width="8.625" style="160" bestFit="1" customWidth="1"/>
    <col min="1291" max="1291" width="14.875" style="160" bestFit="1" customWidth="1"/>
    <col min="1292" max="1292" width="14.125" style="160" bestFit="1" customWidth="1"/>
    <col min="1293" max="1293" width="13.5" style="160" bestFit="1" customWidth="1"/>
    <col min="1294" max="1536" width="9" style="160"/>
    <col min="1537" max="1537" width="39.5" style="160" customWidth="1"/>
    <col min="1538" max="1538" width="20.75" style="160" customWidth="1"/>
    <col min="1539" max="1539" width="24.625" style="160" customWidth="1"/>
    <col min="1540" max="1540" width="25.5" style="160" customWidth="1"/>
    <col min="1541" max="1541" width="15.75" style="160" customWidth="1"/>
    <col min="1542" max="1542" width="23" style="160" customWidth="1"/>
    <col min="1543" max="1543" width="30.25" style="160" customWidth="1"/>
    <col min="1544" max="1544" width="52.5" style="160" customWidth="1"/>
    <col min="1545" max="1545" width="23.125" style="160" customWidth="1"/>
    <col min="1546" max="1546" width="8.625" style="160" bestFit="1" customWidth="1"/>
    <col min="1547" max="1547" width="14.875" style="160" bestFit="1" customWidth="1"/>
    <col min="1548" max="1548" width="14.125" style="160" bestFit="1" customWidth="1"/>
    <col min="1549" max="1549" width="13.5" style="160" bestFit="1" customWidth="1"/>
    <col min="1550" max="1792" width="9" style="160"/>
    <col min="1793" max="1793" width="39.5" style="160" customWidth="1"/>
    <col min="1794" max="1794" width="20.75" style="160" customWidth="1"/>
    <col min="1795" max="1795" width="24.625" style="160" customWidth="1"/>
    <col min="1796" max="1796" width="25.5" style="160" customWidth="1"/>
    <col min="1797" max="1797" width="15.75" style="160" customWidth="1"/>
    <col min="1798" max="1798" width="23" style="160" customWidth="1"/>
    <col min="1799" max="1799" width="30.25" style="160" customWidth="1"/>
    <col min="1800" max="1800" width="52.5" style="160" customWidth="1"/>
    <col min="1801" max="1801" width="23.125" style="160" customWidth="1"/>
    <col min="1802" max="1802" width="8.625" style="160" bestFit="1" customWidth="1"/>
    <col min="1803" max="1803" width="14.875" style="160" bestFit="1" customWidth="1"/>
    <col min="1804" max="1804" width="14.125" style="160" bestFit="1" customWidth="1"/>
    <col min="1805" max="1805" width="13.5" style="160" bestFit="1" customWidth="1"/>
    <col min="1806" max="2048" width="9" style="160"/>
    <col min="2049" max="2049" width="39.5" style="160" customWidth="1"/>
    <col min="2050" max="2050" width="20.75" style="160" customWidth="1"/>
    <col min="2051" max="2051" width="24.625" style="160" customWidth="1"/>
    <col min="2052" max="2052" width="25.5" style="160" customWidth="1"/>
    <col min="2053" max="2053" width="15.75" style="160" customWidth="1"/>
    <col min="2054" max="2054" width="23" style="160" customWidth="1"/>
    <col min="2055" max="2055" width="30.25" style="160" customWidth="1"/>
    <col min="2056" max="2056" width="52.5" style="160" customWidth="1"/>
    <col min="2057" max="2057" width="23.125" style="160" customWidth="1"/>
    <col min="2058" max="2058" width="8.625" style="160" bestFit="1" customWidth="1"/>
    <col min="2059" max="2059" width="14.875" style="160" bestFit="1" customWidth="1"/>
    <col min="2060" max="2060" width="14.125" style="160" bestFit="1" customWidth="1"/>
    <col min="2061" max="2061" width="13.5" style="160" bestFit="1" customWidth="1"/>
    <col min="2062" max="2304" width="9" style="160"/>
    <col min="2305" max="2305" width="39.5" style="160" customWidth="1"/>
    <col min="2306" max="2306" width="20.75" style="160" customWidth="1"/>
    <col min="2307" max="2307" width="24.625" style="160" customWidth="1"/>
    <col min="2308" max="2308" width="25.5" style="160" customWidth="1"/>
    <col min="2309" max="2309" width="15.75" style="160" customWidth="1"/>
    <col min="2310" max="2310" width="23" style="160" customWidth="1"/>
    <col min="2311" max="2311" width="30.25" style="160" customWidth="1"/>
    <col min="2312" max="2312" width="52.5" style="160" customWidth="1"/>
    <col min="2313" max="2313" width="23.125" style="160" customWidth="1"/>
    <col min="2314" max="2314" width="8.625" style="160" bestFit="1" customWidth="1"/>
    <col min="2315" max="2315" width="14.875" style="160" bestFit="1" customWidth="1"/>
    <col min="2316" max="2316" width="14.125" style="160" bestFit="1" customWidth="1"/>
    <col min="2317" max="2317" width="13.5" style="160" bestFit="1" customWidth="1"/>
    <col min="2318" max="2560" width="9" style="160"/>
    <col min="2561" max="2561" width="39.5" style="160" customWidth="1"/>
    <col min="2562" max="2562" width="20.75" style="160" customWidth="1"/>
    <col min="2563" max="2563" width="24.625" style="160" customWidth="1"/>
    <col min="2564" max="2564" width="25.5" style="160" customWidth="1"/>
    <col min="2565" max="2565" width="15.75" style="160" customWidth="1"/>
    <col min="2566" max="2566" width="23" style="160" customWidth="1"/>
    <col min="2567" max="2567" width="30.25" style="160" customWidth="1"/>
    <col min="2568" max="2568" width="52.5" style="160" customWidth="1"/>
    <col min="2569" max="2569" width="23.125" style="160" customWidth="1"/>
    <col min="2570" max="2570" width="8.625" style="160" bestFit="1" customWidth="1"/>
    <col min="2571" max="2571" width="14.875" style="160" bestFit="1" customWidth="1"/>
    <col min="2572" max="2572" width="14.125" style="160" bestFit="1" customWidth="1"/>
    <col min="2573" max="2573" width="13.5" style="160" bestFit="1" customWidth="1"/>
    <col min="2574" max="2816" width="9" style="160"/>
    <col min="2817" max="2817" width="39.5" style="160" customWidth="1"/>
    <col min="2818" max="2818" width="20.75" style="160" customWidth="1"/>
    <col min="2819" max="2819" width="24.625" style="160" customWidth="1"/>
    <col min="2820" max="2820" width="25.5" style="160" customWidth="1"/>
    <col min="2821" max="2821" width="15.75" style="160" customWidth="1"/>
    <col min="2822" max="2822" width="23" style="160" customWidth="1"/>
    <col min="2823" max="2823" width="30.25" style="160" customWidth="1"/>
    <col min="2824" max="2824" width="52.5" style="160" customWidth="1"/>
    <col min="2825" max="2825" width="23.125" style="160" customWidth="1"/>
    <col min="2826" max="2826" width="8.625" style="160" bestFit="1" customWidth="1"/>
    <col min="2827" max="2827" width="14.875" style="160" bestFit="1" customWidth="1"/>
    <col min="2828" max="2828" width="14.125" style="160" bestFit="1" customWidth="1"/>
    <col min="2829" max="2829" width="13.5" style="160" bestFit="1" customWidth="1"/>
    <col min="2830" max="3072" width="9" style="160"/>
    <col min="3073" max="3073" width="39.5" style="160" customWidth="1"/>
    <col min="3074" max="3074" width="20.75" style="160" customWidth="1"/>
    <col min="3075" max="3075" width="24.625" style="160" customWidth="1"/>
    <col min="3076" max="3076" width="25.5" style="160" customWidth="1"/>
    <col min="3077" max="3077" width="15.75" style="160" customWidth="1"/>
    <col min="3078" max="3078" width="23" style="160" customWidth="1"/>
    <col min="3079" max="3079" width="30.25" style="160" customWidth="1"/>
    <col min="3080" max="3080" width="52.5" style="160" customWidth="1"/>
    <col min="3081" max="3081" width="23.125" style="160" customWidth="1"/>
    <col min="3082" max="3082" width="8.625" style="160" bestFit="1" customWidth="1"/>
    <col min="3083" max="3083" width="14.875" style="160" bestFit="1" customWidth="1"/>
    <col min="3084" max="3084" width="14.125" style="160" bestFit="1" customWidth="1"/>
    <col min="3085" max="3085" width="13.5" style="160" bestFit="1" customWidth="1"/>
    <col min="3086" max="3328" width="9" style="160"/>
    <col min="3329" max="3329" width="39.5" style="160" customWidth="1"/>
    <col min="3330" max="3330" width="20.75" style="160" customWidth="1"/>
    <col min="3331" max="3331" width="24.625" style="160" customWidth="1"/>
    <col min="3332" max="3332" width="25.5" style="160" customWidth="1"/>
    <col min="3333" max="3333" width="15.75" style="160" customWidth="1"/>
    <col min="3334" max="3334" width="23" style="160" customWidth="1"/>
    <col min="3335" max="3335" width="30.25" style="160" customWidth="1"/>
    <col min="3336" max="3336" width="52.5" style="160" customWidth="1"/>
    <col min="3337" max="3337" width="23.125" style="160" customWidth="1"/>
    <col min="3338" max="3338" width="8.625" style="160" bestFit="1" customWidth="1"/>
    <col min="3339" max="3339" width="14.875" style="160" bestFit="1" customWidth="1"/>
    <col min="3340" max="3340" width="14.125" style="160" bestFit="1" customWidth="1"/>
    <col min="3341" max="3341" width="13.5" style="160" bestFit="1" customWidth="1"/>
    <col min="3342" max="3584" width="9" style="160"/>
    <col min="3585" max="3585" width="39.5" style="160" customWidth="1"/>
    <col min="3586" max="3586" width="20.75" style="160" customWidth="1"/>
    <col min="3587" max="3587" width="24.625" style="160" customWidth="1"/>
    <col min="3588" max="3588" width="25.5" style="160" customWidth="1"/>
    <col min="3589" max="3589" width="15.75" style="160" customWidth="1"/>
    <col min="3590" max="3590" width="23" style="160" customWidth="1"/>
    <col min="3591" max="3591" width="30.25" style="160" customWidth="1"/>
    <col min="3592" max="3592" width="52.5" style="160" customWidth="1"/>
    <col min="3593" max="3593" width="23.125" style="160" customWidth="1"/>
    <col min="3594" max="3594" width="8.625" style="160" bestFit="1" customWidth="1"/>
    <col min="3595" max="3595" width="14.875" style="160" bestFit="1" customWidth="1"/>
    <col min="3596" max="3596" width="14.125" style="160" bestFit="1" customWidth="1"/>
    <col min="3597" max="3597" width="13.5" style="160" bestFit="1" customWidth="1"/>
    <col min="3598" max="3840" width="9" style="160"/>
    <col min="3841" max="3841" width="39.5" style="160" customWidth="1"/>
    <col min="3842" max="3842" width="20.75" style="160" customWidth="1"/>
    <col min="3843" max="3843" width="24.625" style="160" customWidth="1"/>
    <col min="3844" max="3844" width="25.5" style="160" customWidth="1"/>
    <col min="3845" max="3845" width="15.75" style="160" customWidth="1"/>
    <col min="3846" max="3846" width="23" style="160" customWidth="1"/>
    <col min="3847" max="3847" width="30.25" style="160" customWidth="1"/>
    <col min="3848" max="3848" width="52.5" style="160" customWidth="1"/>
    <col min="3849" max="3849" width="23.125" style="160" customWidth="1"/>
    <col min="3850" max="3850" width="8.625" style="160" bestFit="1" customWidth="1"/>
    <col min="3851" max="3851" width="14.875" style="160" bestFit="1" customWidth="1"/>
    <col min="3852" max="3852" width="14.125" style="160" bestFit="1" customWidth="1"/>
    <col min="3853" max="3853" width="13.5" style="160" bestFit="1" customWidth="1"/>
    <col min="3854" max="4096" width="9" style="160"/>
    <col min="4097" max="4097" width="39.5" style="160" customWidth="1"/>
    <col min="4098" max="4098" width="20.75" style="160" customWidth="1"/>
    <col min="4099" max="4099" width="24.625" style="160" customWidth="1"/>
    <col min="4100" max="4100" width="25.5" style="160" customWidth="1"/>
    <col min="4101" max="4101" width="15.75" style="160" customWidth="1"/>
    <col min="4102" max="4102" width="23" style="160" customWidth="1"/>
    <col min="4103" max="4103" width="30.25" style="160" customWidth="1"/>
    <col min="4104" max="4104" width="52.5" style="160" customWidth="1"/>
    <col min="4105" max="4105" width="23.125" style="160" customWidth="1"/>
    <col min="4106" max="4106" width="8.625" style="160" bestFit="1" customWidth="1"/>
    <col min="4107" max="4107" width="14.875" style="160" bestFit="1" customWidth="1"/>
    <col min="4108" max="4108" width="14.125" style="160" bestFit="1" customWidth="1"/>
    <col min="4109" max="4109" width="13.5" style="160" bestFit="1" customWidth="1"/>
    <col min="4110" max="4352" width="9" style="160"/>
    <col min="4353" max="4353" width="39.5" style="160" customWidth="1"/>
    <col min="4354" max="4354" width="20.75" style="160" customWidth="1"/>
    <col min="4355" max="4355" width="24.625" style="160" customWidth="1"/>
    <col min="4356" max="4356" width="25.5" style="160" customWidth="1"/>
    <col min="4357" max="4357" width="15.75" style="160" customWidth="1"/>
    <col min="4358" max="4358" width="23" style="160" customWidth="1"/>
    <col min="4359" max="4359" width="30.25" style="160" customWidth="1"/>
    <col min="4360" max="4360" width="52.5" style="160" customWidth="1"/>
    <col min="4361" max="4361" width="23.125" style="160" customWidth="1"/>
    <col min="4362" max="4362" width="8.625" style="160" bestFit="1" customWidth="1"/>
    <col min="4363" max="4363" width="14.875" style="160" bestFit="1" customWidth="1"/>
    <col min="4364" max="4364" width="14.125" style="160" bestFit="1" customWidth="1"/>
    <col min="4365" max="4365" width="13.5" style="160" bestFit="1" customWidth="1"/>
    <col min="4366" max="4608" width="9" style="160"/>
    <col min="4609" max="4609" width="39.5" style="160" customWidth="1"/>
    <col min="4610" max="4610" width="20.75" style="160" customWidth="1"/>
    <col min="4611" max="4611" width="24.625" style="160" customWidth="1"/>
    <col min="4612" max="4612" width="25.5" style="160" customWidth="1"/>
    <col min="4613" max="4613" width="15.75" style="160" customWidth="1"/>
    <col min="4614" max="4614" width="23" style="160" customWidth="1"/>
    <col min="4615" max="4615" width="30.25" style="160" customWidth="1"/>
    <col min="4616" max="4616" width="52.5" style="160" customWidth="1"/>
    <col min="4617" max="4617" width="23.125" style="160" customWidth="1"/>
    <col min="4618" max="4618" width="8.625" style="160" bestFit="1" customWidth="1"/>
    <col min="4619" max="4619" width="14.875" style="160" bestFit="1" customWidth="1"/>
    <col min="4620" max="4620" width="14.125" style="160" bestFit="1" customWidth="1"/>
    <col min="4621" max="4621" width="13.5" style="160" bestFit="1" customWidth="1"/>
    <col min="4622" max="4864" width="9" style="160"/>
    <col min="4865" max="4865" width="39.5" style="160" customWidth="1"/>
    <col min="4866" max="4866" width="20.75" style="160" customWidth="1"/>
    <col min="4867" max="4867" width="24.625" style="160" customWidth="1"/>
    <col min="4868" max="4868" width="25.5" style="160" customWidth="1"/>
    <col min="4869" max="4869" width="15.75" style="160" customWidth="1"/>
    <col min="4870" max="4870" width="23" style="160" customWidth="1"/>
    <col min="4871" max="4871" width="30.25" style="160" customWidth="1"/>
    <col min="4872" max="4872" width="52.5" style="160" customWidth="1"/>
    <col min="4873" max="4873" width="23.125" style="160" customWidth="1"/>
    <col min="4874" max="4874" width="8.625" style="160" bestFit="1" customWidth="1"/>
    <col min="4875" max="4875" width="14.875" style="160" bestFit="1" customWidth="1"/>
    <col min="4876" max="4876" width="14.125" style="160" bestFit="1" customWidth="1"/>
    <col min="4877" max="4877" width="13.5" style="160" bestFit="1" customWidth="1"/>
    <col min="4878" max="5120" width="9" style="160"/>
    <col min="5121" max="5121" width="39.5" style="160" customWidth="1"/>
    <col min="5122" max="5122" width="20.75" style="160" customWidth="1"/>
    <col min="5123" max="5123" width="24.625" style="160" customWidth="1"/>
    <col min="5124" max="5124" width="25.5" style="160" customWidth="1"/>
    <col min="5125" max="5125" width="15.75" style="160" customWidth="1"/>
    <col min="5126" max="5126" width="23" style="160" customWidth="1"/>
    <col min="5127" max="5127" width="30.25" style="160" customWidth="1"/>
    <col min="5128" max="5128" width="52.5" style="160" customWidth="1"/>
    <col min="5129" max="5129" width="23.125" style="160" customWidth="1"/>
    <col min="5130" max="5130" width="8.625" style="160" bestFit="1" customWidth="1"/>
    <col min="5131" max="5131" width="14.875" style="160" bestFit="1" customWidth="1"/>
    <col min="5132" max="5132" width="14.125" style="160" bestFit="1" customWidth="1"/>
    <col min="5133" max="5133" width="13.5" style="160" bestFit="1" customWidth="1"/>
    <col min="5134" max="5376" width="9" style="160"/>
    <col min="5377" max="5377" width="39.5" style="160" customWidth="1"/>
    <col min="5378" max="5378" width="20.75" style="160" customWidth="1"/>
    <col min="5379" max="5379" width="24.625" style="160" customWidth="1"/>
    <col min="5380" max="5380" width="25.5" style="160" customWidth="1"/>
    <col min="5381" max="5381" width="15.75" style="160" customWidth="1"/>
    <col min="5382" max="5382" width="23" style="160" customWidth="1"/>
    <col min="5383" max="5383" width="30.25" style="160" customWidth="1"/>
    <col min="5384" max="5384" width="52.5" style="160" customWidth="1"/>
    <col min="5385" max="5385" width="23.125" style="160" customWidth="1"/>
    <col min="5386" max="5386" width="8.625" style="160" bestFit="1" customWidth="1"/>
    <col min="5387" max="5387" width="14.875" style="160" bestFit="1" customWidth="1"/>
    <col min="5388" max="5388" width="14.125" style="160" bestFit="1" customWidth="1"/>
    <col min="5389" max="5389" width="13.5" style="160" bestFit="1" customWidth="1"/>
    <col min="5390" max="5632" width="9" style="160"/>
    <col min="5633" max="5633" width="39.5" style="160" customWidth="1"/>
    <col min="5634" max="5634" width="20.75" style="160" customWidth="1"/>
    <col min="5635" max="5635" width="24.625" style="160" customWidth="1"/>
    <col min="5636" max="5636" width="25.5" style="160" customWidth="1"/>
    <col min="5637" max="5637" width="15.75" style="160" customWidth="1"/>
    <col min="5638" max="5638" width="23" style="160" customWidth="1"/>
    <col min="5639" max="5639" width="30.25" style="160" customWidth="1"/>
    <col min="5640" max="5640" width="52.5" style="160" customWidth="1"/>
    <col min="5641" max="5641" width="23.125" style="160" customWidth="1"/>
    <col min="5642" max="5642" width="8.625" style="160" bestFit="1" customWidth="1"/>
    <col min="5643" max="5643" width="14.875" style="160" bestFit="1" customWidth="1"/>
    <col min="5644" max="5644" width="14.125" style="160" bestFit="1" customWidth="1"/>
    <col min="5645" max="5645" width="13.5" style="160" bestFit="1" customWidth="1"/>
    <col min="5646" max="5888" width="9" style="160"/>
    <col min="5889" max="5889" width="39.5" style="160" customWidth="1"/>
    <col min="5890" max="5890" width="20.75" style="160" customWidth="1"/>
    <col min="5891" max="5891" width="24.625" style="160" customWidth="1"/>
    <col min="5892" max="5892" width="25.5" style="160" customWidth="1"/>
    <col min="5893" max="5893" width="15.75" style="160" customWidth="1"/>
    <col min="5894" max="5894" width="23" style="160" customWidth="1"/>
    <col min="5895" max="5895" width="30.25" style="160" customWidth="1"/>
    <col min="5896" max="5896" width="52.5" style="160" customWidth="1"/>
    <col min="5897" max="5897" width="23.125" style="160" customWidth="1"/>
    <col min="5898" max="5898" width="8.625" style="160" bestFit="1" customWidth="1"/>
    <col min="5899" max="5899" width="14.875" style="160" bestFit="1" customWidth="1"/>
    <col min="5900" max="5900" width="14.125" style="160" bestFit="1" customWidth="1"/>
    <col min="5901" max="5901" width="13.5" style="160" bestFit="1" customWidth="1"/>
    <col min="5902" max="6144" width="9" style="160"/>
    <col min="6145" max="6145" width="39.5" style="160" customWidth="1"/>
    <col min="6146" max="6146" width="20.75" style="160" customWidth="1"/>
    <col min="6147" max="6147" width="24.625" style="160" customWidth="1"/>
    <col min="6148" max="6148" width="25.5" style="160" customWidth="1"/>
    <col min="6149" max="6149" width="15.75" style="160" customWidth="1"/>
    <col min="6150" max="6150" width="23" style="160" customWidth="1"/>
    <col min="6151" max="6151" width="30.25" style="160" customWidth="1"/>
    <col min="6152" max="6152" width="52.5" style="160" customWidth="1"/>
    <col min="6153" max="6153" width="23.125" style="160" customWidth="1"/>
    <col min="6154" max="6154" width="8.625" style="160" bestFit="1" customWidth="1"/>
    <col min="6155" max="6155" width="14.875" style="160" bestFit="1" customWidth="1"/>
    <col min="6156" max="6156" width="14.125" style="160" bestFit="1" customWidth="1"/>
    <col min="6157" max="6157" width="13.5" style="160" bestFit="1" customWidth="1"/>
    <col min="6158" max="6400" width="9" style="160"/>
    <col min="6401" max="6401" width="39.5" style="160" customWidth="1"/>
    <col min="6402" max="6402" width="20.75" style="160" customWidth="1"/>
    <col min="6403" max="6403" width="24.625" style="160" customWidth="1"/>
    <col min="6404" max="6404" width="25.5" style="160" customWidth="1"/>
    <col min="6405" max="6405" width="15.75" style="160" customWidth="1"/>
    <col min="6406" max="6406" width="23" style="160" customWidth="1"/>
    <col min="6407" max="6407" width="30.25" style="160" customWidth="1"/>
    <col min="6408" max="6408" width="52.5" style="160" customWidth="1"/>
    <col min="6409" max="6409" width="23.125" style="160" customWidth="1"/>
    <col min="6410" max="6410" width="8.625" style="160" bestFit="1" customWidth="1"/>
    <col min="6411" max="6411" width="14.875" style="160" bestFit="1" customWidth="1"/>
    <col min="6412" max="6412" width="14.125" style="160" bestFit="1" customWidth="1"/>
    <col min="6413" max="6413" width="13.5" style="160" bestFit="1" customWidth="1"/>
    <col min="6414" max="6656" width="9" style="160"/>
    <col min="6657" max="6657" width="39.5" style="160" customWidth="1"/>
    <col min="6658" max="6658" width="20.75" style="160" customWidth="1"/>
    <col min="6659" max="6659" width="24.625" style="160" customWidth="1"/>
    <col min="6660" max="6660" width="25.5" style="160" customWidth="1"/>
    <col min="6661" max="6661" width="15.75" style="160" customWidth="1"/>
    <col min="6662" max="6662" width="23" style="160" customWidth="1"/>
    <col min="6663" max="6663" width="30.25" style="160" customWidth="1"/>
    <col min="6664" max="6664" width="52.5" style="160" customWidth="1"/>
    <col min="6665" max="6665" width="23.125" style="160" customWidth="1"/>
    <col min="6666" max="6666" width="8.625" style="160" bestFit="1" customWidth="1"/>
    <col min="6667" max="6667" width="14.875" style="160" bestFit="1" customWidth="1"/>
    <col min="6668" max="6668" width="14.125" style="160" bestFit="1" customWidth="1"/>
    <col min="6669" max="6669" width="13.5" style="160" bestFit="1" customWidth="1"/>
    <col min="6670" max="6912" width="9" style="160"/>
    <col min="6913" max="6913" width="39.5" style="160" customWidth="1"/>
    <col min="6914" max="6914" width="20.75" style="160" customWidth="1"/>
    <col min="6915" max="6915" width="24.625" style="160" customWidth="1"/>
    <col min="6916" max="6916" width="25.5" style="160" customWidth="1"/>
    <col min="6917" max="6917" width="15.75" style="160" customWidth="1"/>
    <col min="6918" max="6918" width="23" style="160" customWidth="1"/>
    <col min="6919" max="6919" width="30.25" style="160" customWidth="1"/>
    <col min="6920" max="6920" width="52.5" style="160" customWidth="1"/>
    <col min="6921" max="6921" width="23.125" style="160" customWidth="1"/>
    <col min="6922" max="6922" width="8.625" style="160" bestFit="1" customWidth="1"/>
    <col min="6923" max="6923" width="14.875" style="160" bestFit="1" customWidth="1"/>
    <col min="6924" max="6924" width="14.125" style="160" bestFit="1" customWidth="1"/>
    <col min="6925" max="6925" width="13.5" style="160" bestFit="1" customWidth="1"/>
    <col min="6926" max="7168" width="9" style="160"/>
    <col min="7169" max="7169" width="39.5" style="160" customWidth="1"/>
    <col min="7170" max="7170" width="20.75" style="160" customWidth="1"/>
    <col min="7171" max="7171" width="24.625" style="160" customWidth="1"/>
    <col min="7172" max="7172" width="25.5" style="160" customWidth="1"/>
    <col min="7173" max="7173" width="15.75" style="160" customWidth="1"/>
    <col min="7174" max="7174" width="23" style="160" customWidth="1"/>
    <col min="7175" max="7175" width="30.25" style="160" customWidth="1"/>
    <col min="7176" max="7176" width="52.5" style="160" customWidth="1"/>
    <col min="7177" max="7177" width="23.125" style="160" customWidth="1"/>
    <col min="7178" max="7178" width="8.625" style="160" bestFit="1" customWidth="1"/>
    <col min="7179" max="7179" width="14.875" style="160" bestFit="1" customWidth="1"/>
    <col min="7180" max="7180" width="14.125" style="160" bestFit="1" customWidth="1"/>
    <col min="7181" max="7181" width="13.5" style="160" bestFit="1" customWidth="1"/>
    <col min="7182" max="7424" width="9" style="160"/>
    <col min="7425" max="7425" width="39.5" style="160" customWidth="1"/>
    <col min="7426" max="7426" width="20.75" style="160" customWidth="1"/>
    <col min="7427" max="7427" width="24.625" style="160" customWidth="1"/>
    <col min="7428" max="7428" width="25.5" style="160" customWidth="1"/>
    <col min="7429" max="7429" width="15.75" style="160" customWidth="1"/>
    <col min="7430" max="7430" width="23" style="160" customWidth="1"/>
    <col min="7431" max="7431" width="30.25" style="160" customWidth="1"/>
    <col min="7432" max="7432" width="52.5" style="160" customWidth="1"/>
    <col min="7433" max="7433" width="23.125" style="160" customWidth="1"/>
    <col min="7434" max="7434" width="8.625" style="160" bestFit="1" customWidth="1"/>
    <col min="7435" max="7435" width="14.875" style="160" bestFit="1" customWidth="1"/>
    <col min="7436" max="7436" width="14.125" style="160" bestFit="1" customWidth="1"/>
    <col min="7437" max="7437" width="13.5" style="160" bestFit="1" customWidth="1"/>
    <col min="7438" max="7680" width="9" style="160"/>
    <col min="7681" max="7681" width="39.5" style="160" customWidth="1"/>
    <col min="7682" max="7682" width="20.75" style="160" customWidth="1"/>
    <col min="7683" max="7683" width="24.625" style="160" customWidth="1"/>
    <col min="7684" max="7684" width="25.5" style="160" customWidth="1"/>
    <col min="7685" max="7685" width="15.75" style="160" customWidth="1"/>
    <col min="7686" max="7686" width="23" style="160" customWidth="1"/>
    <col min="7687" max="7687" width="30.25" style="160" customWidth="1"/>
    <col min="7688" max="7688" width="52.5" style="160" customWidth="1"/>
    <col min="7689" max="7689" width="23.125" style="160" customWidth="1"/>
    <col min="7690" max="7690" width="8.625" style="160" bestFit="1" customWidth="1"/>
    <col min="7691" max="7691" width="14.875" style="160" bestFit="1" customWidth="1"/>
    <col min="7692" max="7692" width="14.125" style="160" bestFit="1" customWidth="1"/>
    <col min="7693" max="7693" width="13.5" style="160" bestFit="1" customWidth="1"/>
    <col min="7694" max="7936" width="9" style="160"/>
    <col min="7937" max="7937" width="39.5" style="160" customWidth="1"/>
    <col min="7938" max="7938" width="20.75" style="160" customWidth="1"/>
    <col min="7939" max="7939" width="24.625" style="160" customWidth="1"/>
    <col min="7940" max="7940" width="25.5" style="160" customWidth="1"/>
    <col min="7941" max="7941" width="15.75" style="160" customWidth="1"/>
    <col min="7942" max="7942" width="23" style="160" customWidth="1"/>
    <col min="7943" max="7943" width="30.25" style="160" customWidth="1"/>
    <col min="7944" max="7944" width="52.5" style="160" customWidth="1"/>
    <col min="7945" max="7945" width="23.125" style="160" customWidth="1"/>
    <col min="7946" max="7946" width="8.625" style="160" bestFit="1" customWidth="1"/>
    <col min="7947" max="7947" width="14.875" style="160" bestFit="1" customWidth="1"/>
    <col min="7948" max="7948" width="14.125" style="160" bestFit="1" customWidth="1"/>
    <col min="7949" max="7949" width="13.5" style="160" bestFit="1" customWidth="1"/>
    <col min="7950" max="8192" width="9" style="160"/>
    <col min="8193" max="8193" width="39.5" style="160" customWidth="1"/>
    <col min="8194" max="8194" width="20.75" style="160" customWidth="1"/>
    <col min="8195" max="8195" width="24.625" style="160" customWidth="1"/>
    <col min="8196" max="8196" width="25.5" style="160" customWidth="1"/>
    <col min="8197" max="8197" width="15.75" style="160" customWidth="1"/>
    <col min="8198" max="8198" width="23" style="160" customWidth="1"/>
    <col min="8199" max="8199" width="30.25" style="160" customWidth="1"/>
    <col min="8200" max="8200" width="52.5" style="160" customWidth="1"/>
    <col min="8201" max="8201" width="23.125" style="160" customWidth="1"/>
    <col min="8202" max="8202" width="8.625" style="160" bestFit="1" customWidth="1"/>
    <col min="8203" max="8203" width="14.875" style="160" bestFit="1" customWidth="1"/>
    <col min="8204" max="8204" width="14.125" style="160" bestFit="1" customWidth="1"/>
    <col min="8205" max="8205" width="13.5" style="160" bestFit="1" customWidth="1"/>
    <col min="8206" max="8448" width="9" style="160"/>
    <col min="8449" max="8449" width="39.5" style="160" customWidth="1"/>
    <col min="8450" max="8450" width="20.75" style="160" customWidth="1"/>
    <col min="8451" max="8451" width="24.625" style="160" customWidth="1"/>
    <col min="8452" max="8452" width="25.5" style="160" customWidth="1"/>
    <col min="8453" max="8453" width="15.75" style="160" customWidth="1"/>
    <col min="8454" max="8454" width="23" style="160" customWidth="1"/>
    <col min="8455" max="8455" width="30.25" style="160" customWidth="1"/>
    <col min="8456" max="8456" width="52.5" style="160" customWidth="1"/>
    <col min="8457" max="8457" width="23.125" style="160" customWidth="1"/>
    <col min="8458" max="8458" width="8.625" style="160" bestFit="1" customWidth="1"/>
    <col min="8459" max="8459" width="14.875" style="160" bestFit="1" customWidth="1"/>
    <col min="8460" max="8460" width="14.125" style="160" bestFit="1" customWidth="1"/>
    <col min="8461" max="8461" width="13.5" style="160" bestFit="1" customWidth="1"/>
    <col min="8462" max="8704" width="9" style="160"/>
    <col min="8705" max="8705" width="39.5" style="160" customWidth="1"/>
    <col min="8706" max="8706" width="20.75" style="160" customWidth="1"/>
    <col min="8707" max="8707" width="24.625" style="160" customWidth="1"/>
    <col min="8708" max="8708" width="25.5" style="160" customWidth="1"/>
    <col min="8709" max="8709" width="15.75" style="160" customWidth="1"/>
    <col min="8710" max="8710" width="23" style="160" customWidth="1"/>
    <col min="8711" max="8711" width="30.25" style="160" customWidth="1"/>
    <col min="8712" max="8712" width="52.5" style="160" customWidth="1"/>
    <col min="8713" max="8713" width="23.125" style="160" customWidth="1"/>
    <col min="8714" max="8714" width="8.625" style="160" bestFit="1" customWidth="1"/>
    <col min="8715" max="8715" width="14.875" style="160" bestFit="1" customWidth="1"/>
    <col min="8716" max="8716" width="14.125" style="160" bestFit="1" customWidth="1"/>
    <col min="8717" max="8717" width="13.5" style="160" bestFit="1" customWidth="1"/>
    <col min="8718" max="8960" width="9" style="160"/>
    <col min="8961" max="8961" width="39.5" style="160" customWidth="1"/>
    <col min="8962" max="8962" width="20.75" style="160" customWidth="1"/>
    <col min="8963" max="8963" width="24.625" style="160" customWidth="1"/>
    <col min="8964" max="8964" width="25.5" style="160" customWidth="1"/>
    <col min="8965" max="8965" width="15.75" style="160" customWidth="1"/>
    <col min="8966" max="8966" width="23" style="160" customWidth="1"/>
    <col min="8967" max="8967" width="30.25" style="160" customWidth="1"/>
    <col min="8968" max="8968" width="52.5" style="160" customWidth="1"/>
    <col min="8969" max="8969" width="23.125" style="160" customWidth="1"/>
    <col min="8970" max="8970" width="8.625" style="160" bestFit="1" customWidth="1"/>
    <col min="8971" max="8971" width="14.875" style="160" bestFit="1" customWidth="1"/>
    <col min="8972" max="8972" width="14.125" style="160" bestFit="1" customWidth="1"/>
    <col min="8973" max="8973" width="13.5" style="160" bestFit="1" customWidth="1"/>
    <col min="8974" max="9216" width="9" style="160"/>
    <col min="9217" max="9217" width="39.5" style="160" customWidth="1"/>
    <col min="9218" max="9218" width="20.75" style="160" customWidth="1"/>
    <col min="9219" max="9219" width="24.625" style="160" customWidth="1"/>
    <col min="9220" max="9220" width="25.5" style="160" customWidth="1"/>
    <col min="9221" max="9221" width="15.75" style="160" customWidth="1"/>
    <col min="9222" max="9222" width="23" style="160" customWidth="1"/>
    <col min="9223" max="9223" width="30.25" style="160" customWidth="1"/>
    <col min="9224" max="9224" width="52.5" style="160" customWidth="1"/>
    <col min="9225" max="9225" width="23.125" style="160" customWidth="1"/>
    <col min="9226" max="9226" width="8.625" style="160" bestFit="1" customWidth="1"/>
    <col min="9227" max="9227" width="14.875" style="160" bestFit="1" customWidth="1"/>
    <col min="9228" max="9228" width="14.125" style="160" bestFit="1" customWidth="1"/>
    <col min="9229" max="9229" width="13.5" style="160" bestFit="1" customWidth="1"/>
    <col min="9230" max="9472" width="9" style="160"/>
    <col min="9473" max="9473" width="39.5" style="160" customWidth="1"/>
    <col min="9474" max="9474" width="20.75" style="160" customWidth="1"/>
    <col min="9475" max="9475" width="24.625" style="160" customWidth="1"/>
    <col min="9476" max="9476" width="25.5" style="160" customWidth="1"/>
    <col min="9477" max="9477" width="15.75" style="160" customWidth="1"/>
    <col min="9478" max="9478" width="23" style="160" customWidth="1"/>
    <col min="9479" max="9479" width="30.25" style="160" customWidth="1"/>
    <col min="9480" max="9480" width="52.5" style="160" customWidth="1"/>
    <col min="9481" max="9481" width="23.125" style="160" customWidth="1"/>
    <col min="9482" max="9482" width="8.625" style="160" bestFit="1" customWidth="1"/>
    <col min="9483" max="9483" width="14.875" style="160" bestFit="1" customWidth="1"/>
    <col min="9484" max="9484" width="14.125" style="160" bestFit="1" customWidth="1"/>
    <col min="9485" max="9485" width="13.5" style="160" bestFit="1" customWidth="1"/>
    <col min="9486" max="9728" width="9" style="160"/>
    <col min="9729" max="9729" width="39.5" style="160" customWidth="1"/>
    <col min="9730" max="9730" width="20.75" style="160" customWidth="1"/>
    <col min="9731" max="9731" width="24.625" style="160" customWidth="1"/>
    <col min="9732" max="9732" width="25.5" style="160" customWidth="1"/>
    <col min="9733" max="9733" width="15.75" style="160" customWidth="1"/>
    <col min="9734" max="9734" width="23" style="160" customWidth="1"/>
    <col min="9735" max="9735" width="30.25" style="160" customWidth="1"/>
    <col min="9736" max="9736" width="52.5" style="160" customWidth="1"/>
    <col min="9737" max="9737" width="23.125" style="160" customWidth="1"/>
    <col min="9738" max="9738" width="8.625" style="160" bestFit="1" customWidth="1"/>
    <col min="9739" max="9739" width="14.875" style="160" bestFit="1" customWidth="1"/>
    <col min="9740" max="9740" width="14.125" style="160" bestFit="1" customWidth="1"/>
    <col min="9741" max="9741" width="13.5" style="160" bestFit="1" customWidth="1"/>
    <col min="9742" max="9984" width="9" style="160"/>
    <col min="9985" max="9985" width="39.5" style="160" customWidth="1"/>
    <col min="9986" max="9986" width="20.75" style="160" customWidth="1"/>
    <col min="9987" max="9987" width="24.625" style="160" customWidth="1"/>
    <col min="9988" max="9988" width="25.5" style="160" customWidth="1"/>
    <col min="9989" max="9989" width="15.75" style="160" customWidth="1"/>
    <col min="9990" max="9990" width="23" style="160" customWidth="1"/>
    <col min="9991" max="9991" width="30.25" style="160" customWidth="1"/>
    <col min="9992" max="9992" width="52.5" style="160" customWidth="1"/>
    <col min="9993" max="9993" width="23.125" style="160" customWidth="1"/>
    <col min="9994" max="9994" width="8.625" style="160" bestFit="1" customWidth="1"/>
    <col min="9995" max="9995" width="14.875" style="160" bestFit="1" customWidth="1"/>
    <col min="9996" max="9996" width="14.125" style="160" bestFit="1" customWidth="1"/>
    <col min="9997" max="9997" width="13.5" style="160" bestFit="1" customWidth="1"/>
    <col min="9998" max="10240" width="9" style="160"/>
    <col min="10241" max="10241" width="39.5" style="160" customWidth="1"/>
    <col min="10242" max="10242" width="20.75" style="160" customWidth="1"/>
    <col min="10243" max="10243" width="24.625" style="160" customWidth="1"/>
    <col min="10244" max="10244" width="25.5" style="160" customWidth="1"/>
    <col min="10245" max="10245" width="15.75" style="160" customWidth="1"/>
    <col min="10246" max="10246" width="23" style="160" customWidth="1"/>
    <col min="10247" max="10247" width="30.25" style="160" customWidth="1"/>
    <col min="10248" max="10248" width="52.5" style="160" customWidth="1"/>
    <col min="10249" max="10249" width="23.125" style="160" customWidth="1"/>
    <col min="10250" max="10250" width="8.625" style="160" bestFit="1" customWidth="1"/>
    <col min="10251" max="10251" width="14.875" style="160" bestFit="1" customWidth="1"/>
    <col min="10252" max="10252" width="14.125" style="160" bestFit="1" customWidth="1"/>
    <col min="10253" max="10253" width="13.5" style="160" bestFit="1" customWidth="1"/>
    <col min="10254" max="10496" width="9" style="160"/>
    <col min="10497" max="10497" width="39.5" style="160" customWidth="1"/>
    <col min="10498" max="10498" width="20.75" style="160" customWidth="1"/>
    <col min="10499" max="10499" width="24.625" style="160" customWidth="1"/>
    <col min="10500" max="10500" width="25.5" style="160" customWidth="1"/>
    <col min="10501" max="10501" width="15.75" style="160" customWidth="1"/>
    <col min="10502" max="10502" width="23" style="160" customWidth="1"/>
    <col min="10503" max="10503" width="30.25" style="160" customWidth="1"/>
    <col min="10504" max="10504" width="52.5" style="160" customWidth="1"/>
    <col min="10505" max="10505" width="23.125" style="160" customWidth="1"/>
    <col min="10506" max="10506" width="8.625" style="160" bestFit="1" customWidth="1"/>
    <col min="10507" max="10507" width="14.875" style="160" bestFit="1" customWidth="1"/>
    <col min="10508" max="10508" width="14.125" style="160" bestFit="1" customWidth="1"/>
    <col min="10509" max="10509" width="13.5" style="160" bestFit="1" customWidth="1"/>
    <col min="10510" max="10752" width="9" style="160"/>
    <col min="10753" max="10753" width="39.5" style="160" customWidth="1"/>
    <col min="10754" max="10754" width="20.75" style="160" customWidth="1"/>
    <col min="10755" max="10755" width="24.625" style="160" customWidth="1"/>
    <col min="10756" max="10756" width="25.5" style="160" customWidth="1"/>
    <col min="10757" max="10757" width="15.75" style="160" customWidth="1"/>
    <col min="10758" max="10758" width="23" style="160" customWidth="1"/>
    <col min="10759" max="10759" width="30.25" style="160" customWidth="1"/>
    <col min="10760" max="10760" width="52.5" style="160" customWidth="1"/>
    <col min="10761" max="10761" width="23.125" style="160" customWidth="1"/>
    <col min="10762" max="10762" width="8.625" style="160" bestFit="1" customWidth="1"/>
    <col min="10763" max="10763" width="14.875" style="160" bestFit="1" customWidth="1"/>
    <col min="10764" max="10764" width="14.125" style="160" bestFit="1" customWidth="1"/>
    <col min="10765" max="10765" width="13.5" style="160" bestFit="1" customWidth="1"/>
    <col min="10766" max="11008" width="9" style="160"/>
    <col min="11009" max="11009" width="39.5" style="160" customWidth="1"/>
    <col min="11010" max="11010" width="20.75" style="160" customWidth="1"/>
    <col min="11011" max="11011" width="24.625" style="160" customWidth="1"/>
    <col min="11012" max="11012" width="25.5" style="160" customWidth="1"/>
    <col min="11013" max="11013" width="15.75" style="160" customWidth="1"/>
    <col min="11014" max="11014" width="23" style="160" customWidth="1"/>
    <col min="11015" max="11015" width="30.25" style="160" customWidth="1"/>
    <col min="11016" max="11016" width="52.5" style="160" customWidth="1"/>
    <col min="11017" max="11017" width="23.125" style="160" customWidth="1"/>
    <col min="11018" max="11018" width="8.625" style="160" bestFit="1" customWidth="1"/>
    <col min="11019" max="11019" width="14.875" style="160" bestFit="1" customWidth="1"/>
    <col min="11020" max="11020" width="14.125" style="160" bestFit="1" customWidth="1"/>
    <col min="11021" max="11021" width="13.5" style="160" bestFit="1" customWidth="1"/>
    <col min="11022" max="11264" width="9" style="160"/>
    <col min="11265" max="11265" width="39.5" style="160" customWidth="1"/>
    <col min="11266" max="11266" width="20.75" style="160" customWidth="1"/>
    <col min="11267" max="11267" width="24.625" style="160" customWidth="1"/>
    <col min="11268" max="11268" width="25.5" style="160" customWidth="1"/>
    <col min="11269" max="11269" width="15.75" style="160" customWidth="1"/>
    <col min="11270" max="11270" width="23" style="160" customWidth="1"/>
    <col min="11271" max="11271" width="30.25" style="160" customWidth="1"/>
    <col min="11272" max="11272" width="52.5" style="160" customWidth="1"/>
    <col min="11273" max="11273" width="23.125" style="160" customWidth="1"/>
    <col min="11274" max="11274" width="8.625" style="160" bestFit="1" customWidth="1"/>
    <col min="11275" max="11275" width="14.875" style="160" bestFit="1" customWidth="1"/>
    <col min="11276" max="11276" width="14.125" style="160" bestFit="1" customWidth="1"/>
    <col min="11277" max="11277" width="13.5" style="160" bestFit="1" customWidth="1"/>
    <col min="11278" max="11520" width="9" style="160"/>
    <col min="11521" max="11521" width="39.5" style="160" customWidth="1"/>
    <col min="11522" max="11522" width="20.75" style="160" customWidth="1"/>
    <col min="11523" max="11523" width="24.625" style="160" customWidth="1"/>
    <col min="11524" max="11524" width="25.5" style="160" customWidth="1"/>
    <col min="11525" max="11525" width="15.75" style="160" customWidth="1"/>
    <col min="11526" max="11526" width="23" style="160" customWidth="1"/>
    <col min="11527" max="11527" width="30.25" style="160" customWidth="1"/>
    <col min="11528" max="11528" width="52.5" style="160" customWidth="1"/>
    <col min="11529" max="11529" width="23.125" style="160" customWidth="1"/>
    <col min="11530" max="11530" width="8.625" style="160" bestFit="1" customWidth="1"/>
    <col min="11531" max="11531" width="14.875" style="160" bestFit="1" customWidth="1"/>
    <col min="11532" max="11532" width="14.125" style="160" bestFit="1" customWidth="1"/>
    <col min="11533" max="11533" width="13.5" style="160" bestFit="1" customWidth="1"/>
    <col min="11534" max="11776" width="9" style="160"/>
    <col min="11777" max="11777" width="39.5" style="160" customWidth="1"/>
    <col min="11778" max="11778" width="20.75" style="160" customWidth="1"/>
    <col min="11779" max="11779" width="24.625" style="160" customWidth="1"/>
    <col min="11780" max="11780" width="25.5" style="160" customWidth="1"/>
    <col min="11781" max="11781" width="15.75" style="160" customWidth="1"/>
    <col min="11782" max="11782" width="23" style="160" customWidth="1"/>
    <col min="11783" max="11783" width="30.25" style="160" customWidth="1"/>
    <col min="11784" max="11784" width="52.5" style="160" customWidth="1"/>
    <col min="11785" max="11785" width="23.125" style="160" customWidth="1"/>
    <col min="11786" max="11786" width="8.625" style="160" bestFit="1" customWidth="1"/>
    <col min="11787" max="11787" width="14.875" style="160" bestFit="1" customWidth="1"/>
    <col min="11788" max="11788" width="14.125" style="160" bestFit="1" customWidth="1"/>
    <col min="11789" max="11789" width="13.5" style="160" bestFit="1" customWidth="1"/>
    <col min="11790" max="12032" width="9" style="160"/>
    <col min="12033" max="12033" width="39.5" style="160" customWidth="1"/>
    <col min="12034" max="12034" width="20.75" style="160" customWidth="1"/>
    <col min="12035" max="12035" width="24.625" style="160" customWidth="1"/>
    <col min="12036" max="12036" width="25.5" style="160" customWidth="1"/>
    <col min="12037" max="12037" width="15.75" style="160" customWidth="1"/>
    <col min="12038" max="12038" width="23" style="160" customWidth="1"/>
    <col min="12039" max="12039" width="30.25" style="160" customWidth="1"/>
    <col min="12040" max="12040" width="52.5" style="160" customWidth="1"/>
    <col min="12041" max="12041" width="23.125" style="160" customWidth="1"/>
    <col min="12042" max="12042" width="8.625" style="160" bestFit="1" customWidth="1"/>
    <col min="12043" max="12043" width="14.875" style="160" bestFit="1" customWidth="1"/>
    <col min="12044" max="12044" width="14.125" style="160" bestFit="1" customWidth="1"/>
    <col min="12045" max="12045" width="13.5" style="160" bestFit="1" customWidth="1"/>
    <col min="12046" max="12288" width="9" style="160"/>
    <col min="12289" max="12289" width="39.5" style="160" customWidth="1"/>
    <col min="12290" max="12290" width="20.75" style="160" customWidth="1"/>
    <col min="12291" max="12291" width="24.625" style="160" customWidth="1"/>
    <col min="12292" max="12292" width="25.5" style="160" customWidth="1"/>
    <col min="12293" max="12293" width="15.75" style="160" customWidth="1"/>
    <col min="12294" max="12294" width="23" style="160" customWidth="1"/>
    <col min="12295" max="12295" width="30.25" style="160" customWidth="1"/>
    <col min="12296" max="12296" width="52.5" style="160" customWidth="1"/>
    <col min="12297" max="12297" width="23.125" style="160" customWidth="1"/>
    <col min="12298" max="12298" width="8.625" style="160" bestFit="1" customWidth="1"/>
    <col min="12299" max="12299" width="14.875" style="160" bestFit="1" customWidth="1"/>
    <col min="12300" max="12300" width="14.125" style="160" bestFit="1" customWidth="1"/>
    <col min="12301" max="12301" width="13.5" style="160" bestFit="1" customWidth="1"/>
    <col min="12302" max="12544" width="9" style="160"/>
    <col min="12545" max="12545" width="39.5" style="160" customWidth="1"/>
    <col min="12546" max="12546" width="20.75" style="160" customWidth="1"/>
    <col min="12547" max="12547" width="24.625" style="160" customWidth="1"/>
    <col min="12548" max="12548" width="25.5" style="160" customWidth="1"/>
    <col min="12549" max="12549" width="15.75" style="160" customWidth="1"/>
    <col min="12550" max="12550" width="23" style="160" customWidth="1"/>
    <col min="12551" max="12551" width="30.25" style="160" customWidth="1"/>
    <col min="12552" max="12552" width="52.5" style="160" customWidth="1"/>
    <col min="12553" max="12553" width="23.125" style="160" customWidth="1"/>
    <col min="12554" max="12554" width="8.625" style="160" bestFit="1" customWidth="1"/>
    <col min="12555" max="12555" width="14.875" style="160" bestFit="1" customWidth="1"/>
    <col min="12556" max="12556" width="14.125" style="160" bestFit="1" customWidth="1"/>
    <col min="12557" max="12557" width="13.5" style="160" bestFit="1" customWidth="1"/>
    <col min="12558" max="12800" width="9" style="160"/>
    <col min="12801" max="12801" width="39.5" style="160" customWidth="1"/>
    <col min="12802" max="12802" width="20.75" style="160" customWidth="1"/>
    <col min="12803" max="12803" width="24.625" style="160" customWidth="1"/>
    <col min="12804" max="12804" width="25.5" style="160" customWidth="1"/>
    <col min="12805" max="12805" width="15.75" style="160" customWidth="1"/>
    <col min="12806" max="12806" width="23" style="160" customWidth="1"/>
    <col min="12807" max="12807" width="30.25" style="160" customWidth="1"/>
    <col min="12808" max="12808" width="52.5" style="160" customWidth="1"/>
    <col min="12809" max="12809" width="23.125" style="160" customWidth="1"/>
    <col min="12810" max="12810" width="8.625" style="160" bestFit="1" customWidth="1"/>
    <col min="12811" max="12811" width="14.875" style="160" bestFit="1" customWidth="1"/>
    <col min="12812" max="12812" width="14.125" style="160" bestFit="1" customWidth="1"/>
    <col min="12813" max="12813" width="13.5" style="160" bestFit="1" customWidth="1"/>
    <col min="12814" max="13056" width="9" style="160"/>
    <col min="13057" max="13057" width="39.5" style="160" customWidth="1"/>
    <col min="13058" max="13058" width="20.75" style="160" customWidth="1"/>
    <col min="13059" max="13059" width="24.625" style="160" customWidth="1"/>
    <col min="13060" max="13060" width="25.5" style="160" customWidth="1"/>
    <col min="13061" max="13061" width="15.75" style="160" customWidth="1"/>
    <col min="13062" max="13062" width="23" style="160" customWidth="1"/>
    <col min="13063" max="13063" width="30.25" style="160" customWidth="1"/>
    <col min="13064" max="13064" width="52.5" style="160" customWidth="1"/>
    <col min="13065" max="13065" width="23.125" style="160" customWidth="1"/>
    <col min="13066" max="13066" width="8.625" style="160" bestFit="1" customWidth="1"/>
    <col min="13067" max="13067" width="14.875" style="160" bestFit="1" customWidth="1"/>
    <col min="13068" max="13068" width="14.125" style="160" bestFit="1" customWidth="1"/>
    <col min="13069" max="13069" width="13.5" style="160" bestFit="1" customWidth="1"/>
    <col min="13070" max="13312" width="9" style="160"/>
    <col min="13313" max="13313" width="39.5" style="160" customWidth="1"/>
    <col min="13314" max="13314" width="20.75" style="160" customWidth="1"/>
    <col min="13315" max="13315" width="24.625" style="160" customWidth="1"/>
    <col min="13316" max="13316" width="25.5" style="160" customWidth="1"/>
    <col min="13317" max="13317" width="15.75" style="160" customWidth="1"/>
    <col min="13318" max="13318" width="23" style="160" customWidth="1"/>
    <col min="13319" max="13319" width="30.25" style="160" customWidth="1"/>
    <col min="13320" max="13320" width="52.5" style="160" customWidth="1"/>
    <col min="13321" max="13321" width="23.125" style="160" customWidth="1"/>
    <col min="13322" max="13322" width="8.625" style="160" bestFit="1" customWidth="1"/>
    <col min="13323" max="13323" width="14.875" style="160" bestFit="1" customWidth="1"/>
    <col min="13324" max="13324" width="14.125" style="160" bestFit="1" customWidth="1"/>
    <col min="13325" max="13325" width="13.5" style="160" bestFit="1" customWidth="1"/>
    <col min="13326" max="13568" width="9" style="160"/>
    <col min="13569" max="13569" width="39.5" style="160" customWidth="1"/>
    <col min="13570" max="13570" width="20.75" style="160" customWidth="1"/>
    <col min="13571" max="13571" width="24.625" style="160" customWidth="1"/>
    <col min="13572" max="13572" width="25.5" style="160" customWidth="1"/>
    <col min="13573" max="13573" width="15.75" style="160" customWidth="1"/>
    <col min="13574" max="13574" width="23" style="160" customWidth="1"/>
    <col min="13575" max="13575" width="30.25" style="160" customWidth="1"/>
    <col min="13576" max="13576" width="52.5" style="160" customWidth="1"/>
    <col min="13577" max="13577" width="23.125" style="160" customWidth="1"/>
    <col min="13578" max="13578" width="8.625" style="160" bestFit="1" customWidth="1"/>
    <col min="13579" max="13579" width="14.875" style="160" bestFit="1" customWidth="1"/>
    <col min="13580" max="13580" width="14.125" style="160" bestFit="1" customWidth="1"/>
    <col min="13581" max="13581" width="13.5" style="160" bestFit="1" customWidth="1"/>
    <col min="13582" max="13824" width="9" style="160"/>
    <col min="13825" max="13825" width="39.5" style="160" customWidth="1"/>
    <col min="13826" max="13826" width="20.75" style="160" customWidth="1"/>
    <col min="13827" max="13827" width="24.625" style="160" customWidth="1"/>
    <col min="13828" max="13828" width="25.5" style="160" customWidth="1"/>
    <col min="13829" max="13829" width="15.75" style="160" customWidth="1"/>
    <col min="13830" max="13830" width="23" style="160" customWidth="1"/>
    <col min="13831" max="13831" width="30.25" style="160" customWidth="1"/>
    <col min="13832" max="13832" width="52.5" style="160" customWidth="1"/>
    <col min="13833" max="13833" width="23.125" style="160" customWidth="1"/>
    <col min="13834" max="13834" width="8.625" style="160" bestFit="1" customWidth="1"/>
    <col min="13835" max="13835" width="14.875" style="160" bestFit="1" customWidth="1"/>
    <col min="13836" max="13836" width="14.125" style="160" bestFit="1" customWidth="1"/>
    <col min="13837" max="13837" width="13.5" style="160" bestFit="1" customWidth="1"/>
    <col min="13838" max="14080" width="9" style="160"/>
    <col min="14081" max="14081" width="39.5" style="160" customWidth="1"/>
    <col min="14082" max="14082" width="20.75" style="160" customWidth="1"/>
    <col min="14083" max="14083" width="24.625" style="160" customWidth="1"/>
    <col min="14084" max="14084" width="25.5" style="160" customWidth="1"/>
    <col min="14085" max="14085" width="15.75" style="160" customWidth="1"/>
    <col min="14086" max="14086" width="23" style="160" customWidth="1"/>
    <col min="14087" max="14087" width="30.25" style="160" customWidth="1"/>
    <col min="14088" max="14088" width="52.5" style="160" customWidth="1"/>
    <col min="14089" max="14089" width="23.125" style="160" customWidth="1"/>
    <col min="14090" max="14090" width="8.625" style="160" bestFit="1" customWidth="1"/>
    <col min="14091" max="14091" width="14.875" style="160" bestFit="1" customWidth="1"/>
    <col min="14092" max="14092" width="14.125" style="160" bestFit="1" customWidth="1"/>
    <col min="14093" max="14093" width="13.5" style="160" bestFit="1" customWidth="1"/>
    <col min="14094" max="14336" width="9" style="160"/>
    <col min="14337" max="14337" width="39.5" style="160" customWidth="1"/>
    <col min="14338" max="14338" width="20.75" style="160" customWidth="1"/>
    <col min="14339" max="14339" width="24.625" style="160" customWidth="1"/>
    <col min="14340" max="14340" width="25.5" style="160" customWidth="1"/>
    <col min="14341" max="14341" width="15.75" style="160" customWidth="1"/>
    <col min="14342" max="14342" width="23" style="160" customWidth="1"/>
    <col min="14343" max="14343" width="30.25" style="160" customWidth="1"/>
    <col min="14344" max="14344" width="52.5" style="160" customWidth="1"/>
    <col min="14345" max="14345" width="23.125" style="160" customWidth="1"/>
    <col min="14346" max="14346" width="8.625" style="160" bestFit="1" customWidth="1"/>
    <col min="14347" max="14347" width="14.875" style="160" bestFit="1" customWidth="1"/>
    <col min="14348" max="14348" width="14.125" style="160" bestFit="1" customWidth="1"/>
    <col min="14349" max="14349" width="13.5" style="160" bestFit="1" customWidth="1"/>
    <col min="14350" max="14592" width="9" style="160"/>
    <col min="14593" max="14593" width="39.5" style="160" customWidth="1"/>
    <col min="14594" max="14594" width="20.75" style="160" customWidth="1"/>
    <col min="14595" max="14595" width="24.625" style="160" customWidth="1"/>
    <col min="14596" max="14596" width="25.5" style="160" customWidth="1"/>
    <col min="14597" max="14597" width="15.75" style="160" customWidth="1"/>
    <col min="14598" max="14598" width="23" style="160" customWidth="1"/>
    <col min="14599" max="14599" width="30.25" style="160" customWidth="1"/>
    <col min="14600" max="14600" width="52.5" style="160" customWidth="1"/>
    <col min="14601" max="14601" width="23.125" style="160" customWidth="1"/>
    <col min="14602" max="14602" width="8.625" style="160" bestFit="1" customWidth="1"/>
    <col min="14603" max="14603" width="14.875" style="160" bestFit="1" customWidth="1"/>
    <col min="14604" max="14604" width="14.125" style="160" bestFit="1" customWidth="1"/>
    <col min="14605" max="14605" width="13.5" style="160" bestFit="1" customWidth="1"/>
    <col min="14606" max="14848" width="9" style="160"/>
    <col min="14849" max="14849" width="39.5" style="160" customWidth="1"/>
    <col min="14850" max="14850" width="20.75" style="160" customWidth="1"/>
    <col min="14851" max="14851" width="24.625" style="160" customWidth="1"/>
    <col min="14852" max="14852" width="25.5" style="160" customWidth="1"/>
    <col min="14853" max="14853" width="15.75" style="160" customWidth="1"/>
    <col min="14854" max="14854" width="23" style="160" customWidth="1"/>
    <col min="14855" max="14855" width="30.25" style="160" customWidth="1"/>
    <col min="14856" max="14856" width="52.5" style="160" customWidth="1"/>
    <col min="14857" max="14857" width="23.125" style="160" customWidth="1"/>
    <col min="14858" max="14858" width="8.625" style="160" bestFit="1" customWidth="1"/>
    <col min="14859" max="14859" width="14.875" style="160" bestFit="1" customWidth="1"/>
    <col min="14860" max="14860" width="14.125" style="160" bestFit="1" customWidth="1"/>
    <col min="14861" max="14861" width="13.5" style="160" bestFit="1" customWidth="1"/>
    <col min="14862" max="15104" width="9" style="160"/>
    <col min="15105" max="15105" width="39.5" style="160" customWidth="1"/>
    <col min="15106" max="15106" width="20.75" style="160" customWidth="1"/>
    <col min="15107" max="15107" width="24.625" style="160" customWidth="1"/>
    <col min="15108" max="15108" width="25.5" style="160" customWidth="1"/>
    <col min="15109" max="15109" width="15.75" style="160" customWidth="1"/>
    <col min="15110" max="15110" width="23" style="160" customWidth="1"/>
    <col min="15111" max="15111" width="30.25" style="160" customWidth="1"/>
    <col min="15112" max="15112" width="52.5" style="160" customWidth="1"/>
    <col min="15113" max="15113" width="23.125" style="160" customWidth="1"/>
    <col min="15114" max="15114" width="8.625" style="160" bestFit="1" customWidth="1"/>
    <col min="15115" max="15115" width="14.875" style="160" bestFit="1" customWidth="1"/>
    <col min="15116" max="15116" width="14.125" style="160" bestFit="1" customWidth="1"/>
    <col min="15117" max="15117" width="13.5" style="160" bestFit="1" customWidth="1"/>
    <col min="15118" max="15360" width="9" style="160"/>
    <col min="15361" max="15361" width="39.5" style="160" customWidth="1"/>
    <col min="15362" max="15362" width="20.75" style="160" customWidth="1"/>
    <col min="15363" max="15363" width="24.625" style="160" customWidth="1"/>
    <col min="15364" max="15364" width="25.5" style="160" customWidth="1"/>
    <col min="15365" max="15365" width="15.75" style="160" customWidth="1"/>
    <col min="15366" max="15366" width="23" style="160" customWidth="1"/>
    <col min="15367" max="15367" width="30.25" style="160" customWidth="1"/>
    <col min="15368" max="15368" width="52.5" style="160" customWidth="1"/>
    <col min="15369" max="15369" width="23.125" style="160" customWidth="1"/>
    <col min="15370" max="15370" width="8.625" style="160" bestFit="1" customWidth="1"/>
    <col min="15371" max="15371" width="14.875" style="160" bestFit="1" customWidth="1"/>
    <col min="15372" max="15372" width="14.125" style="160" bestFit="1" customWidth="1"/>
    <col min="15373" max="15373" width="13.5" style="160" bestFit="1" customWidth="1"/>
    <col min="15374" max="15616" width="9" style="160"/>
    <col min="15617" max="15617" width="39.5" style="160" customWidth="1"/>
    <col min="15618" max="15618" width="20.75" style="160" customWidth="1"/>
    <col min="15619" max="15619" width="24.625" style="160" customWidth="1"/>
    <col min="15620" max="15620" width="25.5" style="160" customWidth="1"/>
    <col min="15621" max="15621" width="15.75" style="160" customWidth="1"/>
    <col min="15622" max="15622" width="23" style="160" customWidth="1"/>
    <col min="15623" max="15623" width="30.25" style="160" customWidth="1"/>
    <col min="15624" max="15624" width="52.5" style="160" customWidth="1"/>
    <col min="15625" max="15625" width="23.125" style="160" customWidth="1"/>
    <col min="15626" max="15626" width="8.625" style="160" bestFit="1" customWidth="1"/>
    <col min="15627" max="15627" width="14.875" style="160" bestFit="1" customWidth="1"/>
    <col min="15628" max="15628" width="14.125" style="160" bestFit="1" customWidth="1"/>
    <col min="15629" max="15629" width="13.5" style="160" bestFit="1" customWidth="1"/>
    <col min="15630" max="15872" width="9" style="160"/>
    <col min="15873" max="15873" width="39.5" style="160" customWidth="1"/>
    <col min="15874" max="15874" width="20.75" style="160" customWidth="1"/>
    <col min="15875" max="15875" width="24.625" style="160" customWidth="1"/>
    <col min="15876" max="15876" width="25.5" style="160" customWidth="1"/>
    <col min="15877" max="15877" width="15.75" style="160" customWidth="1"/>
    <col min="15878" max="15878" width="23" style="160" customWidth="1"/>
    <col min="15879" max="15879" width="30.25" style="160" customWidth="1"/>
    <col min="15880" max="15880" width="52.5" style="160" customWidth="1"/>
    <col min="15881" max="15881" width="23.125" style="160" customWidth="1"/>
    <col min="15882" max="15882" width="8.625" style="160" bestFit="1" customWidth="1"/>
    <col min="15883" max="15883" width="14.875" style="160" bestFit="1" customWidth="1"/>
    <col min="15884" max="15884" width="14.125" style="160" bestFit="1" customWidth="1"/>
    <col min="15885" max="15885" width="13.5" style="160" bestFit="1" customWidth="1"/>
    <col min="15886" max="16128" width="9" style="160"/>
    <col min="16129" max="16129" width="39.5" style="160" customWidth="1"/>
    <col min="16130" max="16130" width="20.75" style="160" customWidth="1"/>
    <col min="16131" max="16131" width="24.625" style="160" customWidth="1"/>
    <col min="16132" max="16132" width="25.5" style="160" customWidth="1"/>
    <col min="16133" max="16133" width="15.75" style="160" customWidth="1"/>
    <col min="16134" max="16134" width="23" style="160" customWidth="1"/>
    <col min="16135" max="16135" width="30.25" style="160" customWidth="1"/>
    <col min="16136" max="16136" width="52.5" style="160" customWidth="1"/>
    <col min="16137" max="16137" width="23.125" style="160" customWidth="1"/>
    <col min="16138" max="16138" width="8.625" style="160" bestFit="1" customWidth="1"/>
    <col min="16139" max="16139" width="14.875" style="160" bestFit="1" customWidth="1"/>
    <col min="16140" max="16140" width="14.125" style="160" bestFit="1" customWidth="1"/>
    <col min="16141" max="16141" width="13.5" style="160" bestFit="1" customWidth="1"/>
    <col min="16142" max="16384" width="9" style="160"/>
  </cols>
  <sheetData>
    <row r="1" spans="1:14" s="158" customFormat="1" ht="15">
      <c r="A1" s="156" t="s">
        <v>10118</v>
      </c>
      <c r="B1" s="156"/>
      <c r="C1" s="156"/>
      <c r="D1" s="156"/>
      <c r="E1" s="156"/>
      <c r="F1" s="156"/>
      <c r="G1" s="156"/>
      <c r="H1" s="157"/>
      <c r="I1" s="156"/>
      <c r="J1" s="156"/>
      <c r="K1" s="156"/>
      <c r="L1" s="156"/>
      <c r="M1" s="156"/>
      <c r="N1" s="156"/>
    </row>
    <row r="2" spans="1:14" s="158" customFormat="1">
      <c r="A2" s="156"/>
      <c r="B2" s="156"/>
      <c r="C2" s="156"/>
      <c r="D2" s="156"/>
      <c r="E2" s="156"/>
      <c r="F2" s="156"/>
      <c r="G2" s="156"/>
      <c r="H2" s="156"/>
      <c r="I2" s="156"/>
      <c r="J2" s="156"/>
      <c r="K2" s="156"/>
      <c r="L2" s="156"/>
      <c r="M2" s="156"/>
      <c r="N2" s="156"/>
    </row>
    <row r="3" spans="1:14">
      <c r="A3" s="159" t="s">
        <v>10119</v>
      </c>
      <c r="B3" s="160"/>
      <c r="C3" s="160"/>
      <c r="D3" s="160"/>
      <c r="E3" s="160"/>
      <c r="F3" s="160"/>
      <c r="G3" s="160"/>
      <c r="H3" s="160"/>
      <c r="I3" s="160"/>
      <c r="J3" s="160"/>
      <c r="K3" s="160"/>
      <c r="L3" s="160"/>
      <c r="M3" s="160"/>
    </row>
    <row r="4" spans="1:14">
      <c r="A4" s="160"/>
      <c r="B4" s="160"/>
      <c r="C4" s="160"/>
      <c r="D4" s="160"/>
      <c r="E4" s="160"/>
      <c r="F4" s="160"/>
      <c r="G4" s="160"/>
      <c r="H4" s="160"/>
      <c r="I4" s="160"/>
      <c r="J4" s="160"/>
      <c r="K4" s="160"/>
      <c r="L4" s="160"/>
      <c r="M4" s="160"/>
    </row>
    <row r="5" spans="1:14" s="71" customFormat="1">
      <c r="A5" s="161" t="s">
        <v>10120</v>
      </c>
      <c r="B5" s="161" t="s">
        <v>10121</v>
      </c>
      <c r="C5" s="161" t="s">
        <v>10122</v>
      </c>
      <c r="D5" s="161" t="s">
        <v>10123</v>
      </c>
      <c r="E5" s="161" t="s">
        <v>10124</v>
      </c>
      <c r="F5" s="161" t="s">
        <v>5746</v>
      </c>
      <c r="G5" s="161" t="s">
        <v>5747</v>
      </c>
      <c r="H5" s="161" t="s">
        <v>5748</v>
      </c>
      <c r="I5" s="161" t="s">
        <v>10125</v>
      </c>
      <c r="J5" s="161" t="s">
        <v>339</v>
      </c>
      <c r="K5" s="161" t="s">
        <v>539</v>
      </c>
      <c r="L5" s="161" t="s">
        <v>10126</v>
      </c>
      <c r="M5" s="161" t="s">
        <v>10127</v>
      </c>
    </row>
    <row r="6" spans="1:14">
      <c r="A6" s="162" t="s">
        <v>1195</v>
      </c>
      <c r="B6" s="162" t="s">
        <v>5749</v>
      </c>
      <c r="C6" s="162" t="s">
        <v>5750</v>
      </c>
      <c r="D6" s="162" t="s">
        <v>1192</v>
      </c>
      <c r="E6" s="162" t="s">
        <v>340</v>
      </c>
      <c r="F6" s="162" t="s">
        <v>341</v>
      </c>
      <c r="G6" s="162" t="s">
        <v>1193</v>
      </c>
      <c r="H6" s="162" t="s">
        <v>1193</v>
      </c>
      <c r="I6" s="162" t="s">
        <v>1194</v>
      </c>
      <c r="J6" s="162" t="b">
        <v>1</v>
      </c>
      <c r="K6" s="162" t="b">
        <v>0</v>
      </c>
      <c r="L6" s="162" t="s">
        <v>10128</v>
      </c>
      <c r="M6" s="162" t="s">
        <v>10128</v>
      </c>
    </row>
    <row r="7" spans="1:14">
      <c r="A7" s="162" t="s">
        <v>1195</v>
      </c>
      <c r="B7" s="162" t="s">
        <v>5751</v>
      </c>
      <c r="C7" s="162" t="s">
        <v>5752</v>
      </c>
      <c r="D7" s="162" t="s">
        <v>1196</v>
      </c>
      <c r="E7" s="162" t="s">
        <v>340</v>
      </c>
      <c r="F7" s="162" t="s">
        <v>341</v>
      </c>
      <c r="G7" s="162" t="s">
        <v>1197</v>
      </c>
      <c r="H7" s="162" t="s">
        <v>1197</v>
      </c>
      <c r="I7" s="162" t="s">
        <v>1198</v>
      </c>
      <c r="J7" s="162" t="b">
        <v>1</v>
      </c>
      <c r="K7" s="162" t="b">
        <v>0</v>
      </c>
      <c r="L7" s="162" t="s">
        <v>10128</v>
      </c>
      <c r="M7" s="162" t="s">
        <v>10128</v>
      </c>
    </row>
    <row r="8" spans="1:14">
      <c r="A8" s="162" t="s">
        <v>1195</v>
      </c>
      <c r="B8" s="162" t="s">
        <v>5753</v>
      </c>
      <c r="C8" s="162" t="s">
        <v>5754</v>
      </c>
      <c r="D8" s="162" t="s">
        <v>1199</v>
      </c>
      <c r="E8" s="162" t="s">
        <v>340</v>
      </c>
      <c r="F8" s="162" t="s">
        <v>341</v>
      </c>
      <c r="G8" s="162" t="s">
        <v>1200</v>
      </c>
      <c r="H8" s="162" t="s">
        <v>1200</v>
      </c>
      <c r="I8" s="162" t="s">
        <v>1201</v>
      </c>
      <c r="J8" s="162" t="b">
        <v>1</v>
      </c>
      <c r="K8" s="162" t="b">
        <v>0</v>
      </c>
      <c r="L8" s="162" t="s">
        <v>10128</v>
      </c>
      <c r="M8" s="162" t="s">
        <v>10128</v>
      </c>
    </row>
    <row r="9" spans="1:14">
      <c r="A9" s="162" t="s">
        <v>1195</v>
      </c>
      <c r="B9" s="162" t="s">
        <v>5755</v>
      </c>
      <c r="C9" s="162" t="s">
        <v>5756</v>
      </c>
      <c r="D9" s="162" t="s">
        <v>1202</v>
      </c>
      <c r="E9" s="162" t="s">
        <v>340</v>
      </c>
      <c r="F9" s="162" t="s">
        <v>341</v>
      </c>
      <c r="G9" s="162" t="s">
        <v>1203</v>
      </c>
      <c r="H9" s="162" t="s">
        <v>1203</v>
      </c>
      <c r="I9" s="162" t="s">
        <v>1204</v>
      </c>
      <c r="J9" s="162" t="b">
        <v>1</v>
      </c>
      <c r="K9" s="162" t="b">
        <v>0</v>
      </c>
      <c r="L9" s="162" t="s">
        <v>10128</v>
      </c>
      <c r="M9" s="162" t="s">
        <v>10128</v>
      </c>
    </row>
    <row r="10" spans="1:14">
      <c r="A10" s="162" t="s">
        <v>1195</v>
      </c>
      <c r="B10" s="162" t="s">
        <v>5757</v>
      </c>
      <c r="C10" s="162" t="s">
        <v>5758</v>
      </c>
      <c r="D10" s="162" t="s">
        <v>1205</v>
      </c>
      <c r="E10" s="162" t="s">
        <v>340</v>
      </c>
      <c r="F10" s="162" t="s">
        <v>341</v>
      </c>
      <c r="G10" s="162" t="s">
        <v>1206</v>
      </c>
      <c r="H10" s="162" t="s">
        <v>1206</v>
      </c>
      <c r="I10" s="162" t="s">
        <v>1207</v>
      </c>
      <c r="J10" s="162" t="b">
        <v>1</v>
      </c>
      <c r="K10" s="162" t="b">
        <v>0</v>
      </c>
      <c r="L10" s="162" t="s">
        <v>10128</v>
      </c>
      <c r="M10" s="162" t="s">
        <v>10128</v>
      </c>
    </row>
    <row r="11" spans="1:14">
      <c r="A11" s="162" t="s">
        <v>1195</v>
      </c>
      <c r="B11" s="162" t="s">
        <v>5759</v>
      </c>
      <c r="C11" s="162" t="s">
        <v>5760</v>
      </c>
      <c r="D11" s="162" t="s">
        <v>1208</v>
      </c>
      <c r="E11" s="162" t="s">
        <v>340</v>
      </c>
      <c r="F11" s="162" t="s">
        <v>341</v>
      </c>
      <c r="G11" s="162" t="s">
        <v>1209</v>
      </c>
      <c r="H11" s="162" t="s">
        <v>1209</v>
      </c>
      <c r="I11" s="162" t="s">
        <v>1210</v>
      </c>
      <c r="J11" s="162" t="b">
        <v>1</v>
      </c>
      <c r="K11" s="162" t="b">
        <v>0</v>
      </c>
      <c r="L11" s="162" t="s">
        <v>10128</v>
      </c>
      <c r="M11" s="162" t="s">
        <v>10128</v>
      </c>
    </row>
    <row r="12" spans="1:14">
      <c r="A12" s="162" t="s">
        <v>1195</v>
      </c>
      <c r="B12" s="162" t="s">
        <v>5761</v>
      </c>
      <c r="C12" s="162" t="s">
        <v>5762</v>
      </c>
      <c r="D12" s="162" t="s">
        <v>1211</v>
      </c>
      <c r="E12" s="162" t="s">
        <v>340</v>
      </c>
      <c r="F12" s="162" t="s">
        <v>341</v>
      </c>
      <c r="G12" s="162" t="s">
        <v>1212</v>
      </c>
      <c r="H12" s="162" t="s">
        <v>1212</v>
      </c>
      <c r="I12" s="162" t="s">
        <v>1213</v>
      </c>
      <c r="J12" s="162" t="b">
        <v>1</v>
      </c>
      <c r="K12" s="162" t="b">
        <v>0</v>
      </c>
      <c r="L12" s="162" t="s">
        <v>10128</v>
      </c>
      <c r="M12" s="162" t="s">
        <v>10128</v>
      </c>
    </row>
    <row r="13" spans="1:14">
      <c r="A13" s="162" t="s">
        <v>1195</v>
      </c>
      <c r="B13" s="162" t="s">
        <v>5763</v>
      </c>
      <c r="C13" s="162" t="s">
        <v>5764</v>
      </c>
      <c r="D13" s="162" t="s">
        <v>1214</v>
      </c>
      <c r="E13" s="162" t="s">
        <v>340</v>
      </c>
      <c r="F13" s="162" t="s">
        <v>341</v>
      </c>
      <c r="G13" s="162" t="s">
        <v>1215</v>
      </c>
      <c r="H13" s="162" t="s">
        <v>1215</v>
      </c>
      <c r="I13" s="162" t="s">
        <v>1216</v>
      </c>
      <c r="J13" s="162" t="b">
        <v>1</v>
      </c>
      <c r="K13" s="162" t="b">
        <v>0</v>
      </c>
      <c r="L13" s="162" t="s">
        <v>10128</v>
      </c>
      <c r="M13" s="162" t="s">
        <v>10128</v>
      </c>
    </row>
    <row r="14" spans="1:14">
      <c r="A14" s="162" t="s">
        <v>1195</v>
      </c>
      <c r="B14" s="162" t="s">
        <v>5765</v>
      </c>
      <c r="C14" s="162" t="s">
        <v>5766</v>
      </c>
      <c r="D14" s="162" t="s">
        <v>1217</v>
      </c>
      <c r="E14" s="162" t="s">
        <v>340</v>
      </c>
      <c r="F14" s="162" t="s">
        <v>341</v>
      </c>
      <c r="G14" s="162" t="s">
        <v>1218</v>
      </c>
      <c r="H14" s="162" t="s">
        <v>1218</v>
      </c>
      <c r="I14" s="162" t="s">
        <v>1219</v>
      </c>
      <c r="J14" s="162" t="b">
        <v>1</v>
      </c>
      <c r="K14" s="162" t="b">
        <v>0</v>
      </c>
      <c r="L14" s="162" t="s">
        <v>10128</v>
      </c>
      <c r="M14" s="162" t="s">
        <v>10128</v>
      </c>
    </row>
    <row r="15" spans="1:14">
      <c r="A15" s="162" t="s">
        <v>1195</v>
      </c>
      <c r="B15" s="162" t="s">
        <v>5767</v>
      </c>
      <c r="C15" s="162" t="s">
        <v>5768</v>
      </c>
      <c r="D15" s="162" t="s">
        <v>1220</v>
      </c>
      <c r="E15" s="162" t="s">
        <v>340</v>
      </c>
      <c r="F15" s="162" t="s">
        <v>341</v>
      </c>
      <c r="G15" s="162" t="s">
        <v>1221</v>
      </c>
      <c r="H15" s="162" t="s">
        <v>1221</v>
      </c>
      <c r="I15" s="162" t="s">
        <v>1222</v>
      </c>
      <c r="J15" s="162" t="b">
        <v>1</v>
      </c>
      <c r="K15" s="162" t="b">
        <v>0</v>
      </c>
      <c r="L15" s="162" t="s">
        <v>10128</v>
      </c>
      <c r="M15" s="162" t="s">
        <v>10128</v>
      </c>
    </row>
    <row r="16" spans="1:14">
      <c r="A16" s="162" t="s">
        <v>1195</v>
      </c>
      <c r="B16" s="162" t="s">
        <v>5769</v>
      </c>
      <c r="C16" s="162" t="s">
        <v>5770</v>
      </c>
      <c r="D16" s="162" t="s">
        <v>1208</v>
      </c>
      <c r="E16" s="162" t="s">
        <v>340</v>
      </c>
      <c r="F16" s="162" t="s">
        <v>341</v>
      </c>
      <c r="G16" s="162" t="s">
        <v>1223</v>
      </c>
      <c r="H16" s="162" t="s">
        <v>1223</v>
      </c>
      <c r="I16" s="162" t="s">
        <v>1224</v>
      </c>
      <c r="J16" s="162" t="b">
        <v>1</v>
      </c>
      <c r="K16" s="162" t="b">
        <v>0</v>
      </c>
      <c r="L16" s="162" t="s">
        <v>10128</v>
      </c>
      <c r="M16" s="162" t="s">
        <v>10128</v>
      </c>
    </row>
    <row r="17" spans="1:13">
      <c r="A17" s="162" t="s">
        <v>1195</v>
      </c>
      <c r="B17" s="162" t="s">
        <v>5771</v>
      </c>
      <c r="C17" s="162" t="s">
        <v>5772</v>
      </c>
      <c r="D17" s="162" t="s">
        <v>1217</v>
      </c>
      <c r="E17" s="162" t="s">
        <v>340</v>
      </c>
      <c r="F17" s="162" t="s">
        <v>341</v>
      </c>
      <c r="G17" s="162" t="s">
        <v>1225</v>
      </c>
      <c r="H17" s="162" t="s">
        <v>1225</v>
      </c>
      <c r="I17" s="162" t="s">
        <v>1226</v>
      </c>
      <c r="J17" s="162" t="b">
        <v>1</v>
      </c>
      <c r="K17" s="162" t="b">
        <v>0</v>
      </c>
      <c r="L17" s="162" t="s">
        <v>10128</v>
      </c>
      <c r="M17" s="162" t="s">
        <v>10128</v>
      </c>
    </row>
    <row r="18" spans="1:13">
      <c r="A18" s="162" t="s">
        <v>1195</v>
      </c>
      <c r="B18" s="162" t="s">
        <v>5773</v>
      </c>
      <c r="C18" s="162" t="s">
        <v>5774</v>
      </c>
      <c r="D18" s="162" t="s">
        <v>1227</v>
      </c>
      <c r="E18" s="162" t="s">
        <v>340</v>
      </c>
      <c r="F18" s="162" t="s">
        <v>341</v>
      </c>
      <c r="G18" s="162" t="s">
        <v>1228</v>
      </c>
      <c r="H18" s="162" t="s">
        <v>1228</v>
      </c>
      <c r="I18" s="162" t="s">
        <v>1229</v>
      </c>
      <c r="J18" s="162" t="b">
        <v>1</v>
      </c>
      <c r="K18" s="162" t="b">
        <v>0</v>
      </c>
      <c r="L18" s="162" t="s">
        <v>10128</v>
      </c>
      <c r="M18" s="162" t="s">
        <v>10128</v>
      </c>
    </row>
    <row r="19" spans="1:13">
      <c r="A19" s="162" t="s">
        <v>1195</v>
      </c>
      <c r="B19" s="162" t="s">
        <v>5775</v>
      </c>
      <c r="C19" s="162" t="s">
        <v>5776</v>
      </c>
      <c r="D19" s="162" t="s">
        <v>1230</v>
      </c>
      <c r="E19" s="162" t="s">
        <v>340</v>
      </c>
      <c r="F19" s="162" t="s">
        <v>341</v>
      </c>
      <c r="G19" s="162" t="s">
        <v>1231</v>
      </c>
      <c r="H19" s="162" t="s">
        <v>1231</v>
      </c>
      <c r="I19" s="162" t="s">
        <v>1232</v>
      </c>
      <c r="J19" s="162" t="b">
        <v>1</v>
      </c>
      <c r="K19" s="162" t="b">
        <v>0</v>
      </c>
      <c r="L19" s="162" t="s">
        <v>10128</v>
      </c>
      <c r="M19" s="162" t="s">
        <v>10128</v>
      </c>
    </row>
    <row r="20" spans="1:13">
      <c r="A20" s="162" t="s">
        <v>1195</v>
      </c>
      <c r="B20" s="162" t="s">
        <v>5777</v>
      </c>
      <c r="C20" s="162" t="s">
        <v>5778</v>
      </c>
      <c r="D20" s="162" t="s">
        <v>1233</v>
      </c>
      <c r="E20" s="162" t="s">
        <v>340</v>
      </c>
      <c r="F20" s="162" t="s">
        <v>341</v>
      </c>
      <c r="G20" s="162" t="s">
        <v>1234</v>
      </c>
      <c r="H20" s="162" t="s">
        <v>1234</v>
      </c>
      <c r="I20" s="162" t="s">
        <v>1235</v>
      </c>
      <c r="J20" s="162" t="b">
        <v>1</v>
      </c>
      <c r="K20" s="162" t="b">
        <v>0</v>
      </c>
      <c r="L20" s="162" t="s">
        <v>10128</v>
      </c>
      <c r="M20" s="162" t="s">
        <v>10128</v>
      </c>
    </row>
    <row r="21" spans="1:13">
      <c r="A21" s="162" t="s">
        <v>1195</v>
      </c>
      <c r="B21" s="162" t="s">
        <v>5779</v>
      </c>
      <c r="C21" s="162" t="s">
        <v>5780</v>
      </c>
      <c r="D21" s="162" t="s">
        <v>1236</v>
      </c>
      <c r="E21" s="162" t="s">
        <v>340</v>
      </c>
      <c r="F21" s="162" t="s">
        <v>341</v>
      </c>
      <c r="G21" s="162" t="s">
        <v>1237</v>
      </c>
      <c r="H21" s="162" t="s">
        <v>1237</v>
      </c>
      <c r="I21" s="162" t="s">
        <v>1238</v>
      </c>
      <c r="J21" s="162" t="b">
        <v>1</v>
      </c>
      <c r="K21" s="162" t="b">
        <v>0</v>
      </c>
      <c r="L21" s="162" t="s">
        <v>10128</v>
      </c>
      <c r="M21" s="162" t="s">
        <v>10128</v>
      </c>
    </row>
    <row r="22" spans="1:13">
      <c r="A22" s="162" t="s">
        <v>1195</v>
      </c>
      <c r="B22" s="162" t="s">
        <v>5781</v>
      </c>
      <c r="C22" s="162" t="s">
        <v>5782</v>
      </c>
      <c r="D22" s="162" t="s">
        <v>1239</v>
      </c>
      <c r="E22" s="162" t="s">
        <v>340</v>
      </c>
      <c r="F22" s="162" t="s">
        <v>341</v>
      </c>
      <c r="G22" s="162" t="s">
        <v>1240</v>
      </c>
      <c r="H22" s="162" t="s">
        <v>1240</v>
      </c>
      <c r="I22" s="162" t="s">
        <v>1241</v>
      </c>
      <c r="J22" s="162" t="b">
        <v>1</v>
      </c>
      <c r="K22" s="162" t="b">
        <v>0</v>
      </c>
      <c r="L22" s="162" t="s">
        <v>10128</v>
      </c>
      <c r="M22" s="162" t="s">
        <v>10128</v>
      </c>
    </row>
    <row r="23" spans="1:13">
      <c r="A23" s="162" t="s">
        <v>1195</v>
      </c>
      <c r="B23" s="162" t="s">
        <v>5783</v>
      </c>
      <c r="C23" s="162" t="s">
        <v>5784</v>
      </c>
      <c r="D23" s="162" t="s">
        <v>1242</v>
      </c>
      <c r="E23" s="162" t="s">
        <v>340</v>
      </c>
      <c r="F23" s="162" t="s">
        <v>341</v>
      </c>
      <c r="G23" s="162" t="s">
        <v>1243</v>
      </c>
      <c r="H23" s="162" t="s">
        <v>1243</v>
      </c>
      <c r="I23" s="162" t="s">
        <v>1244</v>
      </c>
      <c r="J23" s="162" t="b">
        <v>1</v>
      </c>
      <c r="K23" s="162" t="b">
        <v>0</v>
      </c>
      <c r="L23" s="162" t="s">
        <v>10128</v>
      </c>
      <c r="M23" s="162" t="s">
        <v>10128</v>
      </c>
    </row>
    <row r="24" spans="1:13">
      <c r="A24" s="162" t="s">
        <v>1195</v>
      </c>
      <c r="B24" s="162" t="s">
        <v>5785</v>
      </c>
      <c r="C24" s="162" t="s">
        <v>5786</v>
      </c>
      <c r="D24" s="162" t="s">
        <v>1245</v>
      </c>
      <c r="E24" s="162" t="s">
        <v>340</v>
      </c>
      <c r="F24" s="162" t="s">
        <v>341</v>
      </c>
      <c r="G24" s="162" t="s">
        <v>1246</v>
      </c>
      <c r="H24" s="162" t="s">
        <v>1246</v>
      </c>
      <c r="I24" s="162" t="s">
        <v>1247</v>
      </c>
      <c r="J24" s="162" t="b">
        <v>1</v>
      </c>
      <c r="K24" s="162" t="b">
        <v>0</v>
      </c>
      <c r="L24" s="162" t="s">
        <v>10128</v>
      </c>
      <c r="M24" s="162" t="s">
        <v>10128</v>
      </c>
    </row>
    <row r="25" spans="1:13">
      <c r="A25" s="162" t="s">
        <v>1195</v>
      </c>
      <c r="B25" s="162" t="s">
        <v>5787</v>
      </c>
      <c r="C25" s="162" t="s">
        <v>5788</v>
      </c>
      <c r="D25" s="162" t="s">
        <v>1248</v>
      </c>
      <c r="E25" s="162" t="s">
        <v>340</v>
      </c>
      <c r="F25" s="162" t="s">
        <v>341</v>
      </c>
      <c r="G25" s="162" t="s">
        <v>1249</v>
      </c>
      <c r="H25" s="162" t="s">
        <v>1249</v>
      </c>
      <c r="I25" s="162" t="s">
        <v>1250</v>
      </c>
      <c r="J25" s="162" t="b">
        <v>1</v>
      </c>
      <c r="K25" s="162" t="b">
        <v>0</v>
      </c>
      <c r="L25" s="162" t="s">
        <v>10128</v>
      </c>
      <c r="M25" s="162" t="s">
        <v>10128</v>
      </c>
    </row>
    <row r="26" spans="1:13">
      <c r="A26" s="162" t="s">
        <v>1195</v>
      </c>
      <c r="B26" s="162" t="s">
        <v>5789</v>
      </c>
      <c r="C26" s="162" t="s">
        <v>5790</v>
      </c>
      <c r="D26" s="162" t="s">
        <v>1251</v>
      </c>
      <c r="E26" s="162" t="s">
        <v>340</v>
      </c>
      <c r="F26" s="162" t="s">
        <v>341</v>
      </c>
      <c r="G26" s="162" t="s">
        <v>1252</v>
      </c>
      <c r="H26" s="162" t="s">
        <v>1252</v>
      </c>
      <c r="I26" s="162" t="s">
        <v>1253</v>
      </c>
      <c r="J26" s="162" t="b">
        <v>1</v>
      </c>
      <c r="K26" s="162" t="b">
        <v>0</v>
      </c>
      <c r="L26" s="162" t="s">
        <v>10128</v>
      </c>
      <c r="M26" s="162" t="s">
        <v>10128</v>
      </c>
    </row>
    <row r="27" spans="1:13">
      <c r="A27" s="162" t="s">
        <v>1257</v>
      </c>
      <c r="B27" s="162" t="s">
        <v>5791</v>
      </c>
      <c r="C27" s="162" t="s">
        <v>5792</v>
      </c>
      <c r="D27" s="162" t="s">
        <v>1254</v>
      </c>
      <c r="E27" s="162" t="s">
        <v>340</v>
      </c>
      <c r="F27" s="162" t="s">
        <v>1255</v>
      </c>
      <c r="G27" s="162" t="s">
        <v>1197</v>
      </c>
      <c r="H27" s="162" t="s">
        <v>1197</v>
      </c>
      <c r="I27" s="162" t="s">
        <v>1256</v>
      </c>
      <c r="J27" s="162" t="b">
        <v>1</v>
      </c>
      <c r="K27" s="162" t="b">
        <v>0</v>
      </c>
      <c r="L27" s="162" t="s">
        <v>10128</v>
      </c>
      <c r="M27" s="162" t="s">
        <v>10128</v>
      </c>
    </row>
    <row r="28" spans="1:13">
      <c r="A28" s="162" t="s">
        <v>1257</v>
      </c>
      <c r="B28" s="162" t="s">
        <v>5793</v>
      </c>
      <c r="C28" s="162" t="s">
        <v>5794</v>
      </c>
      <c r="D28" s="162" t="s">
        <v>1258</v>
      </c>
      <c r="E28" s="162" t="s">
        <v>340</v>
      </c>
      <c r="F28" s="162" t="s">
        <v>1255</v>
      </c>
      <c r="G28" s="162" t="s">
        <v>1259</v>
      </c>
      <c r="H28" s="162" t="s">
        <v>1259</v>
      </c>
      <c r="I28" s="162" t="s">
        <v>1260</v>
      </c>
      <c r="J28" s="162" t="b">
        <v>1</v>
      </c>
      <c r="K28" s="162" t="b">
        <v>0</v>
      </c>
      <c r="L28" s="162" t="s">
        <v>10128</v>
      </c>
      <c r="M28" s="162" t="s">
        <v>10128</v>
      </c>
    </row>
    <row r="29" spans="1:13">
      <c r="A29" s="162" t="s">
        <v>1257</v>
      </c>
      <c r="B29" s="162" t="s">
        <v>5795</v>
      </c>
      <c r="C29" s="162" t="s">
        <v>5796</v>
      </c>
      <c r="D29" s="162" t="s">
        <v>1261</v>
      </c>
      <c r="E29" s="162" t="s">
        <v>340</v>
      </c>
      <c r="F29" s="162" t="s">
        <v>1255</v>
      </c>
      <c r="G29" s="162" t="s">
        <v>1262</v>
      </c>
      <c r="H29" s="162" t="s">
        <v>1262</v>
      </c>
      <c r="I29" s="162" t="s">
        <v>1263</v>
      </c>
      <c r="J29" s="162" t="b">
        <v>1</v>
      </c>
      <c r="K29" s="162" t="b">
        <v>0</v>
      </c>
      <c r="L29" s="162" t="s">
        <v>10128</v>
      </c>
      <c r="M29" s="162" t="s">
        <v>10128</v>
      </c>
    </row>
    <row r="30" spans="1:13">
      <c r="A30" s="162" t="s">
        <v>1257</v>
      </c>
      <c r="B30" s="162" t="s">
        <v>5797</v>
      </c>
      <c r="C30" s="162" t="s">
        <v>5798</v>
      </c>
      <c r="D30" s="162" t="s">
        <v>1264</v>
      </c>
      <c r="E30" s="162" t="s">
        <v>340</v>
      </c>
      <c r="F30" s="162" t="s">
        <v>1255</v>
      </c>
      <c r="G30" s="162" t="s">
        <v>1203</v>
      </c>
      <c r="H30" s="162" t="s">
        <v>1203</v>
      </c>
      <c r="I30" s="162" t="s">
        <v>1265</v>
      </c>
      <c r="J30" s="162" t="b">
        <v>1</v>
      </c>
      <c r="K30" s="162" t="b">
        <v>0</v>
      </c>
      <c r="L30" s="162" t="s">
        <v>10128</v>
      </c>
      <c r="M30" s="162" t="s">
        <v>10128</v>
      </c>
    </row>
    <row r="31" spans="1:13">
      <c r="A31" s="162" t="s">
        <v>1257</v>
      </c>
      <c r="B31" s="162" t="s">
        <v>5799</v>
      </c>
      <c r="C31" s="162" t="s">
        <v>5800</v>
      </c>
      <c r="D31" s="162" t="s">
        <v>1266</v>
      </c>
      <c r="E31" s="162" t="s">
        <v>340</v>
      </c>
      <c r="F31" s="162" t="s">
        <v>1255</v>
      </c>
      <c r="G31" s="162" t="s">
        <v>1267</v>
      </c>
      <c r="H31" s="162" t="s">
        <v>1267</v>
      </c>
      <c r="I31" s="162" t="s">
        <v>1268</v>
      </c>
      <c r="J31" s="162" t="b">
        <v>1</v>
      </c>
      <c r="K31" s="162" t="b">
        <v>0</v>
      </c>
      <c r="L31" s="162" t="s">
        <v>10128</v>
      </c>
      <c r="M31" s="162" t="s">
        <v>10128</v>
      </c>
    </row>
    <row r="32" spans="1:13">
      <c r="A32" s="162" t="s">
        <v>1257</v>
      </c>
      <c r="B32" s="162" t="s">
        <v>5801</v>
      </c>
      <c r="C32" s="162" t="s">
        <v>5802</v>
      </c>
      <c r="D32" s="162" t="s">
        <v>1269</v>
      </c>
      <c r="E32" s="162" t="s">
        <v>340</v>
      </c>
      <c r="F32" s="162" t="s">
        <v>1255</v>
      </c>
      <c r="G32" s="162" t="s">
        <v>1206</v>
      </c>
      <c r="H32" s="162" t="s">
        <v>1206</v>
      </c>
      <c r="I32" s="162" t="s">
        <v>1270</v>
      </c>
      <c r="J32" s="162" t="b">
        <v>1</v>
      </c>
      <c r="K32" s="162" t="b">
        <v>0</v>
      </c>
      <c r="L32" s="162" t="s">
        <v>10128</v>
      </c>
      <c r="M32" s="162" t="s">
        <v>10128</v>
      </c>
    </row>
    <row r="33" spans="1:13">
      <c r="A33" s="162" t="s">
        <v>1257</v>
      </c>
      <c r="B33" s="162" t="s">
        <v>5803</v>
      </c>
      <c r="C33" s="162" t="s">
        <v>5804</v>
      </c>
      <c r="D33" s="162" t="s">
        <v>1271</v>
      </c>
      <c r="E33" s="162" t="s">
        <v>340</v>
      </c>
      <c r="F33" s="162" t="s">
        <v>1255</v>
      </c>
      <c r="G33" s="162" t="s">
        <v>1272</v>
      </c>
      <c r="H33" s="162" t="s">
        <v>1272</v>
      </c>
      <c r="I33" s="162" t="s">
        <v>1273</v>
      </c>
      <c r="J33" s="162" t="b">
        <v>1</v>
      </c>
      <c r="K33" s="162" t="b">
        <v>0</v>
      </c>
      <c r="L33" s="162" t="s">
        <v>10128</v>
      </c>
      <c r="M33" s="162" t="s">
        <v>10128</v>
      </c>
    </row>
    <row r="34" spans="1:13">
      <c r="A34" s="162" t="s">
        <v>1277</v>
      </c>
      <c r="B34" s="162" t="s">
        <v>5805</v>
      </c>
      <c r="C34" s="162" t="s">
        <v>5806</v>
      </c>
      <c r="D34" s="162" t="s">
        <v>1274</v>
      </c>
      <c r="E34" s="162" t="s">
        <v>340</v>
      </c>
      <c r="F34" s="162" t="s">
        <v>1275</v>
      </c>
      <c r="G34" s="162" t="s">
        <v>1193</v>
      </c>
      <c r="H34" s="162" t="s">
        <v>1193</v>
      </c>
      <c r="I34" s="162" t="s">
        <v>1276</v>
      </c>
      <c r="J34" s="162" t="b">
        <v>1</v>
      </c>
      <c r="K34" s="162" t="b">
        <v>0</v>
      </c>
      <c r="L34" s="162" t="s">
        <v>10128</v>
      </c>
      <c r="M34" s="162" t="s">
        <v>10128</v>
      </c>
    </row>
    <row r="35" spans="1:13">
      <c r="A35" s="162" t="s">
        <v>1277</v>
      </c>
      <c r="B35" s="162" t="s">
        <v>5807</v>
      </c>
      <c r="C35" s="162" t="s">
        <v>5808</v>
      </c>
      <c r="D35" s="162" t="s">
        <v>1278</v>
      </c>
      <c r="E35" s="162" t="s">
        <v>340</v>
      </c>
      <c r="F35" s="162" t="s">
        <v>1275</v>
      </c>
      <c r="G35" s="162" t="s">
        <v>1197</v>
      </c>
      <c r="H35" s="162" t="s">
        <v>1197</v>
      </c>
      <c r="I35" s="162" t="s">
        <v>1279</v>
      </c>
      <c r="J35" s="162" t="b">
        <v>1</v>
      </c>
      <c r="K35" s="162" t="b">
        <v>0</v>
      </c>
      <c r="L35" s="162" t="s">
        <v>10128</v>
      </c>
      <c r="M35" s="162" t="s">
        <v>10128</v>
      </c>
    </row>
    <row r="36" spans="1:13">
      <c r="A36" s="162" t="s">
        <v>1277</v>
      </c>
      <c r="B36" s="162" t="s">
        <v>5809</v>
      </c>
      <c r="C36" s="162" t="s">
        <v>5810</v>
      </c>
      <c r="D36" s="162" t="s">
        <v>1280</v>
      </c>
      <c r="E36" s="162" t="s">
        <v>340</v>
      </c>
      <c r="F36" s="162" t="s">
        <v>1275</v>
      </c>
      <c r="G36" s="162" t="s">
        <v>1281</v>
      </c>
      <c r="H36" s="162" t="s">
        <v>1281</v>
      </c>
      <c r="I36" s="162" t="s">
        <v>1282</v>
      </c>
      <c r="J36" s="162" t="b">
        <v>1</v>
      </c>
      <c r="K36" s="162" t="b">
        <v>0</v>
      </c>
      <c r="L36" s="162" t="s">
        <v>10128</v>
      </c>
      <c r="M36" s="162" t="s">
        <v>10128</v>
      </c>
    </row>
    <row r="37" spans="1:13">
      <c r="A37" s="162" t="s">
        <v>1277</v>
      </c>
      <c r="B37" s="162" t="s">
        <v>5811</v>
      </c>
      <c r="C37" s="162" t="s">
        <v>5812</v>
      </c>
      <c r="D37" s="162" t="s">
        <v>1283</v>
      </c>
      <c r="E37" s="162" t="s">
        <v>340</v>
      </c>
      <c r="F37" s="162" t="s">
        <v>1275</v>
      </c>
      <c r="G37" s="162" t="s">
        <v>1203</v>
      </c>
      <c r="H37" s="162" t="s">
        <v>1203</v>
      </c>
      <c r="I37" s="162" t="s">
        <v>1284</v>
      </c>
      <c r="J37" s="162" t="b">
        <v>1</v>
      </c>
      <c r="K37" s="162" t="b">
        <v>0</v>
      </c>
      <c r="L37" s="162" t="s">
        <v>10128</v>
      </c>
      <c r="M37" s="162" t="s">
        <v>10128</v>
      </c>
    </row>
    <row r="38" spans="1:13">
      <c r="A38" s="162" t="s">
        <v>1277</v>
      </c>
      <c r="B38" s="162" t="s">
        <v>5813</v>
      </c>
      <c r="C38" s="162" t="s">
        <v>5814</v>
      </c>
      <c r="D38" s="162" t="s">
        <v>1285</v>
      </c>
      <c r="E38" s="162" t="s">
        <v>340</v>
      </c>
      <c r="F38" s="162" t="s">
        <v>1275</v>
      </c>
      <c r="G38" s="162" t="s">
        <v>1221</v>
      </c>
      <c r="H38" s="162" t="s">
        <v>1221</v>
      </c>
      <c r="I38" s="162" t="s">
        <v>1286</v>
      </c>
      <c r="J38" s="162" t="b">
        <v>1</v>
      </c>
      <c r="K38" s="162" t="b">
        <v>0</v>
      </c>
      <c r="L38" s="162" t="s">
        <v>10128</v>
      </c>
      <c r="M38" s="162" t="s">
        <v>10128</v>
      </c>
    </row>
    <row r="39" spans="1:13">
      <c r="A39" s="162" t="s">
        <v>1277</v>
      </c>
      <c r="B39" s="162" t="s">
        <v>5815</v>
      </c>
      <c r="C39" s="162" t="s">
        <v>5816</v>
      </c>
      <c r="D39" s="162" t="s">
        <v>1208</v>
      </c>
      <c r="E39" s="162" t="s">
        <v>340</v>
      </c>
      <c r="F39" s="162" t="s">
        <v>1275</v>
      </c>
      <c r="G39" s="162" t="s">
        <v>1223</v>
      </c>
      <c r="H39" s="162" t="s">
        <v>1223</v>
      </c>
      <c r="I39" s="162" t="s">
        <v>1287</v>
      </c>
      <c r="J39" s="162" t="b">
        <v>1</v>
      </c>
      <c r="K39" s="162" t="b">
        <v>0</v>
      </c>
      <c r="L39" s="162" t="s">
        <v>10128</v>
      </c>
      <c r="M39" s="162" t="s">
        <v>10128</v>
      </c>
    </row>
    <row r="40" spans="1:13">
      <c r="A40" s="162" t="s">
        <v>1277</v>
      </c>
      <c r="B40" s="162" t="s">
        <v>5817</v>
      </c>
      <c r="C40" s="162" t="s">
        <v>5818</v>
      </c>
      <c r="D40" s="162" t="s">
        <v>1288</v>
      </c>
      <c r="E40" s="162" t="s">
        <v>340</v>
      </c>
      <c r="F40" s="162" t="s">
        <v>1275</v>
      </c>
      <c r="G40" s="162" t="s">
        <v>1225</v>
      </c>
      <c r="H40" s="162" t="s">
        <v>1225</v>
      </c>
      <c r="I40" s="162" t="s">
        <v>1289</v>
      </c>
      <c r="J40" s="162" t="b">
        <v>1</v>
      </c>
      <c r="K40" s="162" t="b">
        <v>0</v>
      </c>
      <c r="L40" s="162" t="s">
        <v>10128</v>
      </c>
      <c r="M40" s="162" t="s">
        <v>10128</v>
      </c>
    </row>
    <row r="41" spans="1:13">
      <c r="A41" s="162" t="s">
        <v>1277</v>
      </c>
      <c r="B41" s="162" t="s">
        <v>5819</v>
      </c>
      <c r="C41" s="162" t="s">
        <v>5820</v>
      </c>
      <c r="D41" s="162" t="s">
        <v>1290</v>
      </c>
      <c r="E41" s="162" t="s">
        <v>340</v>
      </c>
      <c r="F41" s="162" t="s">
        <v>1275</v>
      </c>
      <c r="G41" s="162" t="s">
        <v>1228</v>
      </c>
      <c r="H41" s="162" t="s">
        <v>1228</v>
      </c>
      <c r="I41" s="162" t="s">
        <v>1291</v>
      </c>
      <c r="J41" s="162" t="b">
        <v>1</v>
      </c>
      <c r="K41" s="162" t="b">
        <v>0</v>
      </c>
      <c r="L41" s="162" t="s">
        <v>10128</v>
      </c>
      <c r="M41" s="162" t="s">
        <v>10128</v>
      </c>
    </row>
    <row r="42" spans="1:13">
      <c r="A42" s="162" t="s">
        <v>1277</v>
      </c>
      <c r="B42" s="162" t="s">
        <v>5821</v>
      </c>
      <c r="C42" s="162" t="s">
        <v>5822</v>
      </c>
      <c r="D42" s="162" t="s">
        <v>1230</v>
      </c>
      <c r="E42" s="162" t="s">
        <v>340</v>
      </c>
      <c r="F42" s="162" t="s">
        <v>1275</v>
      </c>
      <c r="G42" s="162" t="s">
        <v>1231</v>
      </c>
      <c r="H42" s="162" t="s">
        <v>1231</v>
      </c>
      <c r="I42" s="162" t="s">
        <v>1292</v>
      </c>
      <c r="J42" s="162" t="b">
        <v>1</v>
      </c>
      <c r="K42" s="162" t="b">
        <v>0</v>
      </c>
      <c r="L42" s="162" t="s">
        <v>10128</v>
      </c>
      <c r="M42" s="162" t="s">
        <v>10128</v>
      </c>
    </row>
    <row r="43" spans="1:13">
      <c r="A43" s="162" t="s">
        <v>1277</v>
      </c>
      <c r="B43" s="162" t="s">
        <v>5823</v>
      </c>
      <c r="C43" s="162" t="s">
        <v>5824</v>
      </c>
      <c r="D43" s="162" t="s">
        <v>1242</v>
      </c>
      <c r="E43" s="162" t="s">
        <v>340</v>
      </c>
      <c r="F43" s="162" t="s">
        <v>1275</v>
      </c>
      <c r="G43" s="162" t="s">
        <v>1243</v>
      </c>
      <c r="H43" s="162" t="s">
        <v>1243</v>
      </c>
      <c r="I43" s="162" t="s">
        <v>1293</v>
      </c>
      <c r="J43" s="162" t="b">
        <v>1</v>
      </c>
      <c r="K43" s="162" t="b">
        <v>0</v>
      </c>
      <c r="L43" s="162" t="s">
        <v>10128</v>
      </c>
      <c r="M43" s="162" t="s">
        <v>10128</v>
      </c>
    </row>
    <row r="44" spans="1:13">
      <c r="A44" s="162" t="s">
        <v>1277</v>
      </c>
      <c r="B44" s="162" t="s">
        <v>5825</v>
      </c>
      <c r="C44" s="162" t="s">
        <v>5826</v>
      </c>
      <c r="D44" s="162" t="s">
        <v>1245</v>
      </c>
      <c r="E44" s="162" t="s">
        <v>340</v>
      </c>
      <c r="F44" s="162" t="s">
        <v>1275</v>
      </c>
      <c r="G44" s="162" t="s">
        <v>1246</v>
      </c>
      <c r="H44" s="162" t="s">
        <v>1246</v>
      </c>
      <c r="I44" s="162" t="s">
        <v>1294</v>
      </c>
      <c r="J44" s="162" t="b">
        <v>1</v>
      </c>
      <c r="K44" s="162" t="b">
        <v>0</v>
      </c>
      <c r="L44" s="162" t="s">
        <v>10128</v>
      </c>
      <c r="M44" s="162" t="s">
        <v>10128</v>
      </c>
    </row>
    <row r="45" spans="1:13">
      <c r="A45" s="162" t="s">
        <v>1277</v>
      </c>
      <c r="B45" s="162" t="s">
        <v>5827</v>
      </c>
      <c r="C45" s="162" t="s">
        <v>5828</v>
      </c>
      <c r="D45" s="162" t="s">
        <v>1248</v>
      </c>
      <c r="E45" s="162" t="s">
        <v>340</v>
      </c>
      <c r="F45" s="162" t="s">
        <v>1275</v>
      </c>
      <c r="G45" s="162" t="s">
        <v>1249</v>
      </c>
      <c r="H45" s="162" t="s">
        <v>1249</v>
      </c>
      <c r="I45" s="162" t="s">
        <v>1295</v>
      </c>
      <c r="J45" s="162" t="b">
        <v>1</v>
      </c>
      <c r="K45" s="162" t="b">
        <v>0</v>
      </c>
      <c r="L45" s="162" t="s">
        <v>10128</v>
      </c>
      <c r="M45" s="162" t="s">
        <v>10128</v>
      </c>
    </row>
    <row r="46" spans="1:13">
      <c r="A46" s="162" t="s">
        <v>1277</v>
      </c>
      <c r="B46" s="162" t="s">
        <v>5829</v>
      </c>
      <c r="C46" s="162" t="s">
        <v>5830</v>
      </c>
      <c r="D46" s="162" t="s">
        <v>1296</v>
      </c>
      <c r="E46" s="162" t="s">
        <v>340</v>
      </c>
      <c r="F46" s="162" t="s">
        <v>1275</v>
      </c>
      <c r="G46" s="162" t="s">
        <v>1297</v>
      </c>
      <c r="H46" s="162" t="s">
        <v>1252</v>
      </c>
      <c r="I46" s="162" t="s">
        <v>1298</v>
      </c>
      <c r="J46" s="162" t="b">
        <v>1</v>
      </c>
      <c r="K46" s="162" t="b">
        <v>0</v>
      </c>
      <c r="L46" s="162" t="s">
        <v>10128</v>
      </c>
      <c r="M46" s="162" t="s">
        <v>10128</v>
      </c>
    </row>
    <row r="47" spans="1:13">
      <c r="A47" s="162" t="s">
        <v>1301</v>
      </c>
      <c r="B47" s="162" t="s">
        <v>5831</v>
      </c>
      <c r="C47" s="162" t="s">
        <v>5832</v>
      </c>
      <c r="D47" s="162" t="s">
        <v>1299</v>
      </c>
      <c r="E47" s="162" t="s">
        <v>340</v>
      </c>
      <c r="F47" s="162" t="s">
        <v>333</v>
      </c>
      <c r="G47" s="162" t="s">
        <v>1281</v>
      </c>
      <c r="H47" s="162" t="s">
        <v>1281</v>
      </c>
      <c r="I47" s="162" t="s">
        <v>1300</v>
      </c>
      <c r="J47" s="162" t="b">
        <v>1</v>
      </c>
      <c r="K47" s="162" t="b">
        <v>0</v>
      </c>
      <c r="L47" s="162" t="s">
        <v>10128</v>
      </c>
      <c r="M47" s="162" t="s">
        <v>10128</v>
      </c>
    </row>
    <row r="48" spans="1:13">
      <c r="A48" s="162" t="s">
        <v>1301</v>
      </c>
      <c r="B48" s="162" t="s">
        <v>5833</v>
      </c>
      <c r="C48" s="162" t="s">
        <v>5834</v>
      </c>
      <c r="D48" s="162" t="s">
        <v>1302</v>
      </c>
      <c r="E48" s="162" t="s">
        <v>340</v>
      </c>
      <c r="F48" s="162" t="s">
        <v>333</v>
      </c>
      <c r="G48" s="162" t="s">
        <v>1303</v>
      </c>
      <c r="H48" s="162" t="s">
        <v>1303</v>
      </c>
      <c r="I48" s="162" t="s">
        <v>1304</v>
      </c>
      <c r="J48" s="162" t="b">
        <v>1</v>
      </c>
      <c r="K48" s="162" t="b">
        <v>0</v>
      </c>
      <c r="L48" s="162" t="s">
        <v>10128</v>
      </c>
      <c r="M48" s="162" t="s">
        <v>10128</v>
      </c>
    </row>
    <row r="49" spans="1:13">
      <c r="A49" s="162" t="s">
        <v>1301</v>
      </c>
      <c r="B49" s="162" t="s">
        <v>5835</v>
      </c>
      <c r="C49" s="162" t="s">
        <v>5836</v>
      </c>
      <c r="D49" s="162" t="s">
        <v>1305</v>
      </c>
      <c r="E49" s="162" t="s">
        <v>340</v>
      </c>
      <c r="F49" s="162" t="s">
        <v>333</v>
      </c>
      <c r="G49" s="162" t="s">
        <v>1306</v>
      </c>
      <c r="H49" s="162" t="s">
        <v>1306</v>
      </c>
      <c r="I49" s="162" t="s">
        <v>1307</v>
      </c>
      <c r="J49" s="162" t="b">
        <v>1</v>
      </c>
      <c r="K49" s="162" t="b">
        <v>0</v>
      </c>
      <c r="L49" s="162" t="s">
        <v>10128</v>
      </c>
      <c r="M49" s="162" t="s">
        <v>10128</v>
      </c>
    </row>
    <row r="50" spans="1:13">
      <c r="A50" s="162" t="s">
        <v>1301</v>
      </c>
      <c r="B50" s="162" t="s">
        <v>5837</v>
      </c>
      <c r="C50" s="162" t="s">
        <v>5838</v>
      </c>
      <c r="D50" s="162" t="s">
        <v>1308</v>
      </c>
      <c r="E50" s="162" t="s">
        <v>340</v>
      </c>
      <c r="F50" s="162" t="s">
        <v>333</v>
      </c>
      <c r="G50" s="162" t="s">
        <v>1309</v>
      </c>
      <c r="H50" s="162" t="s">
        <v>1309</v>
      </c>
      <c r="I50" s="162" t="s">
        <v>1310</v>
      </c>
      <c r="J50" s="162" t="b">
        <v>1</v>
      </c>
      <c r="K50" s="162" t="b">
        <v>0</v>
      </c>
      <c r="L50" s="162" t="s">
        <v>10128</v>
      </c>
      <c r="M50" s="162" t="s">
        <v>10128</v>
      </c>
    </row>
    <row r="51" spans="1:13">
      <c r="A51" s="162" t="s">
        <v>1301</v>
      </c>
      <c r="B51" s="162" t="s">
        <v>5839</v>
      </c>
      <c r="C51" s="162" t="s">
        <v>5840</v>
      </c>
      <c r="D51" s="162" t="s">
        <v>1311</v>
      </c>
      <c r="E51" s="162" t="s">
        <v>340</v>
      </c>
      <c r="F51" s="162" t="s">
        <v>333</v>
      </c>
      <c r="G51" s="162" t="s">
        <v>1312</v>
      </c>
      <c r="H51" s="162" t="s">
        <v>1312</v>
      </c>
      <c r="I51" s="162" t="s">
        <v>1313</v>
      </c>
      <c r="J51" s="162" t="b">
        <v>1</v>
      </c>
      <c r="K51" s="162" t="b">
        <v>0</v>
      </c>
      <c r="L51" s="162" t="s">
        <v>10128</v>
      </c>
      <c r="M51" s="162" t="s">
        <v>10128</v>
      </c>
    </row>
    <row r="52" spans="1:13">
      <c r="A52" s="162" t="s">
        <v>1301</v>
      </c>
      <c r="B52" s="162" t="s">
        <v>5841</v>
      </c>
      <c r="C52" s="162" t="s">
        <v>5842</v>
      </c>
      <c r="D52" s="162" t="s">
        <v>1314</v>
      </c>
      <c r="E52" s="162" t="s">
        <v>340</v>
      </c>
      <c r="F52" s="162" t="s">
        <v>333</v>
      </c>
      <c r="G52" s="162" t="s">
        <v>1315</v>
      </c>
      <c r="H52" s="162" t="s">
        <v>1315</v>
      </c>
      <c r="I52" s="162" t="s">
        <v>1316</v>
      </c>
      <c r="J52" s="162" t="b">
        <v>1</v>
      </c>
      <c r="K52" s="162" t="b">
        <v>0</v>
      </c>
      <c r="L52" s="162" t="s">
        <v>10128</v>
      </c>
      <c r="M52" s="162" t="s">
        <v>10128</v>
      </c>
    </row>
    <row r="53" spans="1:13">
      <c r="A53" s="162" t="s">
        <v>1301</v>
      </c>
      <c r="B53" s="162" t="s">
        <v>5843</v>
      </c>
      <c r="C53" s="162" t="s">
        <v>5844</v>
      </c>
      <c r="D53" s="162" t="s">
        <v>1317</v>
      </c>
      <c r="E53" s="162" t="s">
        <v>340</v>
      </c>
      <c r="F53" s="162" t="s">
        <v>333</v>
      </c>
      <c r="G53" s="162" t="s">
        <v>1318</v>
      </c>
      <c r="H53" s="162" t="s">
        <v>1318</v>
      </c>
      <c r="I53" s="162" t="s">
        <v>1319</v>
      </c>
      <c r="J53" s="162" t="b">
        <v>1</v>
      </c>
      <c r="K53" s="162" t="b">
        <v>0</v>
      </c>
      <c r="L53" s="162" t="s">
        <v>10128</v>
      </c>
      <c r="M53" s="162" t="s">
        <v>10128</v>
      </c>
    </row>
    <row r="54" spans="1:13">
      <c r="A54" s="162" t="s">
        <v>1301</v>
      </c>
      <c r="B54" s="162" t="s">
        <v>5845</v>
      </c>
      <c r="C54" s="162" t="s">
        <v>5846</v>
      </c>
      <c r="D54" s="162" t="s">
        <v>1320</v>
      </c>
      <c r="E54" s="162" t="s">
        <v>340</v>
      </c>
      <c r="F54" s="162" t="s">
        <v>333</v>
      </c>
      <c r="G54" s="162" t="s">
        <v>1321</v>
      </c>
      <c r="H54" s="162" t="s">
        <v>1321</v>
      </c>
      <c r="I54" s="162" t="s">
        <v>1322</v>
      </c>
      <c r="J54" s="162" t="b">
        <v>1</v>
      </c>
      <c r="K54" s="162" t="b">
        <v>0</v>
      </c>
      <c r="L54" s="162" t="s">
        <v>10128</v>
      </c>
      <c r="M54" s="162" t="s">
        <v>10128</v>
      </c>
    </row>
    <row r="55" spans="1:13">
      <c r="A55" s="162" t="s">
        <v>1301</v>
      </c>
      <c r="B55" s="162" t="s">
        <v>5847</v>
      </c>
      <c r="C55" s="162" t="s">
        <v>5848</v>
      </c>
      <c r="D55" s="162" t="s">
        <v>1323</v>
      </c>
      <c r="E55" s="162" t="s">
        <v>340</v>
      </c>
      <c r="F55" s="162" t="s">
        <v>333</v>
      </c>
      <c r="G55" s="162" t="s">
        <v>1324</v>
      </c>
      <c r="H55" s="162" t="s">
        <v>5849</v>
      </c>
      <c r="I55" s="162" t="s">
        <v>1325</v>
      </c>
      <c r="J55" s="162" t="b">
        <v>1</v>
      </c>
      <c r="K55" s="162" t="b">
        <v>0</v>
      </c>
      <c r="L55" s="162" t="s">
        <v>10128</v>
      </c>
      <c r="M55" s="162" t="s">
        <v>10128</v>
      </c>
    </row>
    <row r="56" spans="1:13">
      <c r="A56" s="162" t="s">
        <v>1301</v>
      </c>
      <c r="B56" s="162" t="s">
        <v>5850</v>
      </c>
      <c r="C56" s="162" t="s">
        <v>5851</v>
      </c>
      <c r="D56" s="162" t="s">
        <v>1326</v>
      </c>
      <c r="E56" s="162" t="s">
        <v>340</v>
      </c>
      <c r="F56" s="162" t="s">
        <v>333</v>
      </c>
      <c r="G56" s="162" t="s">
        <v>1327</v>
      </c>
      <c r="H56" s="162" t="s">
        <v>1327</v>
      </c>
      <c r="I56" s="162" t="s">
        <v>1328</v>
      </c>
      <c r="J56" s="162" t="b">
        <v>1</v>
      </c>
      <c r="K56" s="162" t="b">
        <v>0</v>
      </c>
      <c r="L56" s="162" t="s">
        <v>10128</v>
      </c>
      <c r="M56" s="162" t="s">
        <v>10128</v>
      </c>
    </row>
    <row r="57" spans="1:13">
      <c r="A57" s="162" t="s">
        <v>1301</v>
      </c>
      <c r="B57" s="162" t="s">
        <v>5852</v>
      </c>
      <c r="C57" s="162" t="s">
        <v>5853</v>
      </c>
      <c r="D57" s="162" t="s">
        <v>1299</v>
      </c>
      <c r="E57" s="162" t="s">
        <v>340</v>
      </c>
      <c r="F57" s="162" t="s">
        <v>333</v>
      </c>
      <c r="G57" s="162" t="s">
        <v>1329</v>
      </c>
      <c r="H57" s="162" t="s">
        <v>1329</v>
      </c>
      <c r="I57" s="162" t="s">
        <v>1330</v>
      </c>
      <c r="J57" s="162" t="b">
        <v>1</v>
      </c>
      <c r="K57" s="162" t="b">
        <v>0</v>
      </c>
      <c r="L57" s="162" t="s">
        <v>10128</v>
      </c>
      <c r="M57" s="162" t="s">
        <v>10128</v>
      </c>
    </row>
    <row r="58" spans="1:13">
      <c r="A58" s="162" t="s">
        <v>1301</v>
      </c>
      <c r="B58" s="162" t="s">
        <v>5854</v>
      </c>
      <c r="C58" s="162" t="s">
        <v>5855</v>
      </c>
      <c r="D58" s="162" t="s">
        <v>1299</v>
      </c>
      <c r="E58" s="162" t="s">
        <v>340</v>
      </c>
      <c r="F58" s="162" t="s">
        <v>333</v>
      </c>
      <c r="G58" s="162" t="s">
        <v>1218</v>
      </c>
      <c r="H58" s="162" t="s">
        <v>1218</v>
      </c>
      <c r="I58" s="162" t="s">
        <v>1331</v>
      </c>
      <c r="J58" s="162" t="b">
        <v>1</v>
      </c>
      <c r="K58" s="162" t="b">
        <v>0</v>
      </c>
      <c r="L58" s="162" t="s">
        <v>10128</v>
      </c>
      <c r="M58" s="162" t="s">
        <v>10128</v>
      </c>
    </row>
    <row r="59" spans="1:13">
      <c r="A59" s="162" t="s">
        <v>1301</v>
      </c>
      <c r="B59" s="162" t="s">
        <v>5856</v>
      </c>
      <c r="C59" s="162" t="s">
        <v>5857</v>
      </c>
      <c r="D59" s="162" t="s">
        <v>1299</v>
      </c>
      <c r="E59" s="162" t="s">
        <v>340</v>
      </c>
      <c r="F59" s="162" t="s">
        <v>333</v>
      </c>
      <c r="G59" s="162" t="s">
        <v>1332</v>
      </c>
      <c r="H59" s="162" t="s">
        <v>1332</v>
      </c>
      <c r="I59" s="162" t="s">
        <v>1333</v>
      </c>
      <c r="J59" s="162" t="b">
        <v>1</v>
      </c>
      <c r="K59" s="162" t="b">
        <v>0</v>
      </c>
      <c r="L59" s="162" t="s">
        <v>10128</v>
      </c>
      <c r="M59" s="162" t="s">
        <v>10128</v>
      </c>
    </row>
    <row r="60" spans="1:13">
      <c r="A60" s="162" t="s">
        <v>1301</v>
      </c>
      <c r="B60" s="162" t="s">
        <v>5858</v>
      </c>
      <c r="C60" s="162" t="s">
        <v>5859</v>
      </c>
      <c r="D60" s="162" t="s">
        <v>1299</v>
      </c>
      <c r="E60" s="162" t="s">
        <v>340</v>
      </c>
      <c r="F60" s="162" t="s">
        <v>333</v>
      </c>
      <c r="G60" s="162" t="s">
        <v>1334</v>
      </c>
      <c r="H60" s="162" t="s">
        <v>1334</v>
      </c>
      <c r="I60" s="162" t="s">
        <v>1335</v>
      </c>
      <c r="J60" s="162" t="b">
        <v>1</v>
      </c>
      <c r="K60" s="162" t="b">
        <v>0</v>
      </c>
      <c r="L60" s="162" t="s">
        <v>10128</v>
      </c>
      <c r="M60" s="162" t="s">
        <v>10128</v>
      </c>
    </row>
    <row r="61" spans="1:13">
      <c r="A61" s="162" t="s">
        <v>1301</v>
      </c>
      <c r="B61" s="162" t="s">
        <v>5860</v>
      </c>
      <c r="C61" s="162" t="s">
        <v>5861</v>
      </c>
      <c r="D61" s="162" t="s">
        <v>1336</v>
      </c>
      <c r="E61" s="162" t="s">
        <v>340</v>
      </c>
      <c r="F61" s="162" t="s">
        <v>333</v>
      </c>
      <c r="G61" s="162" t="s">
        <v>1337</v>
      </c>
      <c r="H61" s="162" t="s">
        <v>1337</v>
      </c>
      <c r="I61" s="162" t="s">
        <v>1338</v>
      </c>
      <c r="J61" s="162" t="b">
        <v>1</v>
      </c>
      <c r="K61" s="162" t="b">
        <v>0</v>
      </c>
      <c r="L61" s="162" t="s">
        <v>10128</v>
      </c>
      <c r="M61" s="162" t="s">
        <v>10128</v>
      </c>
    </row>
    <row r="62" spans="1:13">
      <c r="A62" s="162" t="s">
        <v>1301</v>
      </c>
      <c r="B62" s="162" t="s">
        <v>5862</v>
      </c>
      <c r="C62" s="162" t="s">
        <v>5863</v>
      </c>
      <c r="D62" s="162" t="s">
        <v>1299</v>
      </c>
      <c r="E62" s="162" t="s">
        <v>340</v>
      </c>
      <c r="F62" s="162" t="s">
        <v>333</v>
      </c>
      <c r="G62" s="162" t="s">
        <v>1225</v>
      </c>
      <c r="H62" s="162" t="s">
        <v>1225</v>
      </c>
      <c r="I62" s="162" t="s">
        <v>1339</v>
      </c>
      <c r="J62" s="162" t="b">
        <v>1</v>
      </c>
      <c r="K62" s="162" t="b">
        <v>0</v>
      </c>
      <c r="L62" s="162" t="s">
        <v>10128</v>
      </c>
      <c r="M62" s="162" t="s">
        <v>10128</v>
      </c>
    </row>
    <row r="63" spans="1:13">
      <c r="A63" s="162" t="s">
        <v>1301</v>
      </c>
      <c r="B63" s="162" t="s">
        <v>5864</v>
      </c>
      <c r="C63" s="162" t="s">
        <v>5865</v>
      </c>
      <c r="D63" s="162" t="s">
        <v>1299</v>
      </c>
      <c r="E63" s="162" t="s">
        <v>340</v>
      </c>
      <c r="F63" s="162" t="s">
        <v>333</v>
      </c>
      <c r="G63" s="162" t="s">
        <v>1228</v>
      </c>
      <c r="H63" s="162" t="s">
        <v>1228</v>
      </c>
      <c r="I63" s="162" t="s">
        <v>1340</v>
      </c>
      <c r="J63" s="162" t="b">
        <v>1</v>
      </c>
      <c r="K63" s="162" t="b">
        <v>0</v>
      </c>
      <c r="L63" s="162" t="s">
        <v>10128</v>
      </c>
      <c r="M63" s="162" t="s">
        <v>10128</v>
      </c>
    </row>
    <row r="64" spans="1:13">
      <c r="A64" s="162" t="s">
        <v>1301</v>
      </c>
      <c r="B64" s="162" t="s">
        <v>5866</v>
      </c>
      <c r="C64" s="162" t="s">
        <v>5867</v>
      </c>
      <c r="D64" s="162" t="s">
        <v>1341</v>
      </c>
      <c r="E64" s="162" t="s">
        <v>340</v>
      </c>
      <c r="F64" s="162" t="s">
        <v>333</v>
      </c>
      <c r="G64" s="162" t="s">
        <v>1342</v>
      </c>
      <c r="H64" s="162" t="s">
        <v>1342</v>
      </c>
      <c r="I64" s="162" t="s">
        <v>1343</v>
      </c>
      <c r="J64" s="162" t="b">
        <v>1</v>
      </c>
      <c r="K64" s="162" t="b">
        <v>0</v>
      </c>
      <c r="L64" s="162" t="s">
        <v>10128</v>
      </c>
      <c r="M64" s="162" t="s">
        <v>10128</v>
      </c>
    </row>
    <row r="65" spans="1:13">
      <c r="A65" s="162" t="s">
        <v>1301</v>
      </c>
      <c r="B65" s="162" t="s">
        <v>5868</v>
      </c>
      <c r="C65" s="162" t="s">
        <v>5869</v>
      </c>
      <c r="D65" s="162" t="s">
        <v>1344</v>
      </c>
      <c r="E65" s="162" t="s">
        <v>340</v>
      </c>
      <c r="F65" s="162" t="s">
        <v>333</v>
      </c>
      <c r="G65" s="162" t="s">
        <v>1345</v>
      </c>
      <c r="H65" s="162" t="s">
        <v>1345</v>
      </c>
      <c r="I65" s="162" t="s">
        <v>1346</v>
      </c>
      <c r="J65" s="162" t="b">
        <v>1</v>
      </c>
      <c r="K65" s="162" t="b">
        <v>0</v>
      </c>
      <c r="L65" s="162" t="s">
        <v>10128</v>
      </c>
      <c r="M65" s="162" t="s">
        <v>10128</v>
      </c>
    </row>
    <row r="66" spans="1:13">
      <c r="A66" s="162" t="s">
        <v>1301</v>
      </c>
      <c r="B66" s="162" t="s">
        <v>5870</v>
      </c>
      <c r="C66" s="162" t="s">
        <v>5871</v>
      </c>
      <c r="D66" s="162" t="s">
        <v>1230</v>
      </c>
      <c r="E66" s="162" t="s">
        <v>340</v>
      </c>
      <c r="F66" s="162" t="s">
        <v>333</v>
      </c>
      <c r="G66" s="162" t="s">
        <v>1231</v>
      </c>
      <c r="H66" s="162" t="s">
        <v>1231</v>
      </c>
      <c r="I66" s="162" t="s">
        <v>1347</v>
      </c>
      <c r="J66" s="162" t="b">
        <v>1</v>
      </c>
      <c r="K66" s="162" t="b">
        <v>0</v>
      </c>
      <c r="L66" s="162" t="s">
        <v>10128</v>
      </c>
      <c r="M66" s="162" t="s">
        <v>10128</v>
      </c>
    </row>
    <row r="67" spans="1:13">
      <c r="A67" s="162" t="s">
        <v>1301</v>
      </c>
      <c r="B67" s="162" t="s">
        <v>5872</v>
      </c>
      <c r="C67" s="162" t="s">
        <v>5873</v>
      </c>
      <c r="D67" s="162" t="s">
        <v>1348</v>
      </c>
      <c r="E67" s="162" t="s">
        <v>340</v>
      </c>
      <c r="F67" s="162" t="s">
        <v>333</v>
      </c>
      <c r="G67" s="162" t="s">
        <v>1349</v>
      </c>
      <c r="H67" s="162" t="s">
        <v>1349</v>
      </c>
      <c r="I67" s="162" t="s">
        <v>1350</v>
      </c>
      <c r="J67" s="162" t="b">
        <v>1</v>
      </c>
      <c r="K67" s="162" t="b">
        <v>0</v>
      </c>
      <c r="L67" s="162" t="s">
        <v>10128</v>
      </c>
      <c r="M67" s="162" t="s">
        <v>10128</v>
      </c>
    </row>
    <row r="68" spans="1:13">
      <c r="A68" s="162" t="s">
        <v>1301</v>
      </c>
      <c r="B68" s="162" t="s">
        <v>5874</v>
      </c>
      <c r="C68" s="162" t="s">
        <v>5875</v>
      </c>
      <c r="D68" s="162" t="s">
        <v>1351</v>
      </c>
      <c r="E68" s="162" t="s">
        <v>340</v>
      </c>
      <c r="F68" s="162" t="s">
        <v>333</v>
      </c>
      <c r="G68" s="162" t="s">
        <v>1352</v>
      </c>
      <c r="H68" s="162" t="s">
        <v>1352</v>
      </c>
      <c r="I68" s="162" t="s">
        <v>1353</v>
      </c>
      <c r="J68" s="162" t="b">
        <v>1</v>
      </c>
      <c r="K68" s="162" t="b">
        <v>0</v>
      </c>
      <c r="L68" s="162" t="s">
        <v>10128</v>
      </c>
      <c r="M68" s="162" t="s">
        <v>10128</v>
      </c>
    </row>
    <row r="69" spans="1:13">
      <c r="A69" s="162" t="s">
        <v>1301</v>
      </c>
      <c r="B69" s="162" t="s">
        <v>5876</v>
      </c>
      <c r="C69" s="162" t="s">
        <v>5877</v>
      </c>
      <c r="D69" s="162" t="s">
        <v>1354</v>
      </c>
      <c r="E69" s="162" t="s">
        <v>340</v>
      </c>
      <c r="F69" s="162" t="s">
        <v>333</v>
      </c>
      <c r="G69" s="162" t="s">
        <v>1355</v>
      </c>
      <c r="H69" s="162" t="s">
        <v>1355</v>
      </c>
      <c r="I69" s="162" t="s">
        <v>1356</v>
      </c>
      <c r="J69" s="162" t="b">
        <v>1</v>
      </c>
      <c r="K69" s="162" t="b">
        <v>0</v>
      </c>
      <c r="L69" s="162" t="s">
        <v>10128</v>
      </c>
      <c r="M69" s="162" t="s">
        <v>10128</v>
      </c>
    </row>
    <row r="70" spans="1:13">
      <c r="A70" s="162" t="s">
        <v>1359</v>
      </c>
      <c r="B70" s="162" t="s">
        <v>5878</v>
      </c>
      <c r="C70" s="162" t="s">
        <v>5879</v>
      </c>
      <c r="D70" s="162" t="s">
        <v>1357</v>
      </c>
      <c r="E70" s="162" t="s">
        <v>340</v>
      </c>
      <c r="F70" s="162" t="s">
        <v>332</v>
      </c>
      <c r="G70" s="162" t="s">
        <v>1193</v>
      </c>
      <c r="H70" s="162" t="s">
        <v>1193</v>
      </c>
      <c r="I70" s="162" t="s">
        <v>1358</v>
      </c>
      <c r="J70" s="162" t="b">
        <v>1</v>
      </c>
      <c r="K70" s="162" t="b">
        <v>0</v>
      </c>
      <c r="L70" s="162" t="s">
        <v>10128</v>
      </c>
      <c r="M70" s="162" t="s">
        <v>10128</v>
      </c>
    </row>
    <row r="71" spans="1:13">
      <c r="A71" s="162" t="s">
        <v>1359</v>
      </c>
      <c r="B71" s="162" t="s">
        <v>5880</v>
      </c>
      <c r="C71" s="162" t="s">
        <v>5881</v>
      </c>
      <c r="D71" s="162" t="s">
        <v>1360</v>
      </c>
      <c r="E71" s="162" t="s">
        <v>340</v>
      </c>
      <c r="F71" s="162" t="s">
        <v>332</v>
      </c>
      <c r="G71" s="162" t="s">
        <v>1197</v>
      </c>
      <c r="H71" s="162" t="s">
        <v>1197</v>
      </c>
      <c r="I71" s="162" t="s">
        <v>1361</v>
      </c>
      <c r="J71" s="162" t="b">
        <v>1</v>
      </c>
      <c r="K71" s="162" t="b">
        <v>0</v>
      </c>
      <c r="L71" s="162" t="s">
        <v>10128</v>
      </c>
      <c r="M71" s="162" t="s">
        <v>10128</v>
      </c>
    </row>
    <row r="72" spans="1:13">
      <c r="A72" s="162" t="s">
        <v>1359</v>
      </c>
      <c r="B72" s="162" t="s">
        <v>5882</v>
      </c>
      <c r="C72" s="162" t="s">
        <v>5883</v>
      </c>
      <c r="D72" s="162" t="s">
        <v>1362</v>
      </c>
      <c r="E72" s="162" t="s">
        <v>340</v>
      </c>
      <c r="F72" s="162" t="s">
        <v>332</v>
      </c>
      <c r="G72" s="162" t="s">
        <v>1203</v>
      </c>
      <c r="H72" s="162" t="s">
        <v>1203</v>
      </c>
      <c r="I72" s="162" t="s">
        <v>1363</v>
      </c>
      <c r="J72" s="162" t="b">
        <v>1</v>
      </c>
      <c r="K72" s="162" t="b">
        <v>0</v>
      </c>
      <c r="L72" s="162" t="s">
        <v>10128</v>
      </c>
      <c r="M72" s="162" t="s">
        <v>10128</v>
      </c>
    </row>
    <row r="73" spans="1:13">
      <c r="A73" s="162" t="s">
        <v>1359</v>
      </c>
      <c r="B73" s="162" t="s">
        <v>5884</v>
      </c>
      <c r="C73" s="162" t="s">
        <v>5885</v>
      </c>
      <c r="D73" s="162" t="s">
        <v>1299</v>
      </c>
      <c r="E73" s="162" t="s">
        <v>340</v>
      </c>
      <c r="F73" s="162" t="s">
        <v>332</v>
      </c>
      <c r="G73" s="162" t="s">
        <v>1303</v>
      </c>
      <c r="H73" s="162" t="s">
        <v>1303</v>
      </c>
      <c r="I73" s="162" t="s">
        <v>1364</v>
      </c>
      <c r="J73" s="162" t="b">
        <v>1</v>
      </c>
      <c r="K73" s="162" t="b">
        <v>0</v>
      </c>
      <c r="L73" s="162" t="s">
        <v>10128</v>
      </c>
      <c r="M73" s="162" t="s">
        <v>10128</v>
      </c>
    </row>
    <row r="74" spans="1:13">
      <c r="A74" s="162" t="s">
        <v>1359</v>
      </c>
      <c r="B74" s="162" t="s">
        <v>5886</v>
      </c>
      <c r="C74" s="162" t="s">
        <v>5887</v>
      </c>
      <c r="D74" s="162" t="s">
        <v>1299</v>
      </c>
      <c r="E74" s="162" t="s">
        <v>340</v>
      </c>
      <c r="F74" s="162" t="s">
        <v>332</v>
      </c>
      <c r="G74" s="162" t="s">
        <v>1209</v>
      </c>
      <c r="H74" s="162" t="s">
        <v>1209</v>
      </c>
      <c r="I74" s="162" t="s">
        <v>1365</v>
      </c>
      <c r="J74" s="162" t="b">
        <v>1</v>
      </c>
      <c r="K74" s="162" t="b">
        <v>0</v>
      </c>
      <c r="L74" s="162" t="s">
        <v>10128</v>
      </c>
      <c r="M74" s="162" t="s">
        <v>10128</v>
      </c>
    </row>
    <row r="75" spans="1:13">
      <c r="A75" s="162" t="s">
        <v>1359</v>
      </c>
      <c r="B75" s="162" t="s">
        <v>5888</v>
      </c>
      <c r="C75" s="162" t="s">
        <v>5889</v>
      </c>
      <c r="D75" s="162" t="s">
        <v>1299</v>
      </c>
      <c r="E75" s="162" t="s">
        <v>340</v>
      </c>
      <c r="F75" s="162" t="s">
        <v>332</v>
      </c>
      <c r="G75" s="162" t="s">
        <v>1212</v>
      </c>
      <c r="H75" s="162" t="s">
        <v>1212</v>
      </c>
      <c r="I75" s="162" t="s">
        <v>1366</v>
      </c>
      <c r="J75" s="162" t="b">
        <v>1</v>
      </c>
      <c r="K75" s="162" t="b">
        <v>0</v>
      </c>
      <c r="L75" s="162" t="s">
        <v>10128</v>
      </c>
      <c r="M75" s="162" t="s">
        <v>10128</v>
      </c>
    </row>
    <row r="76" spans="1:13">
      <c r="A76" s="162" t="s">
        <v>1359</v>
      </c>
      <c r="B76" s="162" t="s">
        <v>5890</v>
      </c>
      <c r="C76" s="162" t="s">
        <v>5891</v>
      </c>
      <c r="D76" s="162" t="s">
        <v>1299</v>
      </c>
      <c r="E76" s="162" t="s">
        <v>340</v>
      </c>
      <c r="F76" s="162" t="s">
        <v>332</v>
      </c>
      <c r="G76" s="162" t="s">
        <v>1367</v>
      </c>
      <c r="H76" s="162" t="s">
        <v>1367</v>
      </c>
      <c r="I76" s="162" t="s">
        <v>1368</v>
      </c>
      <c r="J76" s="162" t="b">
        <v>1</v>
      </c>
      <c r="K76" s="162" t="b">
        <v>0</v>
      </c>
      <c r="L76" s="162" t="s">
        <v>10128</v>
      </c>
      <c r="M76" s="162" t="s">
        <v>10128</v>
      </c>
    </row>
    <row r="77" spans="1:13">
      <c r="A77" s="162" t="s">
        <v>1359</v>
      </c>
      <c r="B77" s="162" t="s">
        <v>5892</v>
      </c>
      <c r="C77" s="162" t="s">
        <v>5893</v>
      </c>
      <c r="D77" s="162" t="s">
        <v>1299</v>
      </c>
      <c r="E77" s="162" t="s">
        <v>340</v>
      </c>
      <c r="F77" s="162" t="s">
        <v>332</v>
      </c>
      <c r="G77" s="162" t="s">
        <v>1369</v>
      </c>
      <c r="H77" s="162" t="s">
        <v>1369</v>
      </c>
      <c r="I77" s="162" t="s">
        <v>1370</v>
      </c>
      <c r="J77" s="162" t="b">
        <v>1</v>
      </c>
      <c r="K77" s="162" t="b">
        <v>0</v>
      </c>
      <c r="L77" s="162" t="s">
        <v>10128</v>
      </c>
      <c r="M77" s="162" t="s">
        <v>10128</v>
      </c>
    </row>
    <row r="78" spans="1:13">
      <c r="A78" s="162" t="s">
        <v>1359</v>
      </c>
      <c r="B78" s="162" t="s">
        <v>5894</v>
      </c>
      <c r="C78" s="162" t="s">
        <v>5895</v>
      </c>
      <c r="D78" s="162" t="s">
        <v>1299</v>
      </c>
      <c r="E78" s="162" t="s">
        <v>340</v>
      </c>
      <c r="F78" s="162" t="s">
        <v>332</v>
      </c>
      <c r="G78" s="162" t="s">
        <v>1371</v>
      </c>
      <c r="H78" s="162" t="s">
        <v>1371</v>
      </c>
      <c r="I78" s="162" t="s">
        <v>1372</v>
      </c>
      <c r="J78" s="162" t="b">
        <v>1</v>
      </c>
      <c r="K78" s="162" t="b">
        <v>0</v>
      </c>
      <c r="L78" s="162" t="s">
        <v>10128</v>
      </c>
      <c r="M78" s="162" t="s">
        <v>10128</v>
      </c>
    </row>
    <row r="79" spans="1:13">
      <c r="A79" s="162" t="s">
        <v>1359</v>
      </c>
      <c r="B79" s="162" t="s">
        <v>5896</v>
      </c>
      <c r="C79" s="162" t="s">
        <v>5897</v>
      </c>
      <c r="D79" s="162" t="s">
        <v>1299</v>
      </c>
      <c r="E79" s="162" t="s">
        <v>340</v>
      </c>
      <c r="F79" s="162" t="s">
        <v>332</v>
      </c>
      <c r="G79" s="162" t="s">
        <v>1324</v>
      </c>
      <c r="H79" s="162" t="s">
        <v>1324</v>
      </c>
      <c r="I79" s="162" t="s">
        <v>1373</v>
      </c>
      <c r="J79" s="162" t="b">
        <v>1</v>
      </c>
      <c r="K79" s="162" t="b">
        <v>0</v>
      </c>
      <c r="L79" s="162" t="s">
        <v>10128</v>
      </c>
      <c r="M79" s="162" t="s">
        <v>10128</v>
      </c>
    </row>
    <row r="80" spans="1:13">
      <c r="A80" s="162" t="s">
        <v>1359</v>
      </c>
      <c r="B80" s="162" t="s">
        <v>5898</v>
      </c>
      <c r="C80" s="162" t="s">
        <v>5899</v>
      </c>
      <c r="D80" s="162" t="s">
        <v>1299</v>
      </c>
      <c r="E80" s="162" t="s">
        <v>340</v>
      </c>
      <c r="F80" s="162" t="s">
        <v>332</v>
      </c>
      <c r="G80" s="162" t="s">
        <v>1329</v>
      </c>
      <c r="H80" s="162" t="s">
        <v>1329</v>
      </c>
      <c r="I80" s="162" t="s">
        <v>1374</v>
      </c>
      <c r="J80" s="162" t="b">
        <v>1</v>
      </c>
      <c r="K80" s="162" t="b">
        <v>0</v>
      </c>
      <c r="L80" s="162" t="s">
        <v>10128</v>
      </c>
      <c r="M80" s="162" t="s">
        <v>10128</v>
      </c>
    </row>
    <row r="81" spans="1:13">
      <c r="A81" s="162" t="s">
        <v>1359</v>
      </c>
      <c r="B81" s="162" t="s">
        <v>5900</v>
      </c>
      <c r="C81" s="162" t="s">
        <v>5901</v>
      </c>
      <c r="D81" s="162" t="s">
        <v>1299</v>
      </c>
      <c r="E81" s="162" t="s">
        <v>340</v>
      </c>
      <c r="F81" s="162" t="s">
        <v>332</v>
      </c>
      <c r="G81" s="162" t="s">
        <v>1218</v>
      </c>
      <c r="H81" s="162" t="s">
        <v>1218</v>
      </c>
      <c r="I81" s="162" t="s">
        <v>1375</v>
      </c>
      <c r="J81" s="162" t="b">
        <v>1</v>
      </c>
      <c r="K81" s="162" t="b">
        <v>0</v>
      </c>
      <c r="L81" s="162" t="s">
        <v>10128</v>
      </c>
      <c r="M81" s="162" t="s">
        <v>10128</v>
      </c>
    </row>
    <row r="82" spans="1:13">
      <c r="A82" s="162" t="s">
        <v>1359</v>
      </c>
      <c r="B82" s="162" t="s">
        <v>5902</v>
      </c>
      <c r="C82" s="162" t="s">
        <v>5903</v>
      </c>
      <c r="D82" s="162" t="s">
        <v>1299</v>
      </c>
      <c r="E82" s="162" t="s">
        <v>340</v>
      </c>
      <c r="F82" s="162" t="s">
        <v>332</v>
      </c>
      <c r="G82" s="162" t="s">
        <v>1221</v>
      </c>
      <c r="H82" s="162" t="s">
        <v>1221</v>
      </c>
      <c r="I82" s="162" t="s">
        <v>1376</v>
      </c>
      <c r="J82" s="162" t="b">
        <v>1</v>
      </c>
      <c r="K82" s="162" t="b">
        <v>0</v>
      </c>
      <c r="L82" s="162" t="s">
        <v>10128</v>
      </c>
      <c r="M82" s="162" t="s">
        <v>10128</v>
      </c>
    </row>
    <row r="83" spans="1:13">
      <c r="A83" s="162" t="s">
        <v>1359</v>
      </c>
      <c r="B83" s="162" t="s">
        <v>5904</v>
      </c>
      <c r="C83" s="162" t="s">
        <v>5905</v>
      </c>
      <c r="D83" s="162" t="s">
        <v>1377</v>
      </c>
      <c r="E83" s="162" t="s">
        <v>340</v>
      </c>
      <c r="F83" s="162" t="s">
        <v>332</v>
      </c>
      <c r="G83" s="162" t="s">
        <v>1334</v>
      </c>
      <c r="H83" s="162" t="s">
        <v>1334</v>
      </c>
      <c r="I83" s="162" t="s">
        <v>1378</v>
      </c>
      <c r="J83" s="162" t="b">
        <v>1</v>
      </c>
      <c r="K83" s="162" t="b">
        <v>0</v>
      </c>
      <c r="L83" s="162" t="s">
        <v>10128</v>
      </c>
      <c r="M83" s="162" t="s">
        <v>10128</v>
      </c>
    </row>
    <row r="84" spans="1:13">
      <c r="A84" s="162" t="s">
        <v>1359</v>
      </c>
      <c r="B84" s="162" t="s">
        <v>5906</v>
      </c>
      <c r="C84" s="162" t="s">
        <v>5907</v>
      </c>
      <c r="D84" s="162" t="s">
        <v>1377</v>
      </c>
      <c r="E84" s="162" t="s">
        <v>340</v>
      </c>
      <c r="F84" s="162" t="s">
        <v>332</v>
      </c>
      <c r="G84" s="162" t="s">
        <v>1337</v>
      </c>
      <c r="H84" s="162" t="s">
        <v>1337</v>
      </c>
      <c r="I84" s="162" t="s">
        <v>1379</v>
      </c>
      <c r="J84" s="162" t="b">
        <v>1</v>
      </c>
      <c r="K84" s="162" t="b">
        <v>0</v>
      </c>
      <c r="L84" s="162" t="s">
        <v>10128</v>
      </c>
      <c r="M84" s="162" t="s">
        <v>10128</v>
      </c>
    </row>
    <row r="85" spans="1:13">
      <c r="A85" s="162" t="s">
        <v>1359</v>
      </c>
      <c r="B85" s="162" t="s">
        <v>5908</v>
      </c>
      <c r="C85" s="162" t="s">
        <v>5909</v>
      </c>
      <c r="D85" s="162" t="s">
        <v>1299</v>
      </c>
      <c r="E85" s="162" t="s">
        <v>340</v>
      </c>
      <c r="F85" s="162" t="s">
        <v>332</v>
      </c>
      <c r="G85" s="162" t="s">
        <v>1223</v>
      </c>
      <c r="H85" s="162" t="s">
        <v>1223</v>
      </c>
      <c r="I85" s="162" t="s">
        <v>1380</v>
      </c>
      <c r="J85" s="162" t="b">
        <v>1</v>
      </c>
      <c r="K85" s="162" t="b">
        <v>0</v>
      </c>
      <c r="L85" s="162" t="s">
        <v>10128</v>
      </c>
      <c r="M85" s="162" t="s">
        <v>10128</v>
      </c>
    </row>
    <row r="86" spans="1:13">
      <c r="A86" s="162" t="s">
        <v>1359</v>
      </c>
      <c r="B86" s="162" t="s">
        <v>5910</v>
      </c>
      <c r="C86" s="162" t="s">
        <v>5911</v>
      </c>
      <c r="D86" s="162" t="s">
        <v>1299</v>
      </c>
      <c r="E86" s="162" t="s">
        <v>340</v>
      </c>
      <c r="F86" s="162" t="s">
        <v>332</v>
      </c>
      <c r="G86" s="162" t="s">
        <v>1228</v>
      </c>
      <c r="H86" s="162" t="s">
        <v>1228</v>
      </c>
      <c r="I86" s="162" t="s">
        <v>1381</v>
      </c>
      <c r="J86" s="162" t="b">
        <v>1</v>
      </c>
      <c r="K86" s="162" t="b">
        <v>0</v>
      </c>
      <c r="L86" s="162" t="s">
        <v>10128</v>
      </c>
      <c r="M86" s="162" t="s">
        <v>10128</v>
      </c>
    </row>
    <row r="87" spans="1:13">
      <c r="A87" s="162" t="s">
        <v>1359</v>
      </c>
      <c r="B87" s="162" t="s">
        <v>5912</v>
      </c>
      <c r="C87" s="162" t="s">
        <v>5913</v>
      </c>
      <c r="D87" s="162" t="s">
        <v>1382</v>
      </c>
      <c r="E87" s="162" t="s">
        <v>340</v>
      </c>
      <c r="F87" s="162" t="s">
        <v>332</v>
      </c>
      <c r="G87" s="162" t="s">
        <v>1383</v>
      </c>
      <c r="H87" s="162" t="s">
        <v>1383</v>
      </c>
      <c r="I87" s="162" t="s">
        <v>1384</v>
      </c>
      <c r="J87" s="162" t="b">
        <v>1</v>
      </c>
      <c r="K87" s="162" t="b">
        <v>0</v>
      </c>
      <c r="L87" s="162" t="s">
        <v>10128</v>
      </c>
      <c r="M87" s="162" t="s">
        <v>10128</v>
      </c>
    </row>
    <row r="88" spans="1:13">
      <c r="A88" s="162" t="s">
        <v>1359</v>
      </c>
      <c r="B88" s="162" t="s">
        <v>5914</v>
      </c>
      <c r="C88" s="162" t="s">
        <v>5915</v>
      </c>
      <c r="D88" s="162" t="s">
        <v>1385</v>
      </c>
      <c r="E88" s="162" t="s">
        <v>340</v>
      </c>
      <c r="F88" s="162" t="s">
        <v>332</v>
      </c>
      <c r="G88" s="162" t="s">
        <v>1386</v>
      </c>
      <c r="H88" s="162" t="s">
        <v>1386</v>
      </c>
      <c r="I88" s="162" t="s">
        <v>1387</v>
      </c>
      <c r="J88" s="162" t="b">
        <v>1</v>
      </c>
      <c r="K88" s="162" t="b">
        <v>0</v>
      </c>
      <c r="L88" s="162" t="s">
        <v>10128</v>
      </c>
      <c r="M88" s="162" t="s">
        <v>10128</v>
      </c>
    </row>
    <row r="89" spans="1:13">
      <c r="A89" s="162" t="s">
        <v>1359</v>
      </c>
      <c r="B89" s="162" t="s">
        <v>5916</v>
      </c>
      <c r="C89" s="162" t="s">
        <v>5917</v>
      </c>
      <c r="D89" s="162" t="s">
        <v>1351</v>
      </c>
      <c r="E89" s="162" t="s">
        <v>340</v>
      </c>
      <c r="F89" s="162" t="s">
        <v>332</v>
      </c>
      <c r="G89" s="162" t="s">
        <v>1388</v>
      </c>
      <c r="H89" s="162" t="s">
        <v>1388</v>
      </c>
      <c r="I89" s="162" t="s">
        <v>1389</v>
      </c>
      <c r="J89" s="162" t="b">
        <v>1</v>
      </c>
      <c r="K89" s="162" t="b">
        <v>0</v>
      </c>
      <c r="L89" s="162" t="s">
        <v>10128</v>
      </c>
      <c r="M89" s="162" t="s">
        <v>10128</v>
      </c>
    </row>
    <row r="90" spans="1:13">
      <c r="A90" s="162" t="s">
        <v>1359</v>
      </c>
      <c r="B90" s="162" t="s">
        <v>5918</v>
      </c>
      <c r="C90" s="162" t="s">
        <v>5919</v>
      </c>
      <c r="D90" s="162" t="s">
        <v>1245</v>
      </c>
      <c r="E90" s="162" t="s">
        <v>340</v>
      </c>
      <c r="F90" s="162" t="s">
        <v>332</v>
      </c>
      <c r="G90" s="162" t="s">
        <v>1246</v>
      </c>
      <c r="H90" s="162" t="s">
        <v>1246</v>
      </c>
      <c r="I90" s="162" t="s">
        <v>1390</v>
      </c>
      <c r="J90" s="162" t="b">
        <v>1</v>
      </c>
      <c r="K90" s="162" t="b">
        <v>0</v>
      </c>
      <c r="L90" s="162" t="s">
        <v>10128</v>
      </c>
      <c r="M90" s="162" t="s">
        <v>10128</v>
      </c>
    </row>
    <row r="91" spans="1:13">
      <c r="A91" s="162" t="s">
        <v>1359</v>
      </c>
      <c r="B91" s="162" t="s">
        <v>5920</v>
      </c>
      <c r="C91" s="162" t="s">
        <v>5921</v>
      </c>
      <c r="D91" s="162" t="s">
        <v>1354</v>
      </c>
      <c r="E91" s="162" t="s">
        <v>340</v>
      </c>
      <c r="F91" s="162" t="s">
        <v>332</v>
      </c>
      <c r="G91" s="162" t="s">
        <v>1391</v>
      </c>
      <c r="H91" s="162" t="s">
        <v>1391</v>
      </c>
      <c r="I91" s="162" t="s">
        <v>1392</v>
      </c>
      <c r="J91" s="162" t="b">
        <v>1</v>
      </c>
      <c r="K91" s="162" t="b">
        <v>0</v>
      </c>
      <c r="L91" s="162" t="s">
        <v>10128</v>
      </c>
      <c r="M91" s="162" t="s">
        <v>10128</v>
      </c>
    </row>
    <row r="92" spans="1:13">
      <c r="A92" s="162" t="s">
        <v>1359</v>
      </c>
      <c r="B92" s="162" t="s">
        <v>5922</v>
      </c>
      <c r="C92" s="162" t="s">
        <v>5923</v>
      </c>
      <c r="D92" s="162" t="s">
        <v>1393</v>
      </c>
      <c r="E92" s="162" t="s">
        <v>340</v>
      </c>
      <c r="F92" s="162" t="s">
        <v>332</v>
      </c>
      <c r="G92" s="162" t="s">
        <v>1297</v>
      </c>
      <c r="H92" s="162" t="s">
        <v>1252</v>
      </c>
      <c r="I92" s="162" t="s">
        <v>1394</v>
      </c>
      <c r="J92" s="162" t="b">
        <v>1</v>
      </c>
      <c r="K92" s="162" t="b">
        <v>0</v>
      </c>
      <c r="L92" s="162" t="s">
        <v>10128</v>
      </c>
      <c r="M92" s="162" t="s">
        <v>10128</v>
      </c>
    </row>
    <row r="93" spans="1:13">
      <c r="A93" s="162" t="s">
        <v>1359</v>
      </c>
      <c r="B93" s="162" t="s">
        <v>5924</v>
      </c>
      <c r="C93" s="162" t="s">
        <v>5925</v>
      </c>
      <c r="D93" s="162" t="s">
        <v>1395</v>
      </c>
      <c r="E93" s="162" t="s">
        <v>340</v>
      </c>
      <c r="F93" s="162" t="s">
        <v>332</v>
      </c>
      <c r="G93" s="162" t="s">
        <v>1396</v>
      </c>
      <c r="H93" s="162" t="s">
        <v>1396</v>
      </c>
      <c r="I93" s="162" t="s">
        <v>1397</v>
      </c>
      <c r="J93" s="162" t="b">
        <v>1</v>
      </c>
      <c r="K93" s="162" t="b">
        <v>0</v>
      </c>
      <c r="L93" s="162" t="s">
        <v>10128</v>
      </c>
      <c r="M93" s="162" t="s">
        <v>10128</v>
      </c>
    </row>
    <row r="94" spans="1:13">
      <c r="A94" s="162" t="s">
        <v>1401</v>
      </c>
      <c r="B94" s="162" t="s">
        <v>5926</v>
      </c>
      <c r="C94" s="162" t="s">
        <v>5927</v>
      </c>
      <c r="D94" s="162" t="s">
        <v>1398</v>
      </c>
      <c r="E94" s="162" t="s">
        <v>340</v>
      </c>
      <c r="F94" s="162" t="s">
        <v>332</v>
      </c>
      <c r="G94" s="162" t="s">
        <v>1399</v>
      </c>
      <c r="H94" s="162" t="s">
        <v>1399</v>
      </c>
      <c r="I94" s="162" t="s">
        <v>1400</v>
      </c>
      <c r="J94" s="162" t="b">
        <v>0</v>
      </c>
      <c r="K94" s="162" t="b">
        <v>0</v>
      </c>
      <c r="L94" s="162" t="s">
        <v>10128</v>
      </c>
      <c r="M94" s="162" t="s">
        <v>10128</v>
      </c>
    </row>
    <row r="95" spans="1:13">
      <c r="A95" s="162" t="s">
        <v>1401</v>
      </c>
      <c r="B95" s="162" t="s">
        <v>5928</v>
      </c>
      <c r="C95" s="162" t="s">
        <v>5929</v>
      </c>
      <c r="D95" s="162" t="s">
        <v>1402</v>
      </c>
      <c r="E95" s="162" t="s">
        <v>340</v>
      </c>
      <c r="F95" s="162" t="s">
        <v>332</v>
      </c>
      <c r="G95" s="162" t="s">
        <v>1403</v>
      </c>
      <c r="H95" s="162" t="s">
        <v>1403</v>
      </c>
      <c r="I95" s="162" t="s">
        <v>1404</v>
      </c>
      <c r="J95" s="162" t="b">
        <v>0</v>
      </c>
      <c r="K95" s="162" t="b">
        <v>0</v>
      </c>
      <c r="L95" s="162" t="s">
        <v>10128</v>
      </c>
      <c r="M95" s="162" t="s">
        <v>10128</v>
      </c>
    </row>
    <row r="96" spans="1:13">
      <c r="A96" s="162" t="s">
        <v>1401</v>
      </c>
      <c r="B96" s="162" t="s">
        <v>5930</v>
      </c>
      <c r="C96" s="162" t="s">
        <v>5931</v>
      </c>
      <c r="D96" s="162" t="s">
        <v>1405</v>
      </c>
      <c r="E96" s="162" t="s">
        <v>340</v>
      </c>
      <c r="F96" s="162" t="s">
        <v>332</v>
      </c>
      <c r="G96" s="162" t="s">
        <v>1406</v>
      </c>
      <c r="H96" s="162" t="s">
        <v>1406</v>
      </c>
      <c r="I96" s="162" t="s">
        <v>1407</v>
      </c>
      <c r="J96" s="162" t="b">
        <v>0</v>
      </c>
      <c r="K96" s="162" t="b">
        <v>0</v>
      </c>
      <c r="L96" s="162" t="s">
        <v>10128</v>
      </c>
      <c r="M96" s="162" t="s">
        <v>10128</v>
      </c>
    </row>
    <row r="97" spans="1:13">
      <c r="A97" s="162" t="s">
        <v>1401</v>
      </c>
      <c r="B97" s="162" t="s">
        <v>5932</v>
      </c>
      <c r="C97" s="162" t="s">
        <v>5933</v>
      </c>
      <c r="D97" s="162" t="s">
        <v>1408</v>
      </c>
      <c r="E97" s="162" t="s">
        <v>340</v>
      </c>
      <c r="F97" s="162" t="s">
        <v>332</v>
      </c>
      <c r="G97" s="162" t="s">
        <v>1409</v>
      </c>
      <c r="H97" s="162" t="s">
        <v>1409</v>
      </c>
      <c r="I97" s="162" t="s">
        <v>1410</v>
      </c>
      <c r="J97" s="162" t="b">
        <v>0</v>
      </c>
      <c r="K97" s="162" t="b">
        <v>0</v>
      </c>
      <c r="L97" s="162" t="s">
        <v>10128</v>
      </c>
      <c r="M97" s="162" t="s">
        <v>10128</v>
      </c>
    </row>
    <row r="98" spans="1:13">
      <c r="A98" s="162" t="s">
        <v>1401</v>
      </c>
      <c r="B98" s="162" t="s">
        <v>5934</v>
      </c>
      <c r="C98" s="162" t="s">
        <v>5935</v>
      </c>
      <c r="D98" s="162" t="s">
        <v>1411</v>
      </c>
      <c r="E98" s="162" t="s">
        <v>340</v>
      </c>
      <c r="F98" s="162" t="s">
        <v>332</v>
      </c>
      <c r="G98" s="162" t="s">
        <v>1412</v>
      </c>
      <c r="H98" s="162" t="s">
        <v>1412</v>
      </c>
      <c r="I98" s="162" t="s">
        <v>1413</v>
      </c>
      <c r="J98" s="162" t="b">
        <v>0</v>
      </c>
      <c r="K98" s="162" t="b">
        <v>0</v>
      </c>
      <c r="L98" s="162" t="s">
        <v>10128</v>
      </c>
      <c r="M98" s="162" t="s">
        <v>10128</v>
      </c>
    </row>
    <row r="99" spans="1:13">
      <c r="A99" s="162" t="s">
        <v>1401</v>
      </c>
      <c r="B99" s="162" t="s">
        <v>5936</v>
      </c>
      <c r="C99" s="162" t="s">
        <v>5937</v>
      </c>
      <c r="D99" s="162" t="s">
        <v>1414</v>
      </c>
      <c r="E99" s="162" t="s">
        <v>340</v>
      </c>
      <c r="F99" s="162" t="s">
        <v>332</v>
      </c>
      <c r="G99" s="162" t="s">
        <v>1415</v>
      </c>
      <c r="H99" s="162" t="s">
        <v>1415</v>
      </c>
      <c r="I99" s="162" t="s">
        <v>1416</v>
      </c>
      <c r="J99" s="162" t="b">
        <v>0</v>
      </c>
      <c r="K99" s="162" t="b">
        <v>0</v>
      </c>
      <c r="L99" s="162" t="s">
        <v>10128</v>
      </c>
      <c r="M99" s="162" t="s">
        <v>10128</v>
      </c>
    </row>
    <row r="100" spans="1:13">
      <c r="A100" s="162" t="s">
        <v>1401</v>
      </c>
      <c r="B100" s="162" t="s">
        <v>5938</v>
      </c>
      <c r="C100" s="162" t="s">
        <v>5939</v>
      </c>
      <c r="D100" s="162" t="s">
        <v>1417</v>
      </c>
      <c r="E100" s="162" t="s">
        <v>340</v>
      </c>
      <c r="F100" s="162" t="s">
        <v>332</v>
      </c>
      <c r="G100" s="162" t="s">
        <v>1418</v>
      </c>
      <c r="H100" s="162" t="s">
        <v>1418</v>
      </c>
      <c r="I100" s="162" t="s">
        <v>1419</v>
      </c>
      <c r="J100" s="162" t="b">
        <v>0</v>
      </c>
      <c r="K100" s="162" t="b">
        <v>0</v>
      </c>
      <c r="L100" s="162" t="s">
        <v>10128</v>
      </c>
      <c r="M100" s="162" t="s">
        <v>10128</v>
      </c>
    </row>
    <row r="101" spans="1:13">
      <c r="A101" s="162" t="s">
        <v>1401</v>
      </c>
      <c r="B101" s="162" t="s">
        <v>5940</v>
      </c>
      <c r="C101" s="162" t="s">
        <v>5941</v>
      </c>
      <c r="D101" s="162" t="s">
        <v>1420</v>
      </c>
      <c r="E101" s="162" t="s">
        <v>340</v>
      </c>
      <c r="F101" s="162" t="s">
        <v>332</v>
      </c>
      <c r="G101" s="162" t="s">
        <v>1421</v>
      </c>
      <c r="H101" s="162" t="s">
        <v>1421</v>
      </c>
      <c r="I101" s="162" t="s">
        <v>1422</v>
      </c>
      <c r="J101" s="162" t="b">
        <v>0</v>
      </c>
      <c r="K101" s="162" t="b">
        <v>0</v>
      </c>
      <c r="L101" s="162" t="s">
        <v>10128</v>
      </c>
      <c r="M101" s="162" t="s">
        <v>10128</v>
      </c>
    </row>
    <row r="102" spans="1:13">
      <c r="A102" s="162" t="s">
        <v>1426</v>
      </c>
      <c r="B102" s="162" t="s">
        <v>5942</v>
      </c>
      <c r="C102" s="162" t="s">
        <v>5943</v>
      </c>
      <c r="D102" s="162" t="s">
        <v>1423</v>
      </c>
      <c r="E102" s="162" t="s">
        <v>340</v>
      </c>
      <c r="F102" s="162" t="s">
        <v>333</v>
      </c>
      <c r="G102" s="162" t="s">
        <v>1424</v>
      </c>
      <c r="H102" s="162" t="s">
        <v>1424</v>
      </c>
      <c r="I102" s="162" t="s">
        <v>1425</v>
      </c>
      <c r="J102" s="162" t="b">
        <v>1</v>
      </c>
      <c r="K102" s="162" t="b">
        <v>0</v>
      </c>
    </row>
    <row r="103" spans="1:13">
      <c r="A103" s="162" t="s">
        <v>1426</v>
      </c>
      <c r="B103" s="162" t="s">
        <v>5944</v>
      </c>
      <c r="C103" s="162" t="s">
        <v>5945</v>
      </c>
      <c r="D103" s="162" t="s">
        <v>1427</v>
      </c>
      <c r="E103" s="162" t="s">
        <v>340</v>
      </c>
      <c r="F103" s="162" t="s">
        <v>333</v>
      </c>
      <c r="G103" s="162" t="s">
        <v>1428</v>
      </c>
      <c r="H103" s="162" t="s">
        <v>1428</v>
      </c>
      <c r="I103" s="162" t="s">
        <v>1429</v>
      </c>
      <c r="J103" s="162" t="b">
        <v>0</v>
      </c>
      <c r="K103" s="162" t="b">
        <v>0</v>
      </c>
    </row>
    <row r="104" spans="1:13">
      <c r="A104" s="162" t="s">
        <v>1426</v>
      </c>
      <c r="B104" s="162" t="s">
        <v>5946</v>
      </c>
      <c r="C104" s="162" t="s">
        <v>5947</v>
      </c>
      <c r="D104" s="162" t="s">
        <v>1430</v>
      </c>
      <c r="E104" s="162" t="s">
        <v>340</v>
      </c>
      <c r="F104" s="162" t="s">
        <v>333</v>
      </c>
      <c r="G104" s="162" t="s">
        <v>1431</v>
      </c>
      <c r="H104" s="162" t="s">
        <v>1431</v>
      </c>
      <c r="I104" s="162" t="s">
        <v>1432</v>
      </c>
      <c r="J104" s="162" t="b">
        <v>0</v>
      </c>
      <c r="K104" s="162" t="b">
        <v>0</v>
      </c>
    </row>
    <row r="105" spans="1:13">
      <c r="A105" s="162" t="s">
        <v>1426</v>
      </c>
      <c r="B105" s="162" t="s">
        <v>5948</v>
      </c>
      <c r="C105" s="162" t="s">
        <v>5949</v>
      </c>
      <c r="D105" s="162" t="s">
        <v>1433</v>
      </c>
      <c r="E105" s="162" t="s">
        <v>340</v>
      </c>
      <c r="F105" s="162" t="s">
        <v>333</v>
      </c>
      <c r="G105" s="162" t="s">
        <v>1434</v>
      </c>
      <c r="H105" s="162" t="s">
        <v>1434</v>
      </c>
      <c r="I105" s="162" t="s">
        <v>1435</v>
      </c>
      <c r="J105" s="162" t="b">
        <v>0</v>
      </c>
      <c r="K105" s="162" t="b">
        <v>0</v>
      </c>
    </row>
    <row r="106" spans="1:13">
      <c r="A106" s="162" t="s">
        <v>1426</v>
      </c>
      <c r="B106" s="162" t="s">
        <v>5950</v>
      </c>
      <c r="C106" s="162" t="s">
        <v>5951</v>
      </c>
      <c r="D106" s="162" t="s">
        <v>1436</v>
      </c>
      <c r="E106" s="162" t="s">
        <v>340</v>
      </c>
      <c r="F106" s="162" t="s">
        <v>333</v>
      </c>
      <c r="G106" s="162" t="s">
        <v>1437</v>
      </c>
      <c r="H106" s="162" t="s">
        <v>1437</v>
      </c>
      <c r="I106" s="162" t="s">
        <v>1438</v>
      </c>
      <c r="J106" s="162" t="b">
        <v>0</v>
      </c>
      <c r="K106" s="162" t="b">
        <v>0</v>
      </c>
    </row>
    <row r="107" spans="1:13">
      <c r="A107" s="162" t="s">
        <v>1426</v>
      </c>
      <c r="B107" s="162" t="s">
        <v>5952</v>
      </c>
      <c r="C107" s="162" t="s">
        <v>5953</v>
      </c>
      <c r="D107" s="162" t="s">
        <v>1439</v>
      </c>
      <c r="E107" s="162" t="s">
        <v>340</v>
      </c>
      <c r="F107" s="162" t="s">
        <v>333</v>
      </c>
      <c r="G107" s="162" t="s">
        <v>1440</v>
      </c>
      <c r="H107" s="162" t="s">
        <v>1440</v>
      </c>
      <c r="I107" s="162" t="s">
        <v>1441</v>
      </c>
      <c r="J107" s="162" t="b">
        <v>0</v>
      </c>
      <c r="K107" s="162" t="b">
        <v>0</v>
      </c>
    </row>
    <row r="108" spans="1:13">
      <c r="A108" s="162" t="s">
        <v>1426</v>
      </c>
      <c r="B108" s="162" t="s">
        <v>5954</v>
      </c>
      <c r="C108" s="162" t="s">
        <v>5955</v>
      </c>
      <c r="D108" s="162" t="s">
        <v>1442</v>
      </c>
      <c r="E108" s="162" t="s">
        <v>340</v>
      </c>
      <c r="F108" s="162" t="s">
        <v>333</v>
      </c>
      <c r="G108" s="162" t="s">
        <v>1443</v>
      </c>
      <c r="H108" s="162" t="s">
        <v>1443</v>
      </c>
      <c r="I108" s="162" t="s">
        <v>1444</v>
      </c>
      <c r="J108" s="162" t="b">
        <v>0</v>
      </c>
      <c r="K108" s="162" t="b">
        <v>0</v>
      </c>
    </row>
    <row r="109" spans="1:13">
      <c r="A109" s="162" t="s">
        <v>1426</v>
      </c>
      <c r="B109" s="162" t="s">
        <v>5956</v>
      </c>
      <c r="C109" s="162" t="s">
        <v>5957</v>
      </c>
      <c r="D109" s="162" t="s">
        <v>1445</v>
      </c>
      <c r="E109" s="162" t="s">
        <v>340</v>
      </c>
      <c r="F109" s="162" t="s">
        <v>333</v>
      </c>
      <c r="G109" s="162" t="s">
        <v>1446</v>
      </c>
      <c r="H109" s="162" t="s">
        <v>1446</v>
      </c>
      <c r="I109" s="162" t="s">
        <v>1447</v>
      </c>
      <c r="J109" s="162" t="b">
        <v>0</v>
      </c>
      <c r="K109" s="162" t="b">
        <v>0</v>
      </c>
    </row>
    <row r="110" spans="1:13">
      <c r="A110" s="162" t="s">
        <v>1426</v>
      </c>
      <c r="B110" s="162" t="s">
        <v>5958</v>
      </c>
      <c r="C110" s="162" t="s">
        <v>5959</v>
      </c>
      <c r="D110" s="162" t="s">
        <v>1448</v>
      </c>
      <c r="E110" s="162" t="s">
        <v>340</v>
      </c>
      <c r="F110" s="162" t="s">
        <v>333</v>
      </c>
      <c r="G110" s="162" t="s">
        <v>1449</v>
      </c>
      <c r="H110" s="162" t="s">
        <v>1449</v>
      </c>
      <c r="I110" s="162" t="s">
        <v>1450</v>
      </c>
      <c r="J110" s="162" t="b">
        <v>0</v>
      </c>
      <c r="K110" s="162" t="b">
        <v>0</v>
      </c>
    </row>
    <row r="111" spans="1:13">
      <c r="A111" s="162" t="s">
        <v>1426</v>
      </c>
      <c r="B111" s="162" t="s">
        <v>5960</v>
      </c>
      <c r="C111" s="162" t="s">
        <v>5961</v>
      </c>
      <c r="D111" s="162" t="s">
        <v>1451</v>
      </c>
      <c r="E111" s="162" t="s">
        <v>340</v>
      </c>
      <c r="F111" s="162" t="s">
        <v>333</v>
      </c>
      <c r="G111" s="162" t="s">
        <v>1452</v>
      </c>
      <c r="H111" s="162" t="s">
        <v>1452</v>
      </c>
      <c r="I111" s="162" t="s">
        <v>1453</v>
      </c>
      <c r="J111" s="162" t="b">
        <v>0</v>
      </c>
      <c r="K111" s="162" t="b">
        <v>0</v>
      </c>
    </row>
    <row r="112" spans="1:13">
      <c r="A112" s="162" t="s">
        <v>1426</v>
      </c>
      <c r="B112" s="162" t="s">
        <v>5962</v>
      </c>
      <c r="C112" s="162" t="s">
        <v>5963</v>
      </c>
      <c r="D112" s="162" t="s">
        <v>1454</v>
      </c>
      <c r="E112" s="162" t="s">
        <v>340</v>
      </c>
      <c r="F112" s="162" t="s">
        <v>333</v>
      </c>
      <c r="G112" s="162" t="s">
        <v>1455</v>
      </c>
      <c r="H112" s="162" t="s">
        <v>1455</v>
      </c>
      <c r="I112" s="162" t="s">
        <v>1456</v>
      </c>
      <c r="J112" s="162" t="b">
        <v>0</v>
      </c>
      <c r="K112" s="162" t="b">
        <v>0</v>
      </c>
    </row>
    <row r="113" spans="1:11">
      <c r="A113" s="162" t="s">
        <v>1426</v>
      </c>
      <c r="B113" s="162" t="s">
        <v>5964</v>
      </c>
      <c r="C113" s="162" t="s">
        <v>5965</v>
      </c>
      <c r="D113" s="162" t="s">
        <v>1457</v>
      </c>
      <c r="E113" s="162" t="s">
        <v>340</v>
      </c>
      <c r="F113" s="162" t="s">
        <v>333</v>
      </c>
      <c r="G113" s="162" t="s">
        <v>1458</v>
      </c>
      <c r="H113" s="162" t="s">
        <v>1458</v>
      </c>
      <c r="I113" s="162" t="s">
        <v>1459</v>
      </c>
      <c r="J113" s="162" t="b">
        <v>0</v>
      </c>
      <c r="K113" s="162" t="b">
        <v>0</v>
      </c>
    </row>
    <row r="114" spans="1:11">
      <c r="A114" s="162" t="s">
        <v>1426</v>
      </c>
      <c r="B114" s="162" t="s">
        <v>5966</v>
      </c>
      <c r="C114" s="162" t="s">
        <v>5967</v>
      </c>
      <c r="D114" s="162" t="s">
        <v>1460</v>
      </c>
      <c r="E114" s="162" t="s">
        <v>340</v>
      </c>
      <c r="F114" s="162" t="s">
        <v>333</v>
      </c>
      <c r="G114" s="162" t="s">
        <v>1461</v>
      </c>
      <c r="H114" s="162" t="s">
        <v>1461</v>
      </c>
      <c r="I114" s="162" t="s">
        <v>1462</v>
      </c>
      <c r="J114" s="162" t="b">
        <v>0</v>
      </c>
      <c r="K114" s="162" t="b">
        <v>0</v>
      </c>
    </row>
    <row r="115" spans="1:11">
      <c r="A115" s="162" t="s">
        <v>1426</v>
      </c>
      <c r="B115" s="162" t="s">
        <v>5968</v>
      </c>
      <c r="C115" s="162" t="s">
        <v>5969</v>
      </c>
      <c r="D115" s="162" t="s">
        <v>1463</v>
      </c>
      <c r="E115" s="162" t="s">
        <v>340</v>
      </c>
      <c r="F115" s="162" t="s">
        <v>333</v>
      </c>
      <c r="G115" s="162" t="s">
        <v>1464</v>
      </c>
      <c r="H115" s="162" t="s">
        <v>1464</v>
      </c>
      <c r="I115" s="162" t="s">
        <v>1465</v>
      </c>
      <c r="J115" s="162" t="b">
        <v>0</v>
      </c>
      <c r="K115" s="162" t="b">
        <v>0</v>
      </c>
    </row>
    <row r="116" spans="1:11">
      <c r="A116" s="162" t="s">
        <v>1426</v>
      </c>
      <c r="B116" s="162" t="s">
        <v>5970</v>
      </c>
      <c r="C116" s="162" t="s">
        <v>5971</v>
      </c>
      <c r="D116" s="162" t="s">
        <v>1466</v>
      </c>
      <c r="E116" s="162" t="s">
        <v>340</v>
      </c>
      <c r="F116" s="162" t="s">
        <v>333</v>
      </c>
      <c r="G116" s="162" t="s">
        <v>1467</v>
      </c>
      <c r="H116" s="162" t="s">
        <v>1467</v>
      </c>
      <c r="I116" s="162" t="s">
        <v>1468</v>
      </c>
      <c r="J116" s="162" t="b">
        <v>0</v>
      </c>
      <c r="K116" s="162" t="b">
        <v>0</v>
      </c>
    </row>
    <row r="117" spans="1:11">
      <c r="A117" s="162" t="s">
        <v>1426</v>
      </c>
      <c r="B117" s="162" t="s">
        <v>5972</v>
      </c>
      <c r="C117" s="162" t="s">
        <v>5973</v>
      </c>
      <c r="D117" s="162" t="s">
        <v>1469</v>
      </c>
      <c r="E117" s="162" t="s">
        <v>340</v>
      </c>
      <c r="F117" s="162" t="s">
        <v>333</v>
      </c>
      <c r="G117" s="162" t="s">
        <v>1470</v>
      </c>
      <c r="H117" s="162" t="s">
        <v>1470</v>
      </c>
      <c r="I117" s="162" t="s">
        <v>1471</v>
      </c>
      <c r="J117" s="162" t="b">
        <v>0</v>
      </c>
      <c r="K117" s="162" t="b">
        <v>0</v>
      </c>
    </row>
    <row r="118" spans="1:11">
      <c r="A118" s="162" t="s">
        <v>1426</v>
      </c>
      <c r="B118" s="162" t="s">
        <v>5974</v>
      </c>
      <c r="C118" s="162" t="s">
        <v>5975</v>
      </c>
      <c r="D118" s="162" t="s">
        <v>1472</v>
      </c>
      <c r="E118" s="162" t="s">
        <v>340</v>
      </c>
      <c r="F118" s="162" t="s">
        <v>333</v>
      </c>
      <c r="G118" s="162" t="s">
        <v>1473</v>
      </c>
      <c r="H118" s="162" t="s">
        <v>1473</v>
      </c>
      <c r="I118" s="162" t="s">
        <v>1474</v>
      </c>
      <c r="J118" s="162" t="b">
        <v>0</v>
      </c>
      <c r="K118" s="162" t="b">
        <v>0</v>
      </c>
    </row>
    <row r="119" spans="1:11">
      <c r="A119" s="162" t="s">
        <v>1426</v>
      </c>
      <c r="B119" s="162" t="s">
        <v>5976</v>
      </c>
      <c r="C119" s="162" t="s">
        <v>5977</v>
      </c>
      <c r="D119" s="162" t="s">
        <v>1475</v>
      </c>
      <c r="E119" s="162" t="s">
        <v>340</v>
      </c>
      <c r="F119" s="162" t="s">
        <v>333</v>
      </c>
      <c r="G119" s="162" t="s">
        <v>1476</v>
      </c>
      <c r="H119" s="162" t="s">
        <v>1476</v>
      </c>
      <c r="I119" s="162" t="s">
        <v>1477</v>
      </c>
      <c r="J119" s="162" t="b">
        <v>0</v>
      </c>
      <c r="K119" s="162" t="b">
        <v>0</v>
      </c>
    </row>
    <row r="120" spans="1:11">
      <c r="A120" s="162" t="s">
        <v>1426</v>
      </c>
      <c r="B120" s="162" t="s">
        <v>5978</v>
      </c>
      <c r="C120" s="162" t="s">
        <v>5979</v>
      </c>
      <c r="D120" s="162" t="s">
        <v>1478</v>
      </c>
      <c r="E120" s="162" t="s">
        <v>340</v>
      </c>
      <c r="F120" s="162" t="s">
        <v>333</v>
      </c>
      <c r="G120" s="162" t="s">
        <v>1479</v>
      </c>
      <c r="H120" s="162" t="s">
        <v>1479</v>
      </c>
      <c r="I120" s="162" t="s">
        <v>1480</v>
      </c>
      <c r="J120" s="162" t="b">
        <v>0</v>
      </c>
      <c r="K120" s="162" t="b">
        <v>0</v>
      </c>
    </row>
    <row r="121" spans="1:11">
      <c r="A121" s="162" t="s">
        <v>1426</v>
      </c>
      <c r="B121" s="162" t="s">
        <v>5980</v>
      </c>
      <c r="C121" s="162" t="s">
        <v>5981</v>
      </c>
      <c r="D121" s="162" t="s">
        <v>1481</v>
      </c>
      <c r="E121" s="162" t="s">
        <v>340</v>
      </c>
      <c r="F121" s="162" t="s">
        <v>333</v>
      </c>
      <c r="G121" s="162" t="s">
        <v>1482</v>
      </c>
      <c r="H121" s="162" t="s">
        <v>1482</v>
      </c>
      <c r="I121" s="162" t="s">
        <v>1483</v>
      </c>
      <c r="J121" s="162" t="b">
        <v>0</v>
      </c>
      <c r="K121" s="162" t="b">
        <v>0</v>
      </c>
    </row>
    <row r="122" spans="1:11">
      <c r="A122" s="162" t="s">
        <v>1426</v>
      </c>
      <c r="B122" s="162" t="s">
        <v>5982</v>
      </c>
      <c r="C122" s="162" t="s">
        <v>5983</v>
      </c>
      <c r="D122" s="162" t="s">
        <v>1484</v>
      </c>
      <c r="E122" s="162" t="s">
        <v>340</v>
      </c>
      <c r="F122" s="162" t="s">
        <v>333</v>
      </c>
      <c r="G122" s="162" t="s">
        <v>1485</v>
      </c>
      <c r="H122" s="162" t="s">
        <v>1485</v>
      </c>
      <c r="I122" s="162" t="s">
        <v>1486</v>
      </c>
      <c r="J122" s="162" t="b">
        <v>0</v>
      </c>
      <c r="K122" s="162" t="b">
        <v>0</v>
      </c>
    </row>
    <row r="123" spans="1:11">
      <c r="A123" s="162" t="s">
        <v>1426</v>
      </c>
      <c r="B123" s="162" t="s">
        <v>5984</v>
      </c>
      <c r="C123" s="162" t="s">
        <v>5985</v>
      </c>
      <c r="D123" s="162" t="s">
        <v>1487</v>
      </c>
      <c r="E123" s="162" t="s">
        <v>340</v>
      </c>
      <c r="F123" s="162" t="s">
        <v>333</v>
      </c>
      <c r="G123" s="162" t="s">
        <v>1488</v>
      </c>
      <c r="H123" s="162" t="s">
        <v>1488</v>
      </c>
      <c r="I123" s="162" t="s">
        <v>1489</v>
      </c>
      <c r="J123" s="162" t="b">
        <v>0</v>
      </c>
      <c r="K123" s="162" t="b">
        <v>0</v>
      </c>
    </row>
    <row r="124" spans="1:11">
      <c r="A124" s="162" t="s">
        <v>1426</v>
      </c>
      <c r="B124" s="162" t="s">
        <v>5986</v>
      </c>
      <c r="C124" s="162" t="s">
        <v>5987</v>
      </c>
      <c r="D124" s="162" t="s">
        <v>1490</v>
      </c>
      <c r="E124" s="162" t="s">
        <v>340</v>
      </c>
      <c r="F124" s="162" t="s">
        <v>333</v>
      </c>
      <c r="G124" s="162" t="s">
        <v>1491</v>
      </c>
      <c r="H124" s="162" t="s">
        <v>1491</v>
      </c>
      <c r="I124" s="162" t="s">
        <v>1492</v>
      </c>
      <c r="J124" s="162" t="b">
        <v>0</v>
      </c>
      <c r="K124" s="162" t="b">
        <v>0</v>
      </c>
    </row>
    <row r="125" spans="1:11">
      <c r="A125" s="162" t="s">
        <v>1426</v>
      </c>
      <c r="B125" s="162" t="s">
        <v>5988</v>
      </c>
      <c r="C125" s="162" t="s">
        <v>5989</v>
      </c>
      <c r="D125" s="162" t="s">
        <v>1493</v>
      </c>
      <c r="E125" s="162" t="s">
        <v>340</v>
      </c>
      <c r="F125" s="162" t="s">
        <v>333</v>
      </c>
      <c r="G125" s="162" t="s">
        <v>1494</v>
      </c>
      <c r="H125" s="162" t="s">
        <v>1494</v>
      </c>
      <c r="I125" s="162" t="s">
        <v>1495</v>
      </c>
      <c r="J125" s="162" t="b">
        <v>0</v>
      </c>
      <c r="K125" s="162" t="b">
        <v>0</v>
      </c>
    </row>
    <row r="126" spans="1:11">
      <c r="A126" s="162" t="s">
        <v>1426</v>
      </c>
      <c r="B126" s="162" t="s">
        <v>5990</v>
      </c>
      <c r="C126" s="162" t="s">
        <v>5991</v>
      </c>
      <c r="D126" s="162" t="s">
        <v>1496</v>
      </c>
      <c r="E126" s="162" t="s">
        <v>340</v>
      </c>
      <c r="F126" s="162" t="s">
        <v>333</v>
      </c>
      <c r="G126" s="162" t="s">
        <v>1497</v>
      </c>
      <c r="H126" s="162" t="s">
        <v>1497</v>
      </c>
      <c r="I126" s="162" t="s">
        <v>1498</v>
      </c>
      <c r="J126" s="162" t="b">
        <v>0</v>
      </c>
      <c r="K126" s="162" t="b">
        <v>0</v>
      </c>
    </row>
    <row r="127" spans="1:11">
      <c r="A127" s="162" t="s">
        <v>1426</v>
      </c>
      <c r="B127" s="162" t="s">
        <v>5992</v>
      </c>
      <c r="C127" s="162" t="s">
        <v>5993</v>
      </c>
      <c r="D127" s="162" t="s">
        <v>1499</v>
      </c>
      <c r="E127" s="162" t="s">
        <v>340</v>
      </c>
      <c r="F127" s="162" t="s">
        <v>333</v>
      </c>
      <c r="G127" s="162" t="s">
        <v>1500</v>
      </c>
      <c r="H127" s="162" t="s">
        <v>1500</v>
      </c>
      <c r="I127" s="162" t="s">
        <v>1501</v>
      </c>
      <c r="J127" s="162" t="b">
        <v>0</v>
      </c>
      <c r="K127" s="162" t="b">
        <v>0</v>
      </c>
    </row>
    <row r="128" spans="1:11">
      <c r="A128" s="162" t="s">
        <v>1426</v>
      </c>
      <c r="B128" s="162" t="s">
        <v>5994</v>
      </c>
      <c r="C128" s="162" t="s">
        <v>5995</v>
      </c>
      <c r="D128" s="162" t="s">
        <v>1502</v>
      </c>
      <c r="E128" s="162" t="s">
        <v>340</v>
      </c>
      <c r="F128" s="162" t="s">
        <v>333</v>
      </c>
      <c r="G128" s="162" t="s">
        <v>1503</v>
      </c>
      <c r="H128" s="162" t="s">
        <v>1503</v>
      </c>
      <c r="I128" s="162" t="s">
        <v>1504</v>
      </c>
      <c r="J128" s="162" t="b">
        <v>0</v>
      </c>
      <c r="K128" s="162" t="b">
        <v>0</v>
      </c>
    </row>
    <row r="129" spans="1:11">
      <c r="A129" s="162" t="s">
        <v>1426</v>
      </c>
      <c r="B129" s="162" t="s">
        <v>5996</v>
      </c>
      <c r="C129" s="162" t="s">
        <v>5997</v>
      </c>
      <c r="D129" s="162" t="s">
        <v>1505</v>
      </c>
      <c r="E129" s="162" t="s">
        <v>340</v>
      </c>
      <c r="F129" s="162" t="s">
        <v>333</v>
      </c>
      <c r="G129" s="162" t="s">
        <v>1506</v>
      </c>
      <c r="H129" s="162" t="s">
        <v>1506</v>
      </c>
      <c r="I129" s="162" t="s">
        <v>1507</v>
      </c>
      <c r="J129" s="162" t="b">
        <v>0</v>
      </c>
      <c r="K129" s="162" t="b">
        <v>0</v>
      </c>
    </row>
    <row r="130" spans="1:11">
      <c r="A130" s="162" t="s">
        <v>1426</v>
      </c>
      <c r="B130" s="162" t="s">
        <v>5998</v>
      </c>
      <c r="C130" s="162" t="s">
        <v>5999</v>
      </c>
      <c r="D130" s="162" t="s">
        <v>1508</v>
      </c>
      <c r="E130" s="162" t="s">
        <v>340</v>
      </c>
      <c r="F130" s="162" t="s">
        <v>333</v>
      </c>
      <c r="G130" s="162" t="s">
        <v>1509</v>
      </c>
      <c r="H130" s="162" t="s">
        <v>1509</v>
      </c>
      <c r="I130" s="162" t="s">
        <v>1510</v>
      </c>
      <c r="J130" s="162" t="b">
        <v>0</v>
      </c>
      <c r="K130" s="162" t="b">
        <v>0</v>
      </c>
    </row>
    <row r="131" spans="1:11">
      <c r="A131" s="162" t="s">
        <v>1426</v>
      </c>
      <c r="B131" s="162" t="s">
        <v>6000</v>
      </c>
      <c r="C131" s="162" t="s">
        <v>6001</v>
      </c>
      <c r="D131" s="162" t="s">
        <v>1511</v>
      </c>
      <c r="E131" s="162" t="s">
        <v>340</v>
      </c>
      <c r="F131" s="162" t="s">
        <v>333</v>
      </c>
      <c r="G131" s="162" t="s">
        <v>1512</v>
      </c>
      <c r="H131" s="162" t="s">
        <v>1512</v>
      </c>
      <c r="I131" s="162" t="s">
        <v>1513</v>
      </c>
      <c r="J131" s="162" t="b">
        <v>0</v>
      </c>
      <c r="K131" s="162" t="b">
        <v>0</v>
      </c>
    </row>
    <row r="132" spans="1:11">
      <c r="A132" s="162" t="s">
        <v>1426</v>
      </c>
      <c r="B132" s="162" t="s">
        <v>6002</v>
      </c>
      <c r="C132" s="162" t="s">
        <v>6003</v>
      </c>
      <c r="D132" s="162" t="s">
        <v>1514</v>
      </c>
      <c r="E132" s="162" t="s">
        <v>340</v>
      </c>
      <c r="F132" s="162" t="s">
        <v>333</v>
      </c>
      <c r="G132" s="162" t="s">
        <v>1515</v>
      </c>
      <c r="H132" s="162" t="s">
        <v>1515</v>
      </c>
      <c r="I132" s="162" t="s">
        <v>1516</v>
      </c>
      <c r="J132" s="162" t="b">
        <v>0</v>
      </c>
      <c r="K132" s="162" t="b">
        <v>0</v>
      </c>
    </row>
    <row r="133" spans="1:11">
      <c r="A133" s="162" t="s">
        <v>1426</v>
      </c>
      <c r="B133" s="162" t="s">
        <v>6004</v>
      </c>
      <c r="C133" s="162" t="s">
        <v>6005</v>
      </c>
      <c r="D133" s="162" t="s">
        <v>1517</v>
      </c>
      <c r="E133" s="162" t="s">
        <v>340</v>
      </c>
      <c r="F133" s="162" t="s">
        <v>333</v>
      </c>
      <c r="G133" s="162" t="s">
        <v>1518</v>
      </c>
      <c r="H133" s="162" t="s">
        <v>1518</v>
      </c>
      <c r="I133" s="162" t="s">
        <v>1519</v>
      </c>
      <c r="J133" s="162" t="b">
        <v>0</v>
      </c>
      <c r="K133" s="162" t="b">
        <v>0</v>
      </c>
    </row>
    <row r="134" spans="1:11">
      <c r="A134" s="162" t="s">
        <v>1426</v>
      </c>
      <c r="B134" s="162" t="s">
        <v>6006</v>
      </c>
      <c r="C134" s="162" t="s">
        <v>6007</v>
      </c>
      <c r="D134" s="162" t="s">
        <v>1520</v>
      </c>
      <c r="E134" s="162" t="s">
        <v>340</v>
      </c>
      <c r="F134" s="162" t="s">
        <v>333</v>
      </c>
      <c r="G134" s="162" t="s">
        <v>1521</v>
      </c>
      <c r="H134" s="162" t="s">
        <v>1521</v>
      </c>
      <c r="I134" s="162" t="s">
        <v>1522</v>
      </c>
      <c r="J134" s="162" t="b">
        <v>0</v>
      </c>
      <c r="K134" s="162" t="b">
        <v>0</v>
      </c>
    </row>
    <row r="135" spans="1:11">
      <c r="A135" s="162" t="s">
        <v>1426</v>
      </c>
      <c r="B135" s="162" t="s">
        <v>6008</v>
      </c>
      <c r="C135" s="162" t="s">
        <v>6009</v>
      </c>
      <c r="D135" s="162" t="s">
        <v>1523</v>
      </c>
      <c r="E135" s="162" t="s">
        <v>340</v>
      </c>
      <c r="F135" s="162" t="s">
        <v>333</v>
      </c>
      <c r="G135" s="162" t="s">
        <v>1524</v>
      </c>
      <c r="H135" s="162" t="s">
        <v>1524</v>
      </c>
      <c r="I135" s="162" t="s">
        <v>1525</v>
      </c>
      <c r="J135" s="162" t="b">
        <v>0</v>
      </c>
      <c r="K135" s="162" t="b">
        <v>0</v>
      </c>
    </row>
    <row r="136" spans="1:11">
      <c r="A136" s="162" t="s">
        <v>1426</v>
      </c>
      <c r="B136" s="162" t="s">
        <v>6010</v>
      </c>
      <c r="C136" s="162" t="s">
        <v>6011</v>
      </c>
      <c r="D136" s="162" t="s">
        <v>1526</v>
      </c>
      <c r="E136" s="162" t="s">
        <v>340</v>
      </c>
      <c r="F136" s="162" t="s">
        <v>333</v>
      </c>
      <c r="G136" s="162" t="s">
        <v>1527</v>
      </c>
      <c r="H136" s="162" t="s">
        <v>1527</v>
      </c>
      <c r="I136" s="162" t="s">
        <v>1528</v>
      </c>
      <c r="J136" s="162" t="b">
        <v>0</v>
      </c>
      <c r="K136" s="162" t="b">
        <v>0</v>
      </c>
    </row>
    <row r="137" spans="1:11">
      <c r="A137" s="162" t="s">
        <v>1426</v>
      </c>
      <c r="B137" s="162" t="s">
        <v>6012</v>
      </c>
      <c r="C137" s="162" t="s">
        <v>6013</v>
      </c>
      <c r="D137" s="162" t="s">
        <v>1529</v>
      </c>
      <c r="E137" s="162" t="s">
        <v>340</v>
      </c>
      <c r="F137" s="162" t="s">
        <v>333</v>
      </c>
      <c r="G137" s="162" t="s">
        <v>1530</v>
      </c>
      <c r="H137" s="162" t="s">
        <v>1530</v>
      </c>
      <c r="I137" s="162" t="s">
        <v>1531</v>
      </c>
      <c r="J137" s="162" t="b">
        <v>0</v>
      </c>
      <c r="K137" s="162" t="b">
        <v>0</v>
      </c>
    </row>
    <row r="138" spans="1:11">
      <c r="A138" s="162" t="s">
        <v>1426</v>
      </c>
      <c r="B138" s="162" t="s">
        <v>6014</v>
      </c>
      <c r="C138" s="162" t="s">
        <v>6015</v>
      </c>
      <c r="D138" s="162" t="s">
        <v>1532</v>
      </c>
      <c r="E138" s="162" t="s">
        <v>340</v>
      </c>
      <c r="F138" s="162" t="s">
        <v>333</v>
      </c>
      <c r="G138" s="162" t="s">
        <v>1533</v>
      </c>
      <c r="H138" s="162" t="s">
        <v>1533</v>
      </c>
      <c r="I138" s="162" t="s">
        <v>1534</v>
      </c>
      <c r="J138" s="162" t="b">
        <v>0</v>
      </c>
      <c r="K138" s="162" t="b">
        <v>0</v>
      </c>
    </row>
    <row r="139" spans="1:11">
      <c r="A139" s="162" t="s">
        <v>1426</v>
      </c>
      <c r="B139" s="162" t="s">
        <v>6016</v>
      </c>
      <c r="C139" s="162" t="s">
        <v>6017</v>
      </c>
      <c r="D139" s="162" t="s">
        <v>1535</v>
      </c>
      <c r="E139" s="162" t="s">
        <v>340</v>
      </c>
      <c r="F139" s="162" t="s">
        <v>333</v>
      </c>
      <c r="G139" s="162" t="s">
        <v>1536</v>
      </c>
      <c r="H139" s="162" t="s">
        <v>1536</v>
      </c>
      <c r="I139" s="162" t="s">
        <v>1537</v>
      </c>
      <c r="J139" s="162" t="b">
        <v>0</v>
      </c>
      <c r="K139" s="162" t="b">
        <v>0</v>
      </c>
    </row>
    <row r="140" spans="1:11">
      <c r="A140" s="162" t="s">
        <v>1426</v>
      </c>
      <c r="B140" s="162" t="s">
        <v>6018</v>
      </c>
      <c r="C140" s="162" t="s">
        <v>6019</v>
      </c>
      <c r="D140" s="162" t="s">
        <v>1538</v>
      </c>
      <c r="E140" s="162" t="s">
        <v>340</v>
      </c>
      <c r="F140" s="162" t="s">
        <v>333</v>
      </c>
      <c r="G140" s="162" t="s">
        <v>1539</v>
      </c>
      <c r="H140" s="162" t="s">
        <v>1539</v>
      </c>
      <c r="I140" s="162" t="s">
        <v>1540</v>
      </c>
      <c r="J140" s="162" t="b">
        <v>0</v>
      </c>
      <c r="K140" s="162" t="b">
        <v>0</v>
      </c>
    </row>
    <row r="141" spans="1:11">
      <c r="A141" s="162" t="s">
        <v>1426</v>
      </c>
      <c r="B141" s="162" t="s">
        <v>6020</v>
      </c>
      <c r="C141" s="162" t="s">
        <v>6021</v>
      </c>
      <c r="D141" s="162" t="s">
        <v>1541</v>
      </c>
      <c r="E141" s="162" t="s">
        <v>340</v>
      </c>
      <c r="F141" s="162" t="s">
        <v>333</v>
      </c>
      <c r="G141" s="162" t="s">
        <v>1542</v>
      </c>
      <c r="H141" s="162" t="s">
        <v>1542</v>
      </c>
      <c r="I141" s="162" t="s">
        <v>1543</v>
      </c>
      <c r="J141" s="162" t="b">
        <v>0</v>
      </c>
      <c r="K141" s="162" t="b">
        <v>0</v>
      </c>
    </row>
    <row r="142" spans="1:11">
      <c r="A142" s="162" t="s">
        <v>1426</v>
      </c>
      <c r="B142" s="162" t="s">
        <v>6022</v>
      </c>
      <c r="C142" s="162" t="s">
        <v>6023</v>
      </c>
      <c r="D142" s="162" t="s">
        <v>1544</v>
      </c>
      <c r="E142" s="162" t="s">
        <v>340</v>
      </c>
      <c r="F142" s="162" t="s">
        <v>333</v>
      </c>
      <c r="G142" s="162" t="s">
        <v>1545</v>
      </c>
      <c r="H142" s="162" t="s">
        <v>1545</v>
      </c>
      <c r="I142" s="162" t="s">
        <v>1546</v>
      </c>
      <c r="J142" s="162" t="b">
        <v>0</v>
      </c>
      <c r="K142" s="162" t="b">
        <v>0</v>
      </c>
    </row>
    <row r="143" spans="1:11">
      <c r="A143" s="162" t="s">
        <v>1426</v>
      </c>
      <c r="B143" s="162" t="s">
        <v>6024</v>
      </c>
      <c r="C143" s="162" t="s">
        <v>6025</v>
      </c>
      <c r="D143" s="162" t="s">
        <v>1547</v>
      </c>
      <c r="E143" s="162" t="s">
        <v>340</v>
      </c>
      <c r="F143" s="162" t="s">
        <v>333</v>
      </c>
      <c r="G143" s="162" t="s">
        <v>1548</v>
      </c>
      <c r="H143" s="162" t="s">
        <v>1548</v>
      </c>
      <c r="I143" s="162" t="s">
        <v>1549</v>
      </c>
      <c r="J143" s="162" t="b">
        <v>0</v>
      </c>
      <c r="K143" s="162" t="b">
        <v>0</v>
      </c>
    </row>
    <row r="144" spans="1:11">
      <c r="A144" s="162" t="s">
        <v>1426</v>
      </c>
      <c r="B144" s="162" t="s">
        <v>6026</v>
      </c>
      <c r="C144" s="162" t="s">
        <v>6027</v>
      </c>
      <c r="D144" s="162" t="s">
        <v>1550</v>
      </c>
      <c r="E144" s="162" t="s">
        <v>340</v>
      </c>
      <c r="F144" s="162" t="s">
        <v>333</v>
      </c>
      <c r="G144" s="162" t="s">
        <v>1551</v>
      </c>
      <c r="H144" s="162" t="s">
        <v>1551</v>
      </c>
      <c r="I144" s="162" t="s">
        <v>1552</v>
      </c>
      <c r="J144" s="162" t="b">
        <v>0</v>
      </c>
      <c r="K144" s="162" t="b">
        <v>0</v>
      </c>
    </row>
    <row r="145" spans="1:11">
      <c r="A145" s="162" t="s">
        <v>1426</v>
      </c>
      <c r="B145" s="162" t="s">
        <v>6028</v>
      </c>
      <c r="C145" s="162" t="s">
        <v>6029</v>
      </c>
      <c r="D145" s="162" t="s">
        <v>1553</v>
      </c>
      <c r="E145" s="162" t="s">
        <v>340</v>
      </c>
      <c r="F145" s="162" t="s">
        <v>333</v>
      </c>
      <c r="G145" s="162" t="s">
        <v>1554</v>
      </c>
      <c r="H145" s="162" t="s">
        <v>1554</v>
      </c>
      <c r="I145" s="162" t="s">
        <v>1555</v>
      </c>
      <c r="J145" s="162" t="b">
        <v>0</v>
      </c>
      <c r="K145" s="162" t="b">
        <v>0</v>
      </c>
    </row>
    <row r="146" spans="1:11">
      <c r="A146" s="162" t="s">
        <v>1426</v>
      </c>
      <c r="B146" s="162" t="s">
        <v>6030</v>
      </c>
      <c r="C146" s="162" t="s">
        <v>6031</v>
      </c>
      <c r="D146" s="162" t="s">
        <v>1556</v>
      </c>
      <c r="E146" s="162" t="s">
        <v>340</v>
      </c>
      <c r="F146" s="162" t="s">
        <v>333</v>
      </c>
      <c r="G146" s="162" t="s">
        <v>1557</v>
      </c>
      <c r="H146" s="162" t="s">
        <v>1557</v>
      </c>
      <c r="I146" s="162" t="s">
        <v>1558</v>
      </c>
      <c r="J146" s="162" t="b">
        <v>0</v>
      </c>
      <c r="K146" s="162" t="b">
        <v>0</v>
      </c>
    </row>
    <row r="147" spans="1:11">
      <c r="A147" s="162" t="s">
        <v>1426</v>
      </c>
      <c r="B147" s="162" t="s">
        <v>6032</v>
      </c>
      <c r="C147" s="162" t="s">
        <v>6033</v>
      </c>
      <c r="D147" s="162" t="s">
        <v>1559</v>
      </c>
      <c r="E147" s="162" t="s">
        <v>340</v>
      </c>
      <c r="F147" s="162" t="s">
        <v>333</v>
      </c>
      <c r="G147" s="162" t="s">
        <v>1560</v>
      </c>
      <c r="H147" s="162" t="s">
        <v>1560</v>
      </c>
      <c r="I147" s="162" t="s">
        <v>1561</v>
      </c>
      <c r="J147" s="162" t="b">
        <v>0</v>
      </c>
      <c r="K147" s="162" t="b">
        <v>0</v>
      </c>
    </row>
    <row r="148" spans="1:11">
      <c r="A148" s="162" t="s">
        <v>1426</v>
      </c>
      <c r="B148" s="162" t="s">
        <v>6034</v>
      </c>
      <c r="C148" s="162" t="s">
        <v>6035</v>
      </c>
      <c r="D148" s="162" t="s">
        <v>1562</v>
      </c>
      <c r="E148" s="162" t="s">
        <v>340</v>
      </c>
      <c r="F148" s="162" t="s">
        <v>333</v>
      </c>
      <c r="G148" s="162" t="s">
        <v>1563</v>
      </c>
      <c r="H148" s="162" t="s">
        <v>1563</v>
      </c>
      <c r="I148" s="162" t="s">
        <v>1564</v>
      </c>
      <c r="J148" s="162" t="b">
        <v>0</v>
      </c>
      <c r="K148" s="162" t="b">
        <v>0</v>
      </c>
    </row>
    <row r="149" spans="1:11">
      <c r="A149" s="162" t="s">
        <v>1426</v>
      </c>
      <c r="B149" s="162" t="s">
        <v>6036</v>
      </c>
      <c r="C149" s="162" t="s">
        <v>6037</v>
      </c>
      <c r="D149" s="162" t="s">
        <v>1565</v>
      </c>
      <c r="E149" s="162" t="s">
        <v>340</v>
      </c>
      <c r="F149" s="162" t="s">
        <v>333</v>
      </c>
      <c r="G149" s="162" t="s">
        <v>1566</v>
      </c>
      <c r="H149" s="162" t="s">
        <v>1566</v>
      </c>
      <c r="I149" s="162" t="s">
        <v>1567</v>
      </c>
      <c r="J149" s="162" t="b">
        <v>0</v>
      </c>
      <c r="K149" s="162" t="b">
        <v>0</v>
      </c>
    </row>
    <row r="150" spans="1:11">
      <c r="A150" s="162" t="s">
        <v>1426</v>
      </c>
      <c r="B150" s="162" t="s">
        <v>6038</v>
      </c>
      <c r="C150" s="162" t="s">
        <v>6039</v>
      </c>
      <c r="D150" s="162" t="s">
        <v>1568</v>
      </c>
      <c r="E150" s="162" t="s">
        <v>340</v>
      </c>
      <c r="F150" s="162" t="s">
        <v>333</v>
      </c>
      <c r="G150" s="162" t="s">
        <v>1569</v>
      </c>
      <c r="H150" s="162" t="s">
        <v>1569</v>
      </c>
      <c r="I150" s="162" t="s">
        <v>1570</v>
      </c>
      <c r="J150" s="162" t="b">
        <v>0</v>
      </c>
      <c r="K150" s="162" t="b">
        <v>0</v>
      </c>
    </row>
    <row r="151" spans="1:11">
      <c r="A151" s="162" t="s">
        <v>1426</v>
      </c>
      <c r="B151" s="162" t="s">
        <v>6040</v>
      </c>
      <c r="C151" s="162" t="s">
        <v>6041</v>
      </c>
      <c r="D151" s="162" t="s">
        <v>1571</v>
      </c>
      <c r="E151" s="162" t="s">
        <v>340</v>
      </c>
      <c r="F151" s="162" t="s">
        <v>333</v>
      </c>
      <c r="G151" s="162" t="s">
        <v>1572</v>
      </c>
      <c r="H151" s="162" t="s">
        <v>1572</v>
      </c>
      <c r="I151" s="162" t="s">
        <v>1573</v>
      </c>
      <c r="J151" s="162" t="b">
        <v>0</v>
      </c>
      <c r="K151" s="162" t="b">
        <v>0</v>
      </c>
    </row>
    <row r="152" spans="1:11">
      <c r="A152" s="162" t="s">
        <v>1426</v>
      </c>
      <c r="B152" s="162" t="s">
        <v>6042</v>
      </c>
      <c r="C152" s="162" t="s">
        <v>6043</v>
      </c>
      <c r="D152" s="162" t="s">
        <v>1574</v>
      </c>
      <c r="E152" s="162" t="s">
        <v>340</v>
      </c>
      <c r="F152" s="162" t="s">
        <v>333</v>
      </c>
      <c r="G152" s="162" t="s">
        <v>1575</v>
      </c>
      <c r="H152" s="162" t="s">
        <v>1575</v>
      </c>
      <c r="I152" s="162" t="s">
        <v>1576</v>
      </c>
      <c r="J152" s="162" t="b">
        <v>0</v>
      </c>
      <c r="K152" s="162" t="b">
        <v>0</v>
      </c>
    </row>
    <row r="153" spans="1:11">
      <c r="A153" s="162" t="s">
        <v>1426</v>
      </c>
      <c r="B153" s="162" t="s">
        <v>6044</v>
      </c>
      <c r="C153" s="162" t="s">
        <v>6045</v>
      </c>
      <c r="D153" s="162" t="s">
        <v>1577</v>
      </c>
      <c r="E153" s="162" t="s">
        <v>340</v>
      </c>
      <c r="F153" s="162" t="s">
        <v>333</v>
      </c>
      <c r="G153" s="162" t="s">
        <v>1578</v>
      </c>
      <c r="H153" s="162" t="s">
        <v>1578</v>
      </c>
      <c r="I153" s="162" t="s">
        <v>1579</v>
      </c>
      <c r="J153" s="162" t="b">
        <v>0</v>
      </c>
      <c r="K153" s="162" t="b">
        <v>0</v>
      </c>
    </row>
    <row r="154" spans="1:11">
      <c r="A154" s="162" t="s">
        <v>1426</v>
      </c>
      <c r="B154" s="162" t="s">
        <v>6046</v>
      </c>
      <c r="C154" s="162" t="s">
        <v>6047</v>
      </c>
      <c r="D154" s="162" t="s">
        <v>1580</v>
      </c>
      <c r="E154" s="162" t="s">
        <v>340</v>
      </c>
      <c r="F154" s="162" t="s">
        <v>333</v>
      </c>
      <c r="G154" s="162" t="s">
        <v>1581</v>
      </c>
      <c r="H154" s="162" t="s">
        <v>1581</v>
      </c>
      <c r="I154" s="162" t="s">
        <v>1582</v>
      </c>
      <c r="J154" s="162" t="b">
        <v>0</v>
      </c>
      <c r="K154" s="162" t="b">
        <v>0</v>
      </c>
    </row>
    <row r="155" spans="1:11">
      <c r="A155" s="162" t="s">
        <v>1426</v>
      </c>
      <c r="B155" s="162" t="s">
        <v>6048</v>
      </c>
      <c r="C155" s="162" t="s">
        <v>6049</v>
      </c>
      <c r="D155" s="162" t="s">
        <v>1583</v>
      </c>
      <c r="E155" s="162" t="s">
        <v>340</v>
      </c>
      <c r="F155" s="162" t="s">
        <v>333</v>
      </c>
      <c r="G155" s="162" t="s">
        <v>1584</v>
      </c>
      <c r="H155" s="162" t="s">
        <v>1584</v>
      </c>
      <c r="I155" s="162" t="s">
        <v>1585</v>
      </c>
      <c r="J155" s="162" t="b">
        <v>0</v>
      </c>
      <c r="K155" s="162" t="b">
        <v>0</v>
      </c>
    </row>
    <row r="156" spans="1:11">
      <c r="A156" s="162" t="s">
        <v>1426</v>
      </c>
      <c r="B156" s="162" t="s">
        <v>6050</v>
      </c>
      <c r="C156" s="162" t="s">
        <v>6051</v>
      </c>
      <c r="D156" s="162" t="s">
        <v>1586</v>
      </c>
      <c r="E156" s="162" t="s">
        <v>340</v>
      </c>
      <c r="F156" s="162" t="s">
        <v>333</v>
      </c>
      <c r="G156" s="162" t="s">
        <v>1587</v>
      </c>
      <c r="H156" s="162" t="s">
        <v>1587</v>
      </c>
      <c r="I156" s="162" t="s">
        <v>1588</v>
      </c>
      <c r="J156" s="162" t="b">
        <v>0</v>
      </c>
      <c r="K156" s="162" t="b">
        <v>0</v>
      </c>
    </row>
    <row r="157" spans="1:11">
      <c r="A157" s="162" t="s">
        <v>1426</v>
      </c>
      <c r="B157" s="162" t="s">
        <v>6052</v>
      </c>
      <c r="C157" s="162" t="s">
        <v>6053</v>
      </c>
      <c r="D157" s="162" t="s">
        <v>1589</v>
      </c>
      <c r="E157" s="162" t="s">
        <v>340</v>
      </c>
      <c r="F157" s="162" t="s">
        <v>333</v>
      </c>
      <c r="G157" s="162" t="s">
        <v>1590</v>
      </c>
      <c r="H157" s="162" t="s">
        <v>1590</v>
      </c>
      <c r="I157" s="162" t="s">
        <v>1591</v>
      </c>
      <c r="J157" s="162" t="b">
        <v>0</v>
      </c>
      <c r="K157" s="162" t="b">
        <v>0</v>
      </c>
    </row>
    <row r="158" spans="1:11">
      <c r="A158" s="162" t="s">
        <v>1426</v>
      </c>
      <c r="B158" s="162" t="s">
        <v>6054</v>
      </c>
      <c r="C158" s="162" t="s">
        <v>6055</v>
      </c>
      <c r="D158" s="162" t="s">
        <v>1592</v>
      </c>
      <c r="E158" s="162" t="s">
        <v>340</v>
      </c>
      <c r="F158" s="162" t="s">
        <v>333</v>
      </c>
      <c r="G158" s="162" t="s">
        <v>1593</v>
      </c>
      <c r="H158" s="162" t="s">
        <v>1593</v>
      </c>
      <c r="I158" s="162" t="s">
        <v>1594</v>
      </c>
      <c r="J158" s="162" t="b">
        <v>0</v>
      </c>
      <c r="K158" s="162" t="b">
        <v>0</v>
      </c>
    </row>
    <row r="159" spans="1:11">
      <c r="A159" s="162" t="s">
        <v>1426</v>
      </c>
      <c r="B159" s="162" t="s">
        <v>6056</v>
      </c>
      <c r="C159" s="162" t="s">
        <v>6057</v>
      </c>
      <c r="D159" s="162" t="s">
        <v>1595</v>
      </c>
      <c r="E159" s="162" t="s">
        <v>340</v>
      </c>
      <c r="F159" s="162" t="s">
        <v>333</v>
      </c>
      <c r="G159" s="162" t="s">
        <v>1596</v>
      </c>
      <c r="H159" s="162" t="s">
        <v>1596</v>
      </c>
      <c r="I159" s="162" t="s">
        <v>1597</v>
      </c>
      <c r="J159" s="162" t="b">
        <v>0</v>
      </c>
      <c r="K159" s="162" t="b">
        <v>0</v>
      </c>
    </row>
    <row r="160" spans="1:11">
      <c r="A160" s="162" t="s">
        <v>1426</v>
      </c>
      <c r="B160" s="162" t="s">
        <v>6058</v>
      </c>
      <c r="C160" s="162" t="s">
        <v>6059</v>
      </c>
      <c r="D160" s="162" t="s">
        <v>1598</v>
      </c>
      <c r="E160" s="162" t="s">
        <v>340</v>
      </c>
      <c r="F160" s="162" t="s">
        <v>333</v>
      </c>
      <c r="G160" s="162" t="s">
        <v>1599</v>
      </c>
      <c r="H160" s="162" t="s">
        <v>1599</v>
      </c>
      <c r="I160" s="162" t="s">
        <v>1600</v>
      </c>
      <c r="J160" s="162" t="b">
        <v>0</v>
      </c>
      <c r="K160" s="162" t="b">
        <v>0</v>
      </c>
    </row>
    <row r="161" spans="1:11">
      <c r="A161" s="162" t="s">
        <v>1426</v>
      </c>
      <c r="B161" s="162" t="s">
        <v>6060</v>
      </c>
      <c r="C161" s="162" t="s">
        <v>6061</v>
      </c>
      <c r="D161" s="162" t="s">
        <v>1601</v>
      </c>
      <c r="E161" s="162" t="s">
        <v>340</v>
      </c>
      <c r="F161" s="162" t="s">
        <v>333</v>
      </c>
      <c r="G161" s="162" t="s">
        <v>1602</v>
      </c>
      <c r="H161" s="162" t="s">
        <v>1602</v>
      </c>
      <c r="I161" s="162" t="s">
        <v>1603</v>
      </c>
      <c r="J161" s="162" t="b">
        <v>0</v>
      </c>
      <c r="K161" s="162" t="b">
        <v>0</v>
      </c>
    </row>
    <row r="162" spans="1:11">
      <c r="A162" s="162" t="s">
        <v>1426</v>
      </c>
      <c r="B162" s="162" t="s">
        <v>6062</v>
      </c>
      <c r="C162" s="162" t="s">
        <v>6063</v>
      </c>
      <c r="D162" s="162" t="s">
        <v>1604</v>
      </c>
      <c r="E162" s="162" t="s">
        <v>340</v>
      </c>
      <c r="F162" s="162" t="s">
        <v>333</v>
      </c>
      <c r="G162" s="162" t="s">
        <v>1605</v>
      </c>
      <c r="H162" s="162" t="s">
        <v>1605</v>
      </c>
      <c r="I162" s="162" t="s">
        <v>1606</v>
      </c>
      <c r="J162" s="162" t="b">
        <v>0</v>
      </c>
      <c r="K162" s="162" t="b">
        <v>0</v>
      </c>
    </row>
    <row r="163" spans="1:11">
      <c r="A163" s="162" t="s">
        <v>1426</v>
      </c>
      <c r="B163" s="162" t="s">
        <v>6064</v>
      </c>
      <c r="C163" s="162" t="s">
        <v>6065</v>
      </c>
      <c r="D163" s="162" t="s">
        <v>1607</v>
      </c>
      <c r="E163" s="162" t="s">
        <v>340</v>
      </c>
      <c r="F163" s="162" t="s">
        <v>333</v>
      </c>
      <c r="G163" s="162" t="s">
        <v>1608</v>
      </c>
      <c r="H163" s="162" t="s">
        <v>1608</v>
      </c>
      <c r="I163" s="162" t="s">
        <v>1609</v>
      </c>
      <c r="J163" s="162" t="b">
        <v>0</v>
      </c>
      <c r="K163" s="162" t="b">
        <v>0</v>
      </c>
    </row>
    <row r="164" spans="1:11">
      <c r="A164" s="162" t="s">
        <v>1426</v>
      </c>
      <c r="B164" s="162" t="s">
        <v>6066</v>
      </c>
      <c r="C164" s="162" t="s">
        <v>6067</v>
      </c>
      <c r="D164" s="162" t="s">
        <v>1610</v>
      </c>
      <c r="E164" s="162" t="s">
        <v>340</v>
      </c>
      <c r="F164" s="162" t="s">
        <v>333</v>
      </c>
      <c r="G164" s="162" t="s">
        <v>1611</v>
      </c>
      <c r="H164" s="162" t="s">
        <v>1611</v>
      </c>
      <c r="I164" s="162" t="s">
        <v>1612</v>
      </c>
      <c r="J164" s="162" t="b">
        <v>0</v>
      </c>
      <c r="K164" s="162" t="b">
        <v>0</v>
      </c>
    </row>
    <row r="165" spans="1:11">
      <c r="A165" s="162" t="s">
        <v>1426</v>
      </c>
      <c r="B165" s="162" t="s">
        <v>6068</v>
      </c>
      <c r="C165" s="162" t="s">
        <v>6069</v>
      </c>
      <c r="D165" s="162" t="s">
        <v>1613</v>
      </c>
      <c r="E165" s="162" t="s">
        <v>340</v>
      </c>
      <c r="F165" s="162" t="s">
        <v>333</v>
      </c>
      <c r="G165" s="162" t="s">
        <v>1614</v>
      </c>
      <c r="H165" s="162" t="s">
        <v>1614</v>
      </c>
      <c r="I165" s="162" t="s">
        <v>1615</v>
      </c>
      <c r="J165" s="162" t="b">
        <v>0</v>
      </c>
      <c r="K165" s="162" t="b">
        <v>0</v>
      </c>
    </row>
    <row r="166" spans="1:11">
      <c r="A166" s="162" t="s">
        <v>1426</v>
      </c>
      <c r="B166" s="162" t="s">
        <v>6070</v>
      </c>
      <c r="C166" s="162" t="s">
        <v>6071</v>
      </c>
      <c r="D166" s="162" t="s">
        <v>1616</v>
      </c>
      <c r="E166" s="162" t="s">
        <v>340</v>
      </c>
      <c r="F166" s="162" t="s">
        <v>333</v>
      </c>
      <c r="G166" s="162" t="s">
        <v>1617</v>
      </c>
      <c r="H166" s="162" t="s">
        <v>1617</v>
      </c>
      <c r="I166" s="162" t="s">
        <v>1618</v>
      </c>
      <c r="J166" s="162" t="b">
        <v>0</v>
      </c>
      <c r="K166" s="162" t="b">
        <v>0</v>
      </c>
    </row>
    <row r="167" spans="1:11">
      <c r="A167" s="162" t="s">
        <v>1426</v>
      </c>
      <c r="B167" s="162" t="s">
        <v>6072</v>
      </c>
      <c r="C167" s="162" t="s">
        <v>6073</v>
      </c>
      <c r="D167" s="162" t="s">
        <v>1619</v>
      </c>
      <c r="E167" s="162" t="s">
        <v>340</v>
      </c>
      <c r="F167" s="162" t="s">
        <v>333</v>
      </c>
      <c r="G167" s="162" t="s">
        <v>1620</v>
      </c>
      <c r="H167" s="162" t="s">
        <v>1620</v>
      </c>
      <c r="I167" s="162" t="s">
        <v>1621</v>
      </c>
      <c r="J167" s="162" t="b">
        <v>0</v>
      </c>
      <c r="K167" s="162" t="b">
        <v>0</v>
      </c>
    </row>
    <row r="168" spans="1:11">
      <c r="A168" s="162" t="s">
        <v>1426</v>
      </c>
      <c r="B168" s="162" t="s">
        <v>6074</v>
      </c>
      <c r="C168" s="162" t="s">
        <v>6075</v>
      </c>
      <c r="D168" s="162" t="s">
        <v>1622</v>
      </c>
      <c r="E168" s="162" t="s">
        <v>340</v>
      </c>
      <c r="F168" s="162" t="s">
        <v>333</v>
      </c>
      <c r="G168" s="162" t="s">
        <v>1623</v>
      </c>
      <c r="H168" s="162" t="s">
        <v>1623</v>
      </c>
      <c r="I168" s="162" t="s">
        <v>1624</v>
      </c>
      <c r="J168" s="162" t="b">
        <v>0</v>
      </c>
      <c r="K168" s="162" t="b">
        <v>0</v>
      </c>
    </row>
    <row r="169" spans="1:11">
      <c r="A169" s="162" t="s">
        <v>1426</v>
      </c>
      <c r="B169" s="162" t="s">
        <v>6076</v>
      </c>
      <c r="C169" s="162" t="s">
        <v>6077</v>
      </c>
      <c r="D169" s="162" t="s">
        <v>1625</v>
      </c>
      <c r="E169" s="162" t="s">
        <v>340</v>
      </c>
      <c r="F169" s="162" t="s">
        <v>333</v>
      </c>
      <c r="G169" s="162" t="s">
        <v>1626</v>
      </c>
      <c r="H169" s="162" t="s">
        <v>1626</v>
      </c>
      <c r="I169" s="162" t="s">
        <v>1627</v>
      </c>
      <c r="J169" s="162" t="b">
        <v>0</v>
      </c>
      <c r="K169" s="162" t="b">
        <v>0</v>
      </c>
    </row>
    <row r="170" spans="1:11">
      <c r="A170" s="162" t="s">
        <v>1426</v>
      </c>
      <c r="B170" s="162" t="s">
        <v>6078</v>
      </c>
      <c r="C170" s="162" t="s">
        <v>6079</v>
      </c>
      <c r="D170" s="162" t="s">
        <v>1628</v>
      </c>
      <c r="E170" s="162" t="s">
        <v>340</v>
      </c>
      <c r="F170" s="162" t="s">
        <v>333</v>
      </c>
      <c r="G170" s="162" t="s">
        <v>1629</v>
      </c>
      <c r="H170" s="162" t="s">
        <v>1629</v>
      </c>
      <c r="I170" s="162" t="s">
        <v>1630</v>
      </c>
      <c r="J170" s="162" t="b">
        <v>0</v>
      </c>
      <c r="K170" s="162" t="b">
        <v>0</v>
      </c>
    </row>
    <row r="171" spans="1:11">
      <c r="A171" s="162" t="s">
        <v>1426</v>
      </c>
      <c r="B171" s="162" t="s">
        <v>6080</v>
      </c>
      <c r="C171" s="162" t="s">
        <v>6081</v>
      </c>
      <c r="D171" s="162" t="s">
        <v>1631</v>
      </c>
      <c r="E171" s="162" t="s">
        <v>340</v>
      </c>
      <c r="F171" s="162" t="s">
        <v>333</v>
      </c>
      <c r="G171" s="162" t="s">
        <v>1632</v>
      </c>
      <c r="H171" s="162" t="s">
        <v>1632</v>
      </c>
      <c r="I171" s="162" t="s">
        <v>1633</v>
      </c>
      <c r="J171" s="162" t="b">
        <v>0</v>
      </c>
      <c r="K171" s="162" t="b">
        <v>0</v>
      </c>
    </row>
    <row r="172" spans="1:11">
      <c r="A172" s="162" t="s">
        <v>1426</v>
      </c>
      <c r="B172" s="162" t="s">
        <v>6082</v>
      </c>
      <c r="C172" s="162" t="s">
        <v>6083</v>
      </c>
      <c r="D172" s="162" t="s">
        <v>1634</v>
      </c>
      <c r="E172" s="162" t="s">
        <v>340</v>
      </c>
      <c r="F172" s="162" t="s">
        <v>333</v>
      </c>
      <c r="G172" s="162" t="s">
        <v>1635</v>
      </c>
      <c r="H172" s="162" t="s">
        <v>1635</v>
      </c>
      <c r="I172" s="162" t="s">
        <v>1636</v>
      </c>
      <c r="J172" s="162" t="b">
        <v>0</v>
      </c>
      <c r="K172" s="162" t="b">
        <v>0</v>
      </c>
    </row>
    <row r="173" spans="1:11">
      <c r="A173" s="162" t="s">
        <v>1426</v>
      </c>
      <c r="B173" s="162" t="s">
        <v>6084</v>
      </c>
      <c r="C173" s="162" t="s">
        <v>6085</v>
      </c>
      <c r="D173" s="162" t="s">
        <v>1637</v>
      </c>
      <c r="E173" s="162" t="s">
        <v>340</v>
      </c>
      <c r="F173" s="162" t="s">
        <v>333</v>
      </c>
      <c r="G173" s="162" t="s">
        <v>1638</v>
      </c>
      <c r="H173" s="162" t="s">
        <v>1638</v>
      </c>
      <c r="I173" s="162" t="s">
        <v>1639</v>
      </c>
      <c r="J173" s="162" t="b">
        <v>0</v>
      </c>
      <c r="K173" s="162" t="b">
        <v>0</v>
      </c>
    </row>
    <row r="174" spans="1:11">
      <c r="A174" s="162" t="s">
        <v>1426</v>
      </c>
      <c r="B174" s="162" t="s">
        <v>6086</v>
      </c>
      <c r="C174" s="162" t="s">
        <v>6087</v>
      </c>
      <c r="D174" s="162" t="s">
        <v>1640</v>
      </c>
      <c r="E174" s="162" t="s">
        <v>340</v>
      </c>
      <c r="F174" s="162" t="s">
        <v>333</v>
      </c>
      <c r="G174" s="162" t="s">
        <v>1641</v>
      </c>
      <c r="H174" s="162" t="s">
        <v>1641</v>
      </c>
      <c r="I174" s="162" t="s">
        <v>1642</v>
      </c>
      <c r="J174" s="162" t="b">
        <v>0</v>
      </c>
      <c r="K174" s="162" t="b">
        <v>0</v>
      </c>
    </row>
    <row r="175" spans="1:11">
      <c r="A175" s="162" t="s">
        <v>1426</v>
      </c>
      <c r="B175" s="162" t="s">
        <v>6088</v>
      </c>
      <c r="C175" s="162" t="s">
        <v>6089</v>
      </c>
      <c r="D175" s="162" t="s">
        <v>1643</v>
      </c>
      <c r="E175" s="162" t="s">
        <v>340</v>
      </c>
      <c r="F175" s="162" t="s">
        <v>333</v>
      </c>
      <c r="G175" s="162" t="s">
        <v>1644</v>
      </c>
      <c r="H175" s="162" t="s">
        <v>1644</v>
      </c>
      <c r="I175" s="162" t="s">
        <v>1645</v>
      </c>
      <c r="J175" s="162" t="b">
        <v>0</v>
      </c>
      <c r="K175" s="162" t="b">
        <v>0</v>
      </c>
    </row>
    <row r="176" spans="1:11">
      <c r="A176" s="162" t="s">
        <v>1426</v>
      </c>
      <c r="B176" s="162" t="s">
        <v>6090</v>
      </c>
      <c r="C176" s="162" t="s">
        <v>6091</v>
      </c>
      <c r="D176" s="162" t="s">
        <v>1646</v>
      </c>
      <c r="E176" s="162" t="s">
        <v>340</v>
      </c>
      <c r="F176" s="162" t="s">
        <v>333</v>
      </c>
      <c r="G176" s="162" t="s">
        <v>1647</v>
      </c>
      <c r="H176" s="162" t="s">
        <v>1647</v>
      </c>
      <c r="I176" s="162" t="s">
        <v>1648</v>
      </c>
      <c r="J176" s="162" t="b">
        <v>0</v>
      </c>
      <c r="K176" s="162" t="b">
        <v>0</v>
      </c>
    </row>
    <row r="177" spans="1:11">
      <c r="A177" s="162" t="s">
        <v>1426</v>
      </c>
      <c r="B177" s="162" t="s">
        <v>6092</v>
      </c>
      <c r="C177" s="162" t="s">
        <v>6093</v>
      </c>
      <c r="D177" s="162" t="s">
        <v>1649</v>
      </c>
      <c r="E177" s="162" t="s">
        <v>340</v>
      </c>
      <c r="F177" s="162" t="s">
        <v>333</v>
      </c>
      <c r="G177" s="162" t="s">
        <v>1650</v>
      </c>
      <c r="H177" s="162" t="s">
        <v>1650</v>
      </c>
      <c r="I177" s="162" t="s">
        <v>1651</v>
      </c>
      <c r="J177" s="162" t="b">
        <v>0</v>
      </c>
      <c r="K177" s="162" t="b">
        <v>0</v>
      </c>
    </row>
    <row r="178" spans="1:11">
      <c r="A178" s="162" t="s">
        <v>1426</v>
      </c>
      <c r="B178" s="162" t="s">
        <v>6094</v>
      </c>
      <c r="C178" s="162" t="s">
        <v>6095</v>
      </c>
      <c r="D178" s="162" t="s">
        <v>1652</v>
      </c>
      <c r="E178" s="162" t="s">
        <v>340</v>
      </c>
      <c r="F178" s="162" t="s">
        <v>333</v>
      </c>
      <c r="G178" s="162" t="s">
        <v>1653</v>
      </c>
      <c r="H178" s="162" t="s">
        <v>1653</v>
      </c>
      <c r="I178" s="162" t="s">
        <v>1654</v>
      </c>
      <c r="J178" s="162" t="b">
        <v>0</v>
      </c>
      <c r="K178" s="162" t="b">
        <v>0</v>
      </c>
    </row>
    <row r="179" spans="1:11">
      <c r="A179" s="162" t="s">
        <v>1426</v>
      </c>
      <c r="B179" s="162" t="s">
        <v>6096</v>
      </c>
      <c r="C179" s="162" t="s">
        <v>6097</v>
      </c>
      <c r="D179" s="162" t="s">
        <v>1655</v>
      </c>
      <c r="E179" s="162" t="s">
        <v>340</v>
      </c>
      <c r="F179" s="162" t="s">
        <v>333</v>
      </c>
      <c r="G179" s="162" t="s">
        <v>1656</v>
      </c>
      <c r="H179" s="162" t="s">
        <v>1656</v>
      </c>
      <c r="I179" s="162" t="s">
        <v>1657</v>
      </c>
      <c r="J179" s="162" t="b">
        <v>0</v>
      </c>
      <c r="K179" s="162" t="b">
        <v>0</v>
      </c>
    </row>
    <row r="180" spans="1:11">
      <c r="A180" s="162" t="s">
        <v>1426</v>
      </c>
      <c r="B180" s="162" t="s">
        <v>6098</v>
      </c>
      <c r="C180" s="162" t="s">
        <v>6099</v>
      </c>
      <c r="D180" s="162" t="s">
        <v>1658</v>
      </c>
      <c r="E180" s="162" t="s">
        <v>340</v>
      </c>
      <c r="F180" s="162" t="s">
        <v>333</v>
      </c>
      <c r="G180" s="162" t="s">
        <v>1659</v>
      </c>
      <c r="H180" s="162" t="s">
        <v>1659</v>
      </c>
      <c r="I180" s="162" t="s">
        <v>1660</v>
      </c>
      <c r="J180" s="162" t="b">
        <v>0</v>
      </c>
      <c r="K180" s="162" t="b">
        <v>0</v>
      </c>
    </row>
    <row r="181" spans="1:11">
      <c r="A181" s="162" t="s">
        <v>1426</v>
      </c>
      <c r="B181" s="162" t="s">
        <v>6100</v>
      </c>
      <c r="C181" s="162" t="s">
        <v>6101</v>
      </c>
      <c r="D181" s="162" t="s">
        <v>1661</v>
      </c>
      <c r="E181" s="162" t="s">
        <v>340</v>
      </c>
      <c r="F181" s="162" t="s">
        <v>333</v>
      </c>
      <c r="G181" s="162" t="s">
        <v>1662</v>
      </c>
      <c r="H181" s="162" t="s">
        <v>1662</v>
      </c>
      <c r="I181" s="162" t="s">
        <v>1663</v>
      </c>
      <c r="J181" s="162" t="b">
        <v>0</v>
      </c>
      <c r="K181" s="162" t="b">
        <v>0</v>
      </c>
    </row>
    <row r="182" spans="1:11">
      <c r="A182" s="162" t="s">
        <v>1426</v>
      </c>
      <c r="B182" s="162" t="s">
        <v>6102</v>
      </c>
      <c r="C182" s="162" t="s">
        <v>6103</v>
      </c>
      <c r="D182" s="162" t="s">
        <v>1664</v>
      </c>
      <c r="E182" s="162" t="s">
        <v>340</v>
      </c>
      <c r="F182" s="162" t="s">
        <v>333</v>
      </c>
      <c r="G182" s="162" t="s">
        <v>1665</v>
      </c>
      <c r="H182" s="162" t="s">
        <v>1665</v>
      </c>
      <c r="I182" s="162" t="s">
        <v>1666</v>
      </c>
      <c r="J182" s="162" t="b">
        <v>0</v>
      </c>
      <c r="K182" s="162" t="b">
        <v>0</v>
      </c>
    </row>
    <row r="183" spans="1:11">
      <c r="A183" s="162" t="s">
        <v>1426</v>
      </c>
      <c r="B183" s="162" t="s">
        <v>6104</v>
      </c>
      <c r="C183" s="162" t="s">
        <v>6105</v>
      </c>
      <c r="D183" s="162" t="s">
        <v>1667</v>
      </c>
      <c r="E183" s="162" t="s">
        <v>340</v>
      </c>
      <c r="F183" s="162" t="s">
        <v>333</v>
      </c>
      <c r="G183" s="162" t="s">
        <v>1668</v>
      </c>
      <c r="H183" s="162" t="s">
        <v>1668</v>
      </c>
      <c r="I183" s="162" t="s">
        <v>1669</v>
      </c>
      <c r="J183" s="162" t="b">
        <v>0</v>
      </c>
      <c r="K183" s="162" t="b">
        <v>0</v>
      </c>
    </row>
    <row r="184" spans="1:11">
      <c r="A184" s="162" t="s">
        <v>1426</v>
      </c>
      <c r="B184" s="162" t="s">
        <v>6106</v>
      </c>
      <c r="C184" s="162" t="s">
        <v>6107</v>
      </c>
      <c r="D184" s="162" t="s">
        <v>1670</v>
      </c>
      <c r="E184" s="162" t="s">
        <v>340</v>
      </c>
      <c r="F184" s="162" t="s">
        <v>333</v>
      </c>
      <c r="G184" s="162" t="s">
        <v>1671</v>
      </c>
      <c r="H184" s="162" t="s">
        <v>1671</v>
      </c>
      <c r="I184" s="162" t="s">
        <v>1672</v>
      </c>
      <c r="J184" s="162" t="b">
        <v>0</v>
      </c>
      <c r="K184" s="162" t="b">
        <v>0</v>
      </c>
    </row>
    <row r="185" spans="1:11">
      <c r="A185" s="162" t="s">
        <v>1426</v>
      </c>
      <c r="B185" s="162" t="s">
        <v>6108</v>
      </c>
      <c r="C185" s="162" t="s">
        <v>6109</v>
      </c>
      <c r="D185" s="162" t="s">
        <v>1673</v>
      </c>
      <c r="E185" s="162" t="s">
        <v>340</v>
      </c>
      <c r="F185" s="162" t="s">
        <v>333</v>
      </c>
      <c r="G185" s="162" t="s">
        <v>1674</v>
      </c>
      <c r="H185" s="162" t="s">
        <v>1674</v>
      </c>
      <c r="I185" s="162" t="s">
        <v>1675</v>
      </c>
      <c r="J185" s="162" t="b">
        <v>0</v>
      </c>
      <c r="K185" s="162" t="b">
        <v>0</v>
      </c>
    </row>
    <row r="186" spans="1:11">
      <c r="A186" s="162" t="s">
        <v>1426</v>
      </c>
      <c r="B186" s="162" t="s">
        <v>6110</v>
      </c>
      <c r="C186" s="162" t="s">
        <v>6111</v>
      </c>
      <c r="D186" s="162" t="s">
        <v>1676</v>
      </c>
      <c r="E186" s="162" t="s">
        <v>340</v>
      </c>
      <c r="F186" s="162" t="s">
        <v>333</v>
      </c>
      <c r="G186" s="162" t="s">
        <v>1677</v>
      </c>
      <c r="H186" s="162" t="s">
        <v>1677</v>
      </c>
      <c r="I186" s="162" t="s">
        <v>1678</v>
      </c>
      <c r="J186" s="162" t="b">
        <v>0</v>
      </c>
      <c r="K186" s="162" t="b">
        <v>0</v>
      </c>
    </row>
    <row r="187" spans="1:11">
      <c r="A187" s="162" t="s">
        <v>1426</v>
      </c>
      <c r="B187" s="162" t="s">
        <v>6112</v>
      </c>
      <c r="C187" s="162" t="s">
        <v>6113</v>
      </c>
      <c r="D187" s="162" t="s">
        <v>1679</v>
      </c>
      <c r="E187" s="162" t="s">
        <v>340</v>
      </c>
      <c r="F187" s="162" t="s">
        <v>333</v>
      </c>
      <c r="G187" s="162" t="s">
        <v>1680</v>
      </c>
      <c r="H187" s="162" t="s">
        <v>1680</v>
      </c>
      <c r="I187" s="162" t="s">
        <v>1681</v>
      </c>
      <c r="J187" s="162" t="b">
        <v>0</v>
      </c>
      <c r="K187" s="162" t="b">
        <v>0</v>
      </c>
    </row>
    <row r="188" spans="1:11">
      <c r="A188" s="162" t="s">
        <v>1426</v>
      </c>
      <c r="B188" s="162" t="s">
        <v>6114</v>
      </c>
      <c r="C188" s="162" t="s">
        <v>6115</v>
      </c>
      <c r="D188" s="162" t="s">
        <v>1682</v>
      </c>
      <c r="E188" s="162" t="s">
        <v>340</v>
      </c>
      <c r="F188" s="162" t="s">
        <v>333</v>
      </c>
      <c r="G188" s="162" t="s">
        <v>1683</v>
      </c>
      <c r="H188" s="162" t="s">
        <v>1683</v>
      </c>
      <c r="I188" s="162" t="s">
        <v>1684</v>
      </c>
      <c r="J188" s="162" t="b">
        <v>0</v>
      </c>
      <c r="K188" s="162" t="b">
        <v>0</v>
      </c>
    </row>
    <row r="189" spans="1:11">
      <c r="A189" s="162" t="s">
        <v>1426</v>
      </c>
      <c r="B189" s="162" t="s">
        <v>6116</v>
      </c>
      <c r="C189" s="162" t="s">
        <v>6117</v>
      </c>
      <c r="D189" s="162" t="s">
        <v>1685</v>
      </c>
      <c r="E189" s="162" t="s">
        <v>340</v>
      </c>
      <c r="F189" s="162" t="s">
        <v>333</v>
      </c>
      <c r="G189" s="162" t="s">
        <v>1686</v>
      </c>
      <c r="H189" s="162" t="s">
        <v>1686</v>
      </c>
      <c r="I189" s="162" t="s">
        <v>1687</v>
      </c>
      <c r="J189" s="162" t="b">
        <v>0</v>
      </c>
      <c r="K189" s="162" t="b">
        <v>0</v>
      </c>
    </row>
    <row r="190" spans="1:11">
      <c r="A190" s="162" t="s">
        <v>1426</v>
      </c>
      <c r="B190" s="162" t="s">
        <v>6118</v>
      </c>
      <c r="C190" s="162" t="s">
        <v>6119</v>
      </c>
      <c r="D190" s="162" t="s">
        <v>1688</v>
      </c>
      <c r="E190" s="162" t="s">
        <v>340</v>
      </c>
      <c r="F190" s="162" t="s">
        <v>333</v>
      </c>
      <c r="G190" s="162" t="s">
        <v>1689</v>
      </c>
      <c r="H190" s="162" t="s">
        <v>1689</v>
      </c>
      <c r="I190" s="162" t="s">
        <v>1690</v>
      </c>
      <c r="J190" s="162" t="b">
        <v>0</v>
      </c>
      <c r="K190" s="162" t="b">
        <v>0</v>
      </c>
    </row>
    <row r="191" spans="1:11">
      <c r="A191" s="162" t="s">
        <v>1426</v>
      </c>
      <c r="B191" s="162" t="s">
        <v>6120</v>
      </c>
      <c r="C191" s="162" t="s">
        <v>6121</v>
      </c>
      <c r="D191" s="162" t="s">
        <v>1691</v>
      </c>
      <c r="E191" s="162" t="s">
        <v>340</v>
      </c>
      <c r="F191" s="162" t="s">
        <v>333</v>
      </c>
      <c r="G191" s="162" t="s">
        <v>1692</v>
      </c>
      <c r="H191" s="162" t="s">
        <v>1692</v>
      </c>
      <c r="I191" s="162" t="s">
        <v>1693</v>
      </c>
      <c r="J191" s="162" t="b">
        <v>0</v>
      </c>
      <c r="K191" s="162" t="b">
        <v>0</v>
      </c>
    </row>
    <row r="192" spans="1:11">
      <c r="A192" s="162" t="s">
        <v>1426</v>
      </c>
      <c r="B192" s="162" t="s">
        <v>6122</v>
      </c>
      <c r="C192" s="162" t="s">
        <v>6123</v>
      </c>
      <c r="D192" s="162" t="s">
        <v>1694</v>
      </c>
      <c r="E192" s="162" t="s">
        <v>340</v>
      </c>
      <c r="F192" s="162" t="s">
        <v>333</v>
      </c>
      <c r="G192" s="162" t="s">
        <v>1695</v>
      </c>
      <c r="H192" s="162" t="s">
        <v>1695</v>
      </c>
      <c r="I192" s="162" t="s">
        <v>1696</v>
      </c>
      <c r="J192" s="162" t="b">
        <v>0</v>
      </c>
      <c r="K192" s="162" t="b">
        <v>0</v>
      </c>
    </row>
    <row r="193" spans="1:11">
      <c r="A193" s="162" t="s">
        <v>1426</v>
      </c>
      <c r="B193" s="162" t="s">
        <v>6124</v>
      </c>
      <c r="C193" s="162" t="s">
        <v>6125</v>
      </c>
      <c r="D193" s="162" t="s">
        <v>1697</v>
      </c>
      <c r="E193" s="162" t="s">
        <v>340</v>
      </c>
      <c r="F193" s="162" t="s">
        <v>333</v>
      </c>
      <c r="G193" s="162" t="s">
        <v>1698</v>
      </c>
      <c r="H193" s="162" t="s">
        <v>1698</v>
      </c>
      <c r="I193" s="162" t="s">
        <v>1699</v>
      </c>
      <c r="J193" s="162" t="b">
        <v>0</v>
      </c>
      <c r="K193" s="162" t="b">
        <v>0</v>
      </c>
    </row>
    <row r="194" spans="1:11">
      <c r="A194" s="162" t="s">
        <v>1426</v>
      </c>
      <c r="B194" s="162" t="s">
        <v>6126</v>
      </c>
      <c r="C194" s="162" t="s">
        <v>6127</v>
      </c>
      <c r="D194" s="162" t="s">
        <v>1700</v>
      </c>
      <c r="E194" s="162" t="s">
        <v>340</v>
      </c>
      <c r="F194" s="162" t="s">
        <v>333</v>
      </c>
      <c r="G194" s="162" t="s">
        <v>1701</v>
      </c>
      <c r="H194" s="162" t="s">
        <v>1701</v>
      </c>
      <c r="I194" s="162" t="s">
        <v>1702</v>
      </c>
      <c r="J194" s="162" t="b">
        <v>0</v>
      </c>
      <c r="K194" s="162" t="b">
        <v>0</v>
      </c>
    </row>
    <row r="195" spans="1:11">
      <c r="A195" s="162" t="s">
        <v>1426</v>
      </c>
      <c r="B195" s="162" t="s">
        <v>6128</v>
      </c>
      <c r="C195" s="162" t="s">
        <v>6129</v>
      </c>
      <c r="D195" s="162" t="s">
        <v>1703</v>
      </c>
      <c r="E195" s="162" t="s">
        <v>340</v>
      </c>
      <c r="F195" s="162" t="s">
        <v>333</v>
      </c>
      <c r="G195" s="162" t="s">
        <v>1704</v>
      </c>
      <c r="H195" s="162" t="s">
        <v>1704</v>
      </c>
      <c r="I195" s="162" t="s">
        <v>1705</v>
      </c>
      <c r="J195" s="162" t="b">
        <v>0</v>
      </c>
      <c r="K195" s="162" t="b">
        <v>0</v>
      </c>
    </row>
    <row r="196" spans="1:11">
      <c r="A196" s="162" t="s">
        <v>1426</v>
      </c>
      <c r="B196" s="162" t="s">
        <v>6130</v>
      </c>
      <c r="C196" s="162" t="s">
        <v>6131</v>
      </c>
      <c r="D196" s="162" t="s">
        <v>1706</v>
      </c>
      <c r="E196" s="162" t="s">
        <v>340</v>
      </c>
      <c r="F196" s="162" t="s">
        <v>333</v>
      </c>
      <c r="G196" s="162" t="s">
        <v>1707</v>
      </c>
      <c r="H196" s="162" t="s">
        <v>1707</v>
      </c>
      <c r="I196" s="162" t="s">
        <v>1708</v>
      </c>
      <c r="J196" s="162" t="b">
        <v>0</v>
      </c>
      <c r="K196" s="162" t="b">
        <v>0</v>
      </c>
    </row>
    <row r="197" spans="1:11">
      <c r="A197" s="162" t="s">
        <v>1426</v>
      </c>
      <c r="B197" s="162" t="s">
        <v>6132</v>
      </c>
      <c r="C197" s="162" t="s">
        <v>6133</v>
      </c>
      <c r="D197" s="162" t="s">
        <v>1709</v>
      </c>
      <c r="E197" s="162" t="s">
        <v>340</v>
      </c>
      <c r="F197" s="162" t="s">
        <v>333</v>
      </c>
      <c r="G197" s="162" t="s">
        <v>1710</v>
      </c>
      <c r="H197" s="162" t="s">
        <v>1710</v>
      </c>
      <c r="I197" s="162" t="s">
        <v>1711</v>
      </c>
      <c r="J197" s="162" t="b">
        <v>0</v>
      </c>
      <c r="K197" s="162" t="b">
        <v>0</v>
      </c>
    </row>
    <row r="198" spans="1:11">
      <c r="A198" s="162" t="s">
        <v>1426</v>
      </c>
      <c r="B198" s="162" t="s">
        <v>6134</v>
      </c>
      <c r="C198" s="162" t="s">
        <v>6135</v>
      </c>
      <c r="D198" s="162" t="s">
        <v>1712</v>
      </c>
      <c r="E198" s="162" t="s">
        <v>340</v>
      </c>
      <c r="F198" s="162" t="s">
        <v>333</v>
      </c>
      <c r="G198" s="162" t="s">
        <v>1713</v>
      </c>
      <c r="H198" s="162" t="s">
        <v>1713</v>
      </c>
      <c r="I198" s="162" t="s">
        <v>1714</v>
      </c>
      <c r="J198" s="162" t="b">
        <v>0</v>
      </c>
      <c r="K198" s="162" t="b">
        <v>0</v>
      </c>
    </row>
    <row r="199" spans="1:11">
      <c r="A199" s="162" t="s">
        <v>1426</v>
      </c>
      <c r="B199" s="162" t="s">
        <v>6136</v>
      </c>
      <c r="C199" s="162" t="s">
        <v>6137</v>
      </c>
      <c r="D199" s="162" t="s">
        <v>1715</v>
      </c>
      <c r="E199" s="162" t="s">
        <v>340</v>
      </c>
      <c r="F199" s="162" t="s">
        <v>333</v>
      </c>
      <c r="G199" s="162" t="s">
        <v>1716</v>
      </c>
      <c r="H199" s="162" t="s">
        <v>1716</v>
      </c>
      <c r="I199" s="162" t="s">
        <v>1717</v>
      </c>
      <c r="J199" s="162" t="b">
        <v>0</v>
      </c>
      <c r="K199" s="162" t="b">
        <v>0</v>
      </c>
    </row>
    <row r="200" spans="1:11">
      <c r="A200" s="162" t="s">
        <v>1426</v>
      </c>
      <c r="B200" s="162" t="s">
        <v>6138</v>
      </c>
      <c r="C200" s="162" t="s">
        <v>6139</v>
      </c>
      <c r="D200" s="162" t="s">
        <v>1718</v>
      </c>
      <c r="E200" s="162" t="s">
        <v>340</v>
      </c>
      <c r="F200" s="162" t="s">
        <v>333</v>
      </c>
      <c r="G200" s="162" t="s">
        <v>1719</v>
      </c>
      <c r="H200" s="162" t="s">
        <v>1719</v>
      </c>
      <c r="I200" s="162" t="s">
        <v>1720</v>
      </c>
      <c r="J200" s="162" t="b">
        <v>0</v>
      </c>
      <c r="K200" s="162" t="b">
        <v>0</v>
      </c>
    </row>
    <row r="201" spans="1:11">
      <c r="A201" s="162" t="s">
        <v>1426</v>
      </c>
      <c r="B201" s="162" t="s">
        <v>6140</v>
      </c>
      <c r="C201" s="162" t="s">
        <v>6141</v>
      </c>
      <c r="D201" s="162" t="s">
        <v>1721</v>
      </c>
      <c r="E201" s="162" t="s">
        <v>340</v>
      </c>
      <c r="F201" s="162" t="s">
        <v>333</v>
      </c>
      <c r="G201" s="162" t="s">
        <v>1722</v>
      </c>
      <c r="H201" s="162" t="s">
        <v>1722</v>
      </c>
      <c r="I201" s="162" t="s">
        <v>1723</v>
      </c>
      <c r="J201" s="162" t="b">
        <v>0</v>
      </c>
      <c r="K201" s="162" t="b">
        <v>0</v>
      </c>
    </row>
    <row r="202" spans="1:11">
      <c r="A202" s="162" t="s">
        <v>1426</v>
      </c>
      <c r="B202" s="162" t="s">
        <v>6142</v>
      </c>
      <c r="C202" s="162" t="s">
        <v>6143</v>
      </c>
      <c r="D202" s="162" t="s">
        <v>1724</v>
      </c>
      <c r="E202" s="162" t="s">
        <v>340</v>
      </c>
      <c r="F202" s="162" t="s">
        <v>333</v>
      </c>
      <c r="G202" s="162" t="s">
        <v>1725</v>
      </c>
      <c r="H202" s="162" t="s">
        <v>1725</v>
      </c>
      <c r="I202" s="162" t="s">
        <v>1726</v>
      </c>
      <c r="J202" s="162" t="b">
        <v>0</v>
      </c>
      <c r="K202" s="162" t="b">
        <v>0</v>
      </c>
    </row>
    <row r="203" spans="1:11">
      <c r="A203" s="162" t="s">
        <v>1426</v>
      </c>
      <c r="B203" s="162" t="s">
        <v>6144</v>
      </c>
      <c r="C203" s="162" t="s">
        <v>6145</v>
      </c>
      <c r="D203" s="162" t="s">
        <v>1727</v>
      </c>
      <c r="E203" s="162" t="s">
        <v>340</v>
      </c>
      <c r="F203" s="162" t="s">
        <v>333</v>
      </c>
      <c r="G203" s="162" t="s">
        <v>1728</v>
      </c>
      <c r="H203" s="162" t="s">
        <v>1728</v>
      </c>
      <c r="I203" s="162" t="s">
        <v>1729</v>
      </c>
      <c r="J203" s="162" t="b">
        <v>0</v>
      </c>
      <c r="K203" s="162" t="b">
        <v>0</v>
      </c>
    </row>
    <row r="204" spans="1:11">
      <c r="A204" s="162" t="s">
        <v>1426</v>
      </c>
      <c r="B204" s="162" t="s">
        <v>6146</v>
      </c>
      <c r="C204" s="162" t="s">
        <v>6147</v>
      </c>
      <c r="D204" s="162" t="s">
        <v>1730</v>
      </c>
      <c r="E204" s="162" t="s">
        <v>340</v>
      </c>
      <c r="F204" s="162" t="s">
        <v>333</v>
      </c>
      <c r="G204" s="162" t="s">
        <v>1731</v>
      </c>
      <c r="H204" s="162" t="s">
        <v>1731</v>
      </c>
      <c r="I204" s="162" t="s">
        <v>1732</v>
      </c>
      <c r="J204" s="162" t="b">
        <v>0</v>
      </c>
      <c r="K204" s="162" t="b">
        <v>0</v>
      </c>
    </row>
    <row r="205" spans="1:11">
      <c r="A205" s="162" t="s">
        <v>1426</v>
      </c>
      <c r="B205" s="162" t="s">
        <v>6148</v>
      </c>
      <c r="C205" s="162" t="s">
        <v>6149</v>
      </c>
      <c r="D205" s="162" t="s">
        <v>1733</v>
      </c>
      <c r="E205" s="162" t="s">
        <v>340</v>
      </c>
      <c r="F205" s="162" t="s">
        <v>333</v>
      </c>
      <c r="G205" s="162" t="s">
        <v>1734</v>
      </c>
      <c r="H205" s="162" t="s">
        <v>1734</v>
      </c>
      <c r="I205" s="162" t="s">
        <v>1735</v>
      </c>
      <c r="J205" s="162" t="b">
        <v>0</v>
      </c>
      <c r="K205" s="162" t="b">
        <v>0</v>
      </c>
    </row>
    <row r="206" spans="1:11">
      <c r="A206" s="162" t="s">
        <v>1426</v>
      </c>
      <c r="B206" s="162" t="s">
        <v>6150</v>
      </c>
      <c r="C206" s="162" t="s">
        <v>6151</v>
      </c>
      <c r="D206" s="162" t="s">
        <v>1736</v>
      </c>
      <c r="E206" s="162" t="s">
        <v>340</v>
      </c>
      <c r="F206" s="162" t="s">
        <v>333</v>
      </c>
      <c r="G206" s="162" t="s">
        <v>1737</v>
      </c>
      <c r="H206" s="162" t="s">
        <v>1737</v>
      </c>
      <c r="I206" s="162" t="s">
        <v>1738</v>
      </c>
      <c r="J206" s="162" t="b">
        <v>0</v>
      </c>
      <c r="K206" s="162" t="b">
        <v>0</v>
      </c>
    </row>
    <row r="207" spans="1:11">
      <c r="A207" s="162" t="s">
        <v>1426</v>
      </c>
      <c r="B207" s="162" t="s">
        <v>6152</v>
      </c>
      <c r="C207" s="162" t="s">
        <v>6153</v>
      </c>
      <c r="D207" s="162" t="s">
        <v>1739</v>
      </c>
      <c r="E207" s="162" t="s">
        <v>340</v>
      </c>
      <c r="F207" s="162" t="s">
        <v>333</v>
      </c>
      <c r="G207" s="162" t="s">
        <v>1740</v>
      </c>
      <c r="H207" s="162" t="s">
        <v>1740</v>
      </c>
      <c r="I207" s="162" t="s">
        <v>1741</v>
      </c>
      <c r="J207" s="162" t="b">
        <v>0</v>
      </c>
      <c r="K207" s="162" t="b">
        <v>0</v>
      </c>
    </row>
    <row r="208" spans="1:11">
      <c r="A208" s="162" t="s">
        <v>1426</v>
      </c>
      <c r="B208" s="162" t="s">
        <v>6154</v>
      </c>
      <c r="C208" s="162" t="s">
        <v>6155</v>
      </c>
      <c r="D208" s="162" t="s">
        <v>1742</v>
      </c>
      <c r="E208" s="162" t="s">
        <v>340</v>
      </c>
      <c r="F208" s="162" t="s">
        <v>333</v>
      </c>
      <c r="G208" s="162" t="s">
        <v>1743</v>
      </c>
      <c r="H208" s="162" t="s">
        <v>1743</v>
      </c>
      <c r="I208" s="162" t="s">
        <v>1744</v>
      </c>
      <c r="J208" s="162" t="b">
        <v>0</v>
      </c>
      <c r="K208" s="162" t="b">
        <v>0</v>
      </c>
    </row>
    <row r="209" spans="1:11">
      <c r="A209" s="162" t="s">
        <v>1426</v>
      </c>
      <c r="B209" s="162" t="s">
        <v>6156</v>
      </c>
      <c r="C209" s="162" t="s">
        <v>6157</v>
      </c>
      <c r="D209" s="162" t="s">
        <v>1745</v>
      </c>
      <c r="E209" s="162" t="s">
        <v>340</v>
      </c>
      <c r="F209" s="162" t="s">
        <v>333</v>
      </c>
      <c r="G209" s="162" t="s">
        <v>1746</v>
      </c>
      <c r="H209" s="162" t="s">
        <v>1746</v>
      </c>
      <c r="I209" s="162" t="s">
        <v>1747</v>
      </c>
      <c r="J209" s="162" t="b">
        <v>0</v>
      </c>
      <c r="K209" s="162" t="b">
        <v>0</v>
      </c>
    </row>
    <row r="210" spans="1:11">
      <c r="A210" s="162" t="s">
        <v>1426</v>
      </c>
      <c r="B210" s="162" t="s">
        <v>6158</v>
      </c>
      <c r="C210" s="162" t="s">
        <v>6159</v>
      </c>
      <c r="D210" s="162" t="s">
        <v>1748</v>
      </c>
      <c r="E210" s="162" t="s">
        <v>340</v>
      </c>
      <c r="F210" s="162" t="s">
        <v>333</v>
      </c>
      <c r="G210" s="162" t="s">
        <v>1749</v>
      </c>
      <c r="H210" s="162" t="s">
        <v>1749</v>
      </c>
      <c r="I210" s="162" t="s">
        <v>1750</v>
      </c>
      <c r="J210" s="162" t="b">
        <v>0</v>
      </c>
      <c r="K210" s="162" t="b">
        <v>0</v>
      </c>
    </row>
    <row r="211" spans="1:11">
      <c r="A211" s="162" t="s">
        <v>1426</v>
      </c>
      <c r="B211" s="162" t="s">
        <v>6160</v>
      </c>
      <c r="C211" s="162" t="s">
        <v>6161</v>
      </c>
      <c r="D211" s="162" t="s">
        <v>1751</v>
      </c>
      <c r="E211" s="162" t="s">
        <v>340</v>
      </c>
      <c r="F211" s="162" t="s">
        <v>333</v>
      </c>
      <c r="G211" s="162" t="s">
        <v>1752</v>
      </c>
      <c r="H211" s="162" t="s">
        <v>1752</v>
      </c>
      <c r="I211" s="162" t="s">
        <v>1753</v>
      </c>
      <c r="J211" s="162" t="b">
        <v>0</v>
      </c>
      <c r="K211" s="162" t="b">
        <v>0</v>
      </c>
    </row>
    <row r="212" spans="1:11">
      <c r="A212" s="162" t="s">
        <v>1426</v>
      </c>
      <c r="B212" s="162" t="s">
        <v>6162</v>
      </c>
      <c r="C212" s="162" t="s">
        <v>6163</v>
      </c>
      <c r="D212" s="162" t="s">
        <v>1754</v>
      </c>
      <c r="E212" s="162" t="s">
        <v>340</v>
      </c>
      <c r="F212" s="162" t="s">
        <v>333</v>
      </c>
      <c r="G212" s="162" t="s">
        <v>1755</v>
      </c>
      <c r="H212" s="162" t="s">
        <v>1755</v>
      </c>
      <c r="I212" s="162" t="s">
        <v>1756</v>
      </c>
      <c r="J212" s="162" t="b">
        <v>0</v>
      </c>
      <c r="K212" s="162" t="b">
        <v>0</v>
      </c>
    </row>
    <row r="213" spans="1:11">
      <c r="A213" s="162" t="s">
        <v>1426</v>
      </c>
      <c r="B213" s="162" t="s">
        <v>6164</v>
      </c>
      <c r="C213" s="162" t="s">
        <v>6165</v>
      </c>
      <c r="D213" s="162" t="s">
        <v>1757</v>
      </c>
      <c r="E213" s="162" t="s">
        <v>340</v>
      </c>
      <c r="F213" s="162" t="s">
        <v>333</v>
      </c>
      <c r="G213" s="162" t="s">
        <v>1758</v>
      </c>
      <c r="H213" s="162" t="s">
        <v>1758</v>
      </c>
      <c r="I213" s="162" t="s">
        <v>1759</v>
      </c>
      <c r="J213" s="162" t="b">
        <v>0</v>
      </c>
      <c r="K213" s="162" t="b">
        <v>0</v>
      </c>
    </row>
    <row r="214" spans="1:11">
      <c r="A214" s="162" t="s">
        <v>1426</v>
      </c>
      <c r="B214" s="162" t="s">
        <v>6166</v>
      </c>
      <c r="C214" s="162" t="s">
        <v>6167</v>
      </c>
      <c r="D214" s="162" t="s">
        <v>1760</v>
      </c>
      <c r="E214" s="162" t="s">
        <v>340</v>
      </c>
      <c r="F214" s="162" t="s">
        <v>333</v>
      </c>
      <c r="G214" s="162" t="s">
        <v>1761</v>
      </c>
      <c r="H214" s="162" t="s">
        <v>1761</v>
      </c>
      <c r="I214" s="162" t="s">
        <v>1762</v>
      </c>
      <c r="J214" s="162" t="b">
        <v>0</v>
      </c>
      <c r="K214" s="162" t="b">
        <v>0</v>
      </c>
    </row>
    <row r="215" spans="1:11">
      <c r="A215" s="162" t="s">
        <v>1426</v>
      </c>
      <c r="B215" s="162" t="s">
        <v>6168</v>
      </c>
      <c r="C215" s="162" t="s">
        <v>6169</v>
      </c>
      <c r="D215" s="162" t="s">
        <v>1763</v>
      </c>
      <c r="E215" s="162" t="s">
        <v>340</v>
      </c>
      <c r="F215" s="162" t="s">
        <v>333</v>
      </c>
      <c r="G215" s="162" t="s">
        <v>1764</v>
      </c>
      <c r="H215" s="162" t="s">
        <v>1764</v>
      </c>
      <c r="I215" s="162" t="s">
        <v>1765</v>
      </c>
      <c r="J215" s="162" t="b">
        <v>0</v>
      </c>
      <c r="K215" s="162" t="b">
        <v>0</v>
      </c>
    </row>
    <row r="216" spans="1:11">
      <c r="A216" s="162" t="s">
        <v>1426</v>
      </c>
      <c r="B216" s="162" t="s">
        <v>6170</v>
      </c>
      <c r="C216" s="162" t="s">
        <v>6171</v>
      </c>
      <c r="D216" s="162" t="s">
        <v>1766</v>
      </c>
      <c r="E216" s="162" t="s">
        <v>340</v>
      </c>
      <c r="F216" s="162" t="s">
        <v>333</v>
      </c>
      <c r="G216" s="162" t="s">
        <v>1767</v>
      </c>
      <c r="H216" s="162" t="s">
        <v>1767</v>
      </c>
      <c r="I216" s="162" t="s">
        <v>1768</v>
      </c>
      <c r="J216" s="162" t="b">
        <v>0</v>
      </c>
      <c r="K216" s="162" t="b">
        <v>0</v>
      </c>
    </row>
    <row r="217" spans="1:11">
      <c r="A217" s="162" t="s">
        <v>1426</v>
      </c>
      <c r="B217" s="162" t="s">
        <v>6172</v>
      </c>
      <c r="C217" s="162" t="s">
        <v>6173</v>
      </c>
      <c r="D217" s="162" t="s">
        <v>1769</v>
      </c>
      <c r="E217" s="162" t="s">
        <v>340</v>
      </c>
      <c r="F217" s="162" t="s">
        <v>333</v>
      </c>
      <c r="G217" s="162" t="s">
        <v>1770</v>
      </c>
      <c r="H217" s="162" t="s">
        <v>1770</v>
      </c>
      <c r="I217" s="162" t="s">
        <v>1771</v>
      </c>
      <c r="J217" s="162" t="b">
        <v>0</v>
      </c>
      <c r="K217" s="162" t="b">
        <v>0</v>
      </c>
    </row>
    <row r="218" spans="1:11">
      <c r="A218" s="162" t="s">
        <v>1426</v>
      </c>
      <c r="B218" s="162" t="s">
        <v>6174</v>
      </c>
      <c r="C218" s="162" t="s">
        <v>6175</v>
      </c>
      <c r="D218" s="162" t="s">
        <v>1772</v>
      </c>
      <c r="E218" s="162" t="s">
        <v>340</v>
      </c>
      <c r="F218" s="162" t="s">
        <v>333</v>
      </c>
      <c r="G218" s="162" t="s">
        <v>1773</v>
      </c>
      <c r="H218" s="162" t="s">
        <v>1773</v>
      </c>
      <c r="I218" s="162" t="s">
        <v>1774</v>
      </c>
      <c r="J218" s="162" t="b">
        <v>0</v>
      </c>
      <c r="K218" s="162" t="b">
        <v>0</v>
      </c>
    </row>
    <row r="219" spans="1:11">
      <c r="A219" s="162" t="s">
        <v>1426</v>
      </c>
      <c r="B219" s="162" t="s">
        <v>6176</v>
      </c>
      <c r="C219" s="162" t="s">
        <v>6177</v>
      </c>
      <c r="D219" s="162" t="s">
        <v>1775</v>
      </c>
      <c r="E219" s="162" t="s">
        <v>340</v>
      </c>
      <c r="F219" s="162" t="s">
        <v>333</v>
      </c>
      <c r="G219" s="162" t="s">
        <v>1776</v>
      </c>
      <c r="H219" s="162" t="s">
        <v>1776</v>
      </c>
      <c r="I219" s="162" t="s">
        <v>1777</v>
      </c>
      <c r="J219" s="162" t="b">
        <v>0</v>
      </c>
      <c r="K219" s="162" t="b">
        <v>0</v>
      </c>
    </row>
    <row r="220" spans="1:11">
      <c r="A220" s="162" t="s">
        <v>1426</v>
      </c>
      <c r="B220" s="162" t="s">
        <v>6178</v>
      </c>
      <c r="C220" s="162" t="s">
        <v>6179</v>
      </c>
      <c r="D220" s="162" t="s">
        <v>1778</v>
      </c>
      <c r="E220" s="162" t="s">
        <v>340</v>
      </c>
      <c r="F220" s="162" t="s">
        <v>333</v>
      </c>
      <c r="G220" s="162" t="s">
        <v>1779</v>
      </c>
      <c r="H220" s="162" t="s">
        <v>1779</v>
      </c>
      <c r="I220" s="162" t="s">
        <v>1780</v>
      </c>
      <c r="J220" s="162" t="b">
        <v>0</v>
      </c>
      <c r="K220" s="162" t="b">
        <v>0</v>
      </c>
    </row>
    <row r="221" spans="1:11">
      <c r="A221" s="162" t="s">
        <v>1426</v>
      </c>
      <c r="B221" s="162" t="s">
        <v>6180</v>
      </c>
      <c r="C221" s="162" t="s">
        <v>6181</v>
      </c>
      <c r="D221" s="162" t="s">
        <v>1781</v>
      </c>
      <c r="E221" s="162" t="s">
        <v>340</v>
      </c>
      <c r="F221" s="162" t="s">
        <v>333</v>
      </c>
      <c r="G221" s="162" t="s">
        <v>1782</v>
      </c>
      <c r="H221" s="162" t="s">
        <v>1782</v>
      </c>
      <c r="I221" s="162" t="s">
        <v>1783</v>
      </c>
      <c r="J221" s="162" t="b">
        <v>0</v>
      </c>
      <c r="K221" s="162" t="b">
        <v>0</v>
      </c>
    </row>
    <row r="222" spans="1:11">
      <c r="A222" s="162" t="s">
        <v>1426</v>
      </c>
      <c r="B222" s="162" t="s">
        <v>6182</v>
      </c>
      <c r="C222" s="162" t="s">
        <v>6183</v>
      </c>
      <c r="D222" s="162" t="s">
        <v>1784</v>
      </c>
      <c r="E222" s="162" t="s">
        <v>340</v>
      </c>
      <c r="F222" s="162" t="s">
        <v>333</v>
      </c>
      <c r="G222" s="162" t="s">
        <v>1785</v>
      </c>
      <c r="H222" s="162" t="s">
        <v>1785</v>
      </c>
      <c r="I222" s="162" t="s">
        <v>1786</v>
      </c>
      <c r="J222" s="162" t="b">
        <v>1</v>
      </c>
      <c r="K222" s="162" t="b">
        <v>0</v>
      </c>
    </row>
    <row r="223" spans="1:11">
      <c r="A223" s="162" t="s">
        <v>1426</v>
      </c>
      <c r="B223" s="162" t="s">
        <v>6184</v>
      </c>
      <c r="C223" s="162" t="s">
        <v>6185</v>
      </c>
      <c r="D223" s="162" t="s">
        <v>1787</v>
      </c>
      <c r="E223" s="162" t="s">
        <v>340</v>
      </c>
      <c r="F223" s="162" t="s">
        <v>333</v>
      </c>
      <c r="G223" s="162" t="s">
        <v>1788</v>
      </c>
      <c r="H223" s="162" t="s">
        <v>1788</v>
      </c>
      <c r="I223" s="162" t="s">
        <v>1789</v>
      </c>
      <c r="J223" s="162" t="b">
        <v>1</v>
      </c>
      <c r="K223" s="162" t="b">
        <v>0</v>
      </c>
    </row>
    <row r="224" spans="1:11">
      <c r="A224" s="162" t="s">
        <v>1426</v>
      </c>
      <c r="B224" s="162" t="s">
        <v>6186</v>
      </c>
      <c r="C224" s="162" t="s">
        <v>6187</v>
      </c>
      <c r="D224" s="162" t="s">
        <v>1790</v>
      </c>
      <c r="E224" s="162" t="s">
        <v>340</v>
      </c>
      <c r="F224" s="162" t="s">
        <v>333</v>
      </c>
      <c r="G224" s="162" t="s">
        <v>1791</v>
      </c>
      <c r="H224" s="162" t="s">
        <v>1791</v>
      </c>
      <c r="I224" s="162" t="s">
        <v>1792</v>
      </c>
      <c r="J224" s="162" t="b">
        <v>1</v>
      </c>
      <c r="K224" s="162" t="b">
        <v>0</v>
      </c>
    </row>
    <row r="225" spans="1:11">
      <c r="A225" s="162" t="s">
        <v>1426</v>
      </c>
      <c r="B225" s="162" t="s">
        <v>6188</v>
      </c>
      <c r="C225" s="162" t="s">
        <v>6189</v>
      </c>
      <c r="D225" s="162" t="s">
        <v>1793</v>
      </c>
      <c r="E225" s="162" t="s">
        <v>340</v>
      </c>
      <c r="F225" s="162" t="s">
        <v>333</v>
      </c>
      <c r="G225" s="162" t="s">
        <v>1794</v>
      </c>
      <c r="H225" s="162" t="s">
        <v>1794</v>
      </c>
      <c r="I225" s="162" t="s">
        <v>1795</v>
      </c>
      <c r="J225" s="162" t="b">
        <v>1</v>
      </c>
      <c r="K225" s="162" t="b">
        <v>0</v>
      </c>
    </row>
    <row r="226" spans="1:11">
      <c r="A226" s="162" t="s">
        <v>1426</v>
      </c>
      <c r="B226" s="162" t="s">
        <v>6190</v>
      </c>
      <c r="C226" s="162" t="s">
        <v>6191</v>
      </c>
      <c r="D226" s="162" t="s">
        <v>1796</v>
      </c>
      <c r="E226" s="162" t="s">
        <v>340</v>
      </c>
      <c r="F226" s="162" t="s">
        <v>333</v>
      </c>
      <c r="G226" s="162" t="s">
        <v>1797</v>
      </c>
      <c r="H226" s="162" t="s">
        <v>1797</v>
      </c>
      <c r="I226" s="162" t="s">
        <v>1798</v>
      </c>
      <c r="J226" s="162" t="b">
        <v>0</v>
      </c>
      <c r="K226" s="162" t="b">
        <v>0</v>
      </c>
    </row>
    <row r="227" spans="1:11">
      <c r="A227" s="162" t="s">
        <v>1426</v>
      </c>
      <c r="B227" s="162" t="s">
        <v>6192</v>
      </c>
      <c r="C227" s="162" t="s">
        <v>6193</v>
      </c>
      <c r="D227" s="162" t="s">
        <v>1799</v>
      </c>
      <c r="E227" s="162" t="s">
        <v>340</v>
      </c>
      <c r="F227" s="162" t="s">
        <v>333</v>
      </c>
      <c r="G227" s="162" t="s">
        <v>1800</v>
      </c>
      <c r="H227" s="162" t="s">
        <v>1800</v>
      </c>
      <c r="I227" s="162" t="s">
        <v>1801</v>
      </c>
      <c r="J227" s="162" t="b">
        <v>1</v>
      </c>
      <c r="K227" s="162" t="b">
        <v>0</v>
      </c>
    </row>
    <row r="228" spans="1:11">
      <c r="A228" s="162" t="s">
        <v>1426</v>
      </c>
      <c r="B228" s="162" t="s">
        <v>6194</v>
      </c>
      <c r="C228" s="162" t="s">
        <v>6195</v>
      </c>
      <c r="D228" s="162" t="s">
        <v>1802</v>
      </c>
      <c r="E228" s="162" t="s">
        <v>340</v>
      </c>
      <c r="F228" s="162" t="s">
        <v>333</v>
      </c>
      <c r="G228" s="162" t="s">
        <v>1803</v>
      </c>
      <c r="H228" s="162" t="s">
        <v>1803</v>
      </c>
      <c r="I228" s="162" t="s">
        <v>1804</v>
      </c>
      <c r="J228" s="162" t="b">
        <v>1</v>
      </c>
      <c r="K228" s="162" t="b">
        <v>0</v>
      </c>
    </row>
    <row r="229" spans="1:11">
      <c r="A229" s="162" t="s">
        <v>1426</v>
      </c>
      <c r="B229" s="162" t="s">
        <v>6196</v>
      </c>
      <c r="C229" s="162" t="s">
        <v>6197</v>
      </c>
      <c r="D229" s="162" t="s">
        <v>1805</v>
      </c>
      <c r="E229" s="162" t="s">
        <v>340</v>
      </c>
      <c r="F229" s="162" t="s">
        <v>333</v>
      </c>
      <c r="G229" s="162" t="s">
        <v>1806</v>
      </c>
      <c r="H229" s="162" t="s">
        <v>1806</v>
      </c>
      <c r="I229" s="162" t="s">
        <v>1807</v>
      </c>
      <c r="J229" s="162" t="b">
        <v>1</v>
      </c>
      <c r="K229" s="162" t="b">
        <v>0</v>
      </c>
    </row>
    <row r="230" spans="1:11">
      <c r="A230" s="162" t="s">
        <v>1426</v>
      </c>
      <c r="B230" s="162" t="s">
        <v>6198</v>
      </c>
      <c r="C230" s="162" t="s">
        <v>6199</v>
      </c>
      <c r="D230" s="162" t="s">
        <v>1808</v>
      </c>
      <c r="E230" s="162" t="s">
        <v>340</v>
      </c>
      <c r="F230" s="162" t="s">
        <v>333</v>
      </c>
      <c r="G230" s="162" t="s">
        <v>1809</v>
      </c>
      <c r="H230" s="162" t="s">
        <v>1809</v>
      </c>
      <c r="I230" s="162" t="s">
        <v>1810</v>
      </c>
      <c r="J230" s="162" t="b">
        <v>1</v>
      </c>
      <c r="K230" s="162" t="b">
        <v>0</v>
      </c>
    </row>
    <row r="231" spans="1:11">
      <c r="A231" s="162" t="s">
        <v>1814</v>
      </c>
      <c r="B231" s="162" t="s">
        <v>6200</v>
      </c>
      <c r="C231" s="162" t="s">
        <v>6201</v>
      </c>
      <c r="D231" s="162" t="s">
        <v>1811</v>
      </c>
      <c r="E231" s="162" t="s">
        <v>340</v>
      </c>
      <c r="F231" s="162" t="s">
        <v>333</v>
      </c>
      <c r="G231" s="162" t="s">
        <v>1812</v>
      </c>
      <c r="H231" s="162" t="s">
        <v>1812</v>
      </c>
      <c r="I231" s="162" t="s">
        <v>1813</v>
      </c>
      <c r="J231" s="162" t="b">
        <v>0</v>
      </c>
      <c r="K231" s="162" t="b">
        <v>1</v>
      </c>
    </row>
    <row r="232" spans="1:11">
      <c r="A232" s="162" t="s">
        <v>1814</v>
      </c>
      <c r="B232" s="162" t="s">
        <v>6202</v>
      </c>
      <c r="C232" s="162" t="s">
        <v>6203</v>
      </c>
      <c r="D232" s="162" t="s">
        <v>1815</v>
      </c>
      <c r="E232" s="162" t="s">
        <v>340</v>
      </c>
      <c r="F232" s="162" t="s">
        <v>333</v>
      </c>
      <c r="G232" s="162" t="s">
        <v>1816</v>
      </c>
      <c r="H232" s="162" t="s">
        <v>1816</v>
      </c>
      <c r="I232" s="162" t="s">
        <v>1817</v>
      </c>
      <c r="J232" s="162" t="b">
        <v>0</v>
      </c>
      <c r="K232" s="162" t="b">
        <v>1</v>
      </c>
    </row>
    <row r="233" spans="1:11">
      <c r="A233" s="162" t="s">
        <v>1821</v>
      </c>
      <c r="B233" s="162" t="s">
        <v>6204</v>
      </c>
      <c r="C233" s="162" t="s">
        <v>6205</v>
      </c>
      <c r="D233" s="162" t="s">
        <v>1818</v>
      </c>
      <c r="E233" s="162" t="s">
        <v>340</v>
      </c>
      <c r="F233" s="162" t="s">
        <v>333</v>
      </c>
      <c r="G233" s="162" t="s">
        <v>1819</v>
      </c>
      <c r="H233" s="162" t="s">
        <v>1819</v>
      </c>
      <c r="I233" s="162" t="s">
        <v>1820</v>
      </c>
      <c r="J233" s="162" t="b">
        <v>1</v>
      </c>
      <c r="K233" s="162" t="b">
        <v>0</v>
      </c>
    </row>
    <row r="234" spans="1:11">
      <c r="A234" s="162" t="s">
        <v>1821</v>
      </c>
      <c r="B234" s="162" t="s">
        <v>6206</v>
      </c>
      <c r="C234" s="162" t="s">
        <v>6207</v>
      </c>
      <c r="D234" s="162" t="s">
        <v>1822</v>
      </c>
      <c r="E234" s="162" t="s">
        <v>340</v>
      </c>
      <c r="F234" s="162" t="s">
        <v>333</v>
      </c>
      <c r="G234" s="162" t="s">
        <v>1823</v>
      </c>
      <c r="H234" s="162" t="s">
        <v>1823</v>
      </c>
      <c r="I234" s="162" t="s">
        <v>1824</v>
      </c>
      <c r="J234" s="162" t="b">
        <v>0</v>
      </c>
      <c r="K234" s="162" t="b">
        <v>0</v>
      </c>
    </row>
    <row r="235" spans="1:11">
      <c r="A235" s="162" t="s">
        <v>1821</v>
      </c>
      <c r="B235" s="162" t="s">
        <v>6208</v>
      </c>
      <c r="C235" s="162" t="s">
        <v>6209</v>
      </c>
      <c r="D235" s="162" t="s">
        <v>1825</v>
      </c>
      <c r="E235" s="162" t="s">
        <v>340</v>
      </c>
      <c r="F235" s="162" t="s">
        <v>333</v>
      </c>
      <c r="G235" s="162" t="s">
        <v>1826</v>
      </c>
      <c r="H235" s="162" t="s">
        <v>1826</v>
      </c>
      <c r="I235" s="162" t="s">
        <v>1827</v>
      </c>
      <c r="J235" s="162" t="b">
        <v>0</v>
      </c>
      <c r="K235" s="162" t="b">
        <v>0</v>
      </c>
    </row>
    <row r="236" spans="1:11">
      <c r="A236" s="162" t="s">
        <v>1821</v>
      </c>
      <c r="B236" s="162" t="s">
        <v>6210</v>
      </c>
      <c r="C236" s="162" t="s">
        <v>6211</v>
      </c>
      <c r="D236" s="162" t="s">
        <v>1828</v>
      </c>
      <c r="E236" s="162" t="s">
        <v>340</v>
      </c>
      <c r="F236" s="162" t="s">
        <v>333</v>
      </c>
      <c r="G236" s="162" t="s">
        <v>1829</v>
      </c>
      <c r="H236" s="162" t="s">
        <v>1829</v>
      </c>
      <c r="I236" s="162" t="s">
        <v>1830</v>
      </c>
      <c r="J236" s="162" t="b">
        <v>0</v>
      </c>
      <c r="K236" s="162" t="b">
        <v>0</v>
      </c>
    </row>
    <row r="237" spans="1:11">
      <c r="A237" s="162" t="s">
        <v>1821</v>
      </c>
      <c r="B237" s="162" t="s">
        <v>6212</v>
      </c>
      <c r="C237" s="162" t="s">
        <v>6213</v>
      </c>
      <c r="D237" s="162" t="s">
        <v>1831</v>
      </c>
      <c r="E237" s="162" t="s">
        <v>340</v>
      </c>
      <c r="F237" s="162" t="s">
        <v>333</v>
      </c>
      <c r="G237" s="162" t="s">
        <v>1832</v>
      </c>
      <c r="H237" s="162" t="s">
        <v>1832</v>
      </c>
      <c r="I237" s="162" t="s">
        <v>1833</v>
      </c>
      <c r="J237" s="162" t="b">
        <v>1</v>
      </c>
      <c r="K237" s="162" t="b">
        <v>0</v>
      </c>
    </row>
    <row r="238" spans="1:11">
      <c r="A238" s="162" t="s">
        <v>1821</v>
      </c>
      <c r="B238" s="162" t="s">
        <v>6214</v>
      </c>
      <c r="C238" s="162" t="s">
        <v>6215</v>
      </c>
      <c r="D238" s="162" t="s">
        <v>1834</v>
      </c>
      <c r="E238" s="162" t="s">
        <v>340</v>
      </c>
      <c r="F238" s="162" t="s">
        <v>333</v>
      </c>
      <c r="G238" s="162" t="s">
        <v>1835</v>
      </c>
      <c r="H238" s="162" t="s">
        <v>1835</v>
      </c>
      <c r="I238" s="162" t="s">
        <v>1836</v>
      </c>
      <c r="J238" s="162" t="b">
        <v>0</v>
      </c>
      <c r="K238" s="162" t="b">
        <v>0</v>
      </c>
    </row>
    <row r="239" spans="1:11">
      <c r="A239" s="162" t="s">
        <v>1821</v>
      </c>
      <c r="B239" s="162" t="s">
        <v>6216</v>
      </c>
      <c r="C239" s="162" t="s">
        <v>6217</v>
      </c>
      <c r="D239" s="162" t="s">
        <v>1837</v>
      </c>
      <c r="E239" s="162" t="s">
        <v>340</v>
      </c>
      <c r="F239" s="162" t="s">
        <v>333</v>
      </c>
      <c r="G239" s="162" t="s">
        <v>1838</v>
      </c>
      <c r="H239" s="162" t="s">
        <v>1838</v>
      </c>
      <c r="I239" s="162" t="s">
        <v>1839</v>
      </c>
      <c r="J239" s="162" t="b">
        <v>0</v>
      </c>
      <c r="K239" s="162" t="b">
        <v>0</v>
      </c>
    </row>
    <row r="240" spans="1:11">
      <c r="A240" s="162" t="s">
        <v>1821</v>
      </c>
      <c r="B240" s="162" t="s">
        <v>6218</v>
      </c>
      <c r="C240" s="162" t="s">
        <v>6219</v>
      </c>
      <c r="D240" s="162" t="s">
        <v>1840</v>
      </c>
      <c r="E240" s="162" t="s">
        <v>340</v>
      </c>
      <c r="F240" s="162" t="s">
        <v>333</v>
      </c>
      <c r="G240" s="162" t="s">
        <v>1841</v>
      </c>
      <c r="H240" s="162" t="s">
        <v>1841</v>
      </c>
      <c r="I240" s="162" t="s">
        <v>1842</v>
      </c>
      <c r="J240" s="162" t="b">
        <v>0</v>
      </c>
      <c r="K240" s="162" t="b">
        <v>0</v>
      </c>
    </row>
    <row r="241" spans="1:11">
      <c r="A241" s="162" t="s">
        <v>1821</v>
      </c>
      <c r="B241" s="162" t="s">
        <v>6220</v>
      </c>
      <c r="C241" s="162" t="s">
        <v>6221</v>
      </c>
      <c r="D241" s="162" t="s">
        <v>1843</v>
      </c>
      <c r="E241" s="162" t="s">
        <v>340</v>
      </c>
      <c r="F241" s="162" t="s">
        <v>333</v>
      </c>
      <c r="G241" s="162" t="s">
        <v>1844</v>
      </c>
      <c r="H241" s="162" t="s">
        <v>1844</v>
      </c>
      <c r="I241" s="162" t="s">
        <v>1845</v>
      </c>
      <c r="J241" s="162" t="b">
        <v>0</v>
      </c>
      <c r="K241" s="162" t="b">
        <v>0</v>
      </c>
    </row>
    <row r="242" spans="1:11">
      <c r="A242" s="162" t="s">
        <v>1821</v>
      </c>
      <c r="B242" s="162" t="s">
        <v>6222</v>
      </c>
      <c r="C242" s="162" t="s">
        <v>6223</v>
      </c>
      <c r="D242" s="162" t="s">
        <v>1846</v>
      </c>
      <c r="E242" s="162" t="s">
        <v>340</v>
      </c>
      <c r="F242" s="162" t="s">
        <v>333</v>
      </c>
      <c r="G242" s="162" t="s">
        <v>1847</v>
      </c>
      <c r="H242" s="162" t="s">
        <v>1847</v>
      </c>
      <c r="I242" s="162" t="s">
        <v>1848</v>
      </c>
      <c r="J242" s="162" t="b">
        <v>0</v>
      </c>
      <c r="K242" s="162" t="b">
        <v>0</v>
      </c>
    </row>
    <row r="243" spans="1:11">
      <c r="A243" s="162" t="s">
        <v>1821</v>
      </c>
      <c r="B243" s="162" t="s">
        <v>6224</v>
      </c>
      <c r="C243" s="162" t="s">
        <v>6225</v>
      </c>
      <c r="D243" s="162" t="s">
        <v>1849</v>
      </c>
      <c r="E243" s="162" t="s">
        <v>340</v>
      </c>
      <c r="F243" s="162" t="s">
        <v>333</v>
      </c>
      <c r="G243" s="162" t="s">
        <v>1850</v>
      </c>
      <c r="H243" s="162" t="s">
        <v>1850</v>
      </c>
      <c r="I243" s="162" t="s">
        <v>1851</v>
      </c>
      <c r="J243" s="162" t="b">
        <v>0</v>
      </c>
      <c r="K243" s="162" t="b">
        <v>0</v>
      </c>
    </row>
    <row r="244" spans="1:11">
      <c r="A244" s="162" t="s">
        <v>1821</v>
      </c>
      <c r="B244" s="162" t="s">
        <v>6226</v>
      </c>
      <c r="C244" s="162" t="s">
        <v>6227</v>
      </c>
      <c r="D244" s="162" t="s">
        <v>1852</v>
      </c>
      <c r="E244" s="162" t="s">
        <v>340</v>
      </c>
      <c r="F244" s="162" t="s">
        <v>333</v>
      </c>
      <c r="G244" s="162" t="s">
        <v>1853</v>
      </c>
      <c r="H244" s="162" t="s">
        <v>1853</v>
      </c>
      <c r="I244" s="162" t="s">
        <v>1854</v>
      </c>
      <c r="J244" s="162" t="b">
        <v>0</v>
      </c>
      <c r="K244" s="162" t="b">
        <v>0</v>
      </c>
    </row>
    <row r="245" spans="1:11">
      <c r="A245" s="162" t="s">
        <v>1821</v>
      </c>
      <c r="B245" s="162" t="s">
        <v>6228</v>
      </c>
      <c r="C245" s="162" t="s">
        <v>6229</v>
      </c>
      <c r="D245" s="162" t="s">
        <v>1855</v>
      </c>
      <c r="E245" s="162" t="s">
        <v>340</v>
      </c>
      <c r="F245" s="162" t="s">
        <v>333</v>
      </c>
      <c r="G245" s="162" t="s">
        <v>1856</v>
      </c>
      <c r="H245" s="162" t="s">
        <v>1856</v>
      </c>
      <c r="I245" s="162" t="s">
        <v>1857</v>
      </c>
      <c r="J245" s="162" t="b">
        <v>0</v>
      </c>
      <c r="K245" s="162" t="b">
        <v>0</v>
      </c>
    </row>
    <row r="246" spans="1:11">
      <c r="A246" s="162" t="s">
        <v>1861</v>
      </c>
      <c r="B246" s="162" t="s">
        <v>6230</v>
      </c>
      <c r="C246" s="162" t="s">
        <v>6231</v>
      </c>
      <c r="D246" s="162" t="s">
        <v>1858</v>
      </c>
      <c r="E246" s="162" t="s">
        <v>340</v>
      </c>
      <c r="F246" s="162" t="s">
        <v>332</v>
      </c>
      <c r="G246" s="162" t="s">
        <v>1859</v>
      </c>
      <c r="H246" s="162" t="s">
        <v>1859</v>
      </c>
      <c r="I246" s="162" t="s">
        <v>1860</v>
      </c>
      <c r="J246" s="162" t="b">
        <v>0</v>
      </c>
      <c r="K246" s="162" t="b">
        <v>0</v>
      </c>
    </row>
    <row r="247" spans="1:11">
      <c r="A247" s="162" t="s">
        <v>1861</v>
      </c>
      <c r="B247" s="162" t="s">
        <v>6232</v>
      </c>
      <c r="C247" s="162" t="s">
        <v>6233</v>
      </c>
      <c r="D247" s="162" t="s">
        <v>1862</v>
      </c>
      <c r="E247" s="162" t="s">
        <v>340</v>
      </c>
      <c r="F247" s="162" t="s">
        <v>332</v>
      </c>
      <c r="G247" s="162" t="s">
        <v>1863</v>
      </c>
      <c r="H247" s="162" t="s">
        <v>1863</v>
      </c>
      <c r="I247" s="162" t="s">
        <v>1864</v>
      </c>
      <c r="J247" s="162" t="b">
        <v>0</v>
      </c>
      <c r="K247" s="162" t="b">
        <v>0</v>
      </c>
    </row>
    <row r="248" spans="1:11">
      <c r="A248" s="162" t="s">
        <v>1861</v>
      </c>
      <c r="B248" s="162" t="s">
        <v>6234</v>
      </c>
      <c r="C248" s="162" t="s">
        <v>6235</v>
      </c>
      <c r="D248" s="162" t="s">
        <v>1865</v>
      </c>
      <c r="E248" s="162" t="s">
        <v>340</v>
      </c>
      <c r="F248" s="162" t="s">
        <v>332</v>
      </c>
      <c r="G248" s="162" t="s">
        <v>1866</v>
      </c>
      <c r="H248" s="162" t="s">
        <v>1866</v>
      </c>
      <c r="I248" s="162" t="s">
        <v>1867</v>
      </c>
      <c r="J248" s="162" t="b">
        <v>0</v>
      </c>
      <c r="K248" s="162" t="b">
        <v>0</v>
      </c>
    </row>
    <row r="249" spans="1:11">
      <c r="A249" s="162" t="s">
        <v>1861</v>
      </c>
      <c r="B249" s="162" t="s">
        <v>6236</v>
      </c>
      <c r="C249" s="162" t="s">
        <v>6237</v>
      </c>
      <c r="D249" s="162" t="s">
        <v>1868</v>
      </c>
      <c r="E249" s="162" t="s">
        <v>340</v>
      </c>
      <c r="F249" s="162" t="s">
        <v>332</v>
      </c>
      <c r="G249" s="162" t="s">
        <v>1869</v>
      </c>
      <c r="H249" s="162" t="s">
        <v>1869</v>
      </c>
      <c r="I249" s="162" t="s">
        <v>1870</v>
      </c>
      <c r="J249" s="162" t="b">
        <v>0</v>
      </c>
      <c r="K249" s="162" t="b">
        <v>0</v>
      </c>
    </row>
    <row r="250" spans="1:11">
      <c r="A250" s="162" t="s">
        <v>1861</v>
      </c>
      <c r="B250" s="162" t="s">
        <v>6238</v>
      </c>
      <c r="C250" s="162" t="s">
        <v>6239</v>
      </c>
      <c r="D250" s="162" t="s">
        <v>1871</v>
      </c>
      <c r="E250" s="162" t="s">
        <v>340</v>
      </c>
      <c r="F250" s="162" t="s">
        <v>332</v>
      </c>
      <c r="G250" s="162" t="s">
        <v>1872</v>
      </c>
      <c r="H250" s="162" t="s">
        <v>1872</v>
      </c>
      <c r="I250" s="162" t="s">
        <v>1873</v>
      </c>
      <c r="J250" s="162" t="b">
        <v>0</v>
      </c>
      <c r="K250" s="162" t="b">
        <v>0</v>
      </c>
    </row>
    <row r="251" spans="1:11">
      <c r="A251" s="162" t="s">
        <v>1861</v>
      </c>
      <c r="B251" s="162" t="s">
        <v>6240</v>
      </c>
      <c r="C251" s="162" t="s">
        <v>6241</v>
      </c>
      <c r="D251" s="162" t="s">
        <v>1874</v>
      </c>
      <c r="E251" s="162" t="s">
        <v>340</v>
      </c>
      <c r="F251" s="162" t="s">
        <v>332</v>
      </c>
      <c r="G251" s="162" t="s">
        <v>1875</v>
      </c>
      <c r="H251" s="162" t="s">
        <v>1875</v>
      </c>
      <c r="I251" s="162" t="s">
        <v>1876</v>
      </c>
      <c r="J251" s="162" t="b">
        <v>0</v>
      </c>
      <c r="K251" s="162" t="b">
        <v>0</v>
      </c>
    </row>
    <row r="252" spans="1:11">
      <c r="A252" s="162" t="s">
        <v>1880</v>
      </c>
      <c r="B252" s="162" t="s">
        <v>6242</v>
      </c>
      <c r="C252" s="162" t="s">
        <v>6243</v>
      </c>
      <c r="D252" s="162" t="s">
        <v>1877</v>
      </c>
      <c r="E252" s="162" t="s">
        <v>340</v>
      </c>
      <c r="F252" s="162" t="s">
        <v>333</v>
      </c>
      <c r="G252" s="162" t="s">
        <v>1878</v>
      </c>
      <c r="H252" s="162" t="s">
        <v>6244</v>
      </c>
      <c r="I252" s="162" t="s">
        <v>1879</v>
      </c>
      <c r="J252" s="162" t="b">
        <v>1</v>
      </c>
      <c r="K252" s="162" t="b">
        <v>0</v>
      </c>
    </row>
    <row r="253" spans="1:11">
      <c r="A253" s="162" t="s">
        <v>1880</v>
      </c>
      <c r="B253" s="162" t="s">
        <v>6245</v>
      </c>
      <c r="C253" s="162" t="s">
        <v>6246</v>
      </c>
      <c r="D253" s="162" t="s">
        <v>1881</v>
      </c>
      <c r="E253" s="162" t="s">
        <v>340</v>
      </c>
      <c r="F253" s="162" t="s">
        <v>333</v>
      </c>
      <c r="G253" s="162" t="s">
        <v>1882</v>
      </c>
      <c r="H253" s="162" t="s">
        <v>6247</v>
      </c>
      <c r="I253" s="162" t="s">
        <v>1883</v>
      </c>
      <c r="J253" s="162" t="b">
        <v>0</v>
      </c>
      <c r="K253" s="162" t="b">
        <v>0</v>
      </c>
    </row>
    <row r="254" spans="1:11">
      <c r="A254" s="162" t="s">
        <v>1880</v>
      </c>
      <c r="B254" s="162" t="s">
        <v>6248</v>
      </c>
      <c r="C254" s="162" t="s">
        <v>6249</v>
      </c>
      <c r="D254" s="162" t="s">
        <v>1884</v>
      </c>
      <c r="E254" s="162" t="s">
        <v>340</v>
      </c>
      <c r="F254" s="162" t="s">
        <v>333</v>
      </c>
      <c r="G254" s="162" t="s">
        <v>1885</v>
      </c>
      <c r="H254" s="162" t="s">
        <v>6250</v>
      </c>
      <c r="I254" s="162" t="s">
        <v>1886</v>
      </c>
      <c r="J254" s="162" t="b">
        <v>0</v>
      </c>
      <c r="K254" s="162" t="b">
        <v>0</v>
      </c>
    </row>
    <row r="255" spans="1:11">
      <c r="A255" s="162" t="s">
        <v>1880</v>
      </c>
      <c r="B255" s="162" t="s">
        <v>6251</v>
      </c>
      <c r="C255" s="162" t="s">
        <v>6252</v>
      </c>
      <c r="D255" s="162" t="s">
        <v>1887</v>
      </c>
      <c r="E255" s="162" t="s">
        <v>340</v>
      </c>
      <c r="F255" s="162" t="s">
        <v>333</v>
      </c>
      <c r="G255" s="162" t="s">
        <v>1888</v>
      </c>
      <c r="H255" s="162" t="s">
        <v>6253</v>
      </c>
      <c r="I255" s="162" t="s">
        <v>1889</v>
      </c>
      <c r="J255" s="162" t="b">
        <v>0</v>
      </c>
      <c r="K255" s="162" t="b">
        <v>0</v>
      </c>
    </row>
    <row r="256" spans="1:11">
      <c r="A256" s="162" t="s">
        <v>1893</v>
      </c>
      <c r="B256" s="162" t="s">
        <v>6254</v>
      </c>
      <c r="C256" s="162" t="s">
        <v>6255</v>
      </c>
      <c r="D256" s="162" t="s">
        <v>1890</v>
      </c>
      <c r="E256" s="162" t="s">
        <v>340</v>
      </c>
      <c r="F256" s="162" t="s">
        <v>332</v>
      </c>
      <c r="G256" s="162" t="s">
        <v>1891</v>
      </c>
      <c r="H256" s="162" t="s">
        <v>6256</v>
      </c>
      <c r="I256" s="162" t="s">
        <v>1892</v>
      </c>
      <c r="J256" s="162" t="b">
        <v>0</v>
      </c>
      <c r="K256" s="162" t="b">
        <v>0</v>
      </c>
    </row>
    <row r="257" spans="1:11">
      <c r="A257" s="162" t="s">
        <v>1893</v>
      </c>
      <c r="B257" s="162" t="s">
        <v>6257</v>
      </c>
      <c r="C257" s="162" t="s">
        <v>6258</v>
      </c>
      <c r="D257" s="162" t="s">
        <v>1894</v>
      </c>
      <c r="E257" s="162" t="s">
        <v>340</v>
      </c>
      <c r="F257" s="162" t="s">
        <v>332</v>
      </c>
      <c r="G257" s="162" t="s">
        <v>1895</v>
      </c>
      <c r="H257" s="162" t="s">
        <v>6259</v>
      </c>
      <c r="I257" s="162" t="s">
        <v>1896</v>
      </c>
      <c r="J257" s="162" t="b">
        <v>0</v>
      </c>
      <c r="K257" s="162" t="b">
        <v>0</v>
      </c>
    </row>
    <row r="258" spans="1:11">
      <c r="A258" s="162" t="s">
        <v>1893</v>
      </c>
      <c r="B258" s="162" t="s">
        <v>6260</v>
      </c>
      <c r="C258" s="162" t="s">
        <v>6261</v>
      </c>
      <c r="D258" s="162" t="s">
        <v>1897</v>
      </c>
      <c r="E258" s="162" t="s">
        <v>340</v>
      </c>
      <c r="F258" s="162" t="s">
        <v>332</v>
      </c>
      <c r="G258" s="162" t="s">
        <v>1898</v>
      </c>
      <c r="H258" s="162" t="s">
        <v>6262</v>
      </c>
      <c r="I258" s="162" t="s">
        <v>1899</v>
      </c>
      <c r="J258" s="162" t="b">
        <v>0</v>
      </c>
      <c r="K258" s="162" t="b">
        <v>0</v>
      </c>
    </row>
    <row r="259" spans="1:11">
      <c r="A259" s="162" t="s">
        <v>540</v>
      </c>
      <c r="B259" s="162" t="s">
        <v>6263</v>
      </c>
      <c r="C259" s="162" t="s">
        <v>6264</v>
      </c>
      <c r="E259" s="162" t="s">
        <v>340</v>
      </c>
      <c r="F259" s="162" t="s">
        <v>341</v>
      </c>
      <c r="G259" s="162" t="s">
        <v>1900</v>
      </c>
      <c r="H259" s="162" t="s">
        <v>1900</v>
      </c>
      <c r="I259" s="162" t="s">
        <v>1901</v>
      </c>
      <c r="J259" s="162" t="b">
        <v>0</v>
      </c>
      <c r="K259" s="162" t="b">
        <v>1</v>
      </c>
    </row>
    <row r="260" spans="1:11">
      <c r="A260" s="162" t="s">
        <v>540</v>
      </c>
      <c r="B260" s="162" t="s">
        <v>6265</v>
      </c>
      <c r="C260" s="162" t="s">
        <v>6266</v>
      </c>
      <c r="E260" s="162" t="s">
        <v>340</v>
      </c>
      <c r="F260" s="162" t="s">
        <v>341</v>
      </c>
      <c r="G260" s="162" t="s">
        <v>541</v>
      </c>
      <c r="H260" s="162" t="s">
        <v>541</v>
      </c>
      <c r="I260" s="162" t="s">
        <v>542</v>
      </c>
      <c r="J260" s="162" t="b">
        <v>0</v>
      </c>
      <c r="K260" s="162" t="b">
        <v>1</v>
      </c>
    </row>
    <row r="261" spans="1:11">
      <c r="A261" s="162" t="s">
        <v>540</v>
      </c>
      <c r="B261" s="162" t="s">
        <v>6267</v>
      </c>
      <c r="C261" s="162" t="s">
        <v>6268</v>
      </c>
      <c r="E261" s="162" t="s">
        <v>340</v>
      </c>
      <c r="F261" s="162" t="s">
        <v>341</v>
      </c>
      <c r="G261" s="162" t="s">
        <v>1902</v>
      </c>
      <c r="H261" s="162" t="s">
        <v>1902</v>
      </c>
      <c r="I261" s="162" t="s">
        <v>1903</v>
      </c>
      <c r="J261" s="162" t="b">
        <v>0</v>
      </c>
      <c r="K261" s="162" t="b">
        <v>1</v>
      </c>
    </row>
    <row r="262" spans="1:11">
      <c r="A262" s="162" t="s">
        <v>540</v>
      </c>
      <c r="B262" s="162" t="s">
        <v>6269</v>
      </c>
      <c r="C262" s="162" t="s">
        <v>6270</v>
      </c>
      <c r="E262" s="162" t="s">
        <v>340</v>
      </c>
      <c r="F262" s="162" t="s">
        <v>341</v>
      </c>
      <c r="G262" s="162" t="s">
        <v>1904</v>
      </c>
      <c r="H262" s="162" t="s">
        <v>1904</v>
      </c>
      <c r="I262" s="162" t="s">
        <v>1905</v>
      </c>
      <c r="J262" s="162" t="b">
        <v>0</v>
      </c>
      <c r="K262" s="162" t="b">
        <v>1</v>
      </c>
    </row>
    <row r="263" spans="1:11">
      <c r="A263" s="162" t="s">
        <v>540</v>
      </c>
      <c r="B263" s="162" t="s">
        <v>6271</v>
      </c>
      <c r="C263" s="162" t="s">
        <v>6272</v>
      </c>
      <c r="E263" s="162" t="s">
        <v>340</v>
      </c>
      <c r="F263" s="162" t="s">
        <v>341</v>
      </c>
      <c r="G263" s="162" t="s">
        <v>1906</v>
      </c>
      <c r="H263" s="162" t="s">
        <v>1906</v>
      </c>
      <c r="I263" s="162" t="s">
        <v>1907</v>
      </c>
      <c r="J263" s="162" t="b">
        <v>0</v>
      </c>
      <c r="K263" s="162" t="b">
        <v>1</v>
      </c>
    </row>
    <row r="264" spans="1:11">
      <c r="A264" s="162" t="s">
        <v>540</v>
      </c>
      <c r="B264" s="162" t="s">
        <v>6273</v>
      </c>
      <c r="C264" s="162" t="s">
        <v>6274</v>
      </c>
      <c r="E264" s="162" t="s">
        <v>340</v>
      </c>
      <c r="F264" s="162" t="s">
        <v>341</v>
      </c>
      <c r="G264" s="162" t="s">
        <v>543</v>
      </c>
      <c r="H264" s="162" t="s">
        <v>543</v>
      </c>
      <c r="I264" s="162" t="s">
        <v>544</v>
      </c>
      <c r="J264" s="162" t="b">
        <v>0</v>
      </c>
      <c r="K264" s="162" t="b">
        <v>1</v>
      </c>
    </row>
    <row r="265" spans="1:11">
      <c r="A265" s="162" t="s">
        <v>540</v>
      </c>
      <c r="B265" s="162" t="s">
        <v>6275</v>
      </c>
      <c r="C265" s="162" t="s">
        <v>6276</v>
      </c>
      <c r="E265" s="162" t="s">
        <v>340</v>
      </c>
      <c r="F265" s="162" t="s">
        <v>341</v>
      </c>
      <c r="G265" s="162" t="s">
        <v>545</v>
      </c>
      <c r="H265" s="162" t="s">
        <v>545</v>
      </c>
      <c r="I265" s="162" t="s">
        <v>546</v>
      </c>
      <c r="J265" s="162" t="b">
        <v>0</v>
      </c>
      <c r="K265" s="162" t="b">
        <v>1</v>
      </c>
    </row>
    <row r="266" spans="1:11">
      <c r="A266" s="162" t="s">
        <v>540</v>
      </c>
      <c r="B266" s="162" t="s">
        <v>6277</v>
      </c>
      <c r="C266" s="162" t="s">
        <v>6278</v>
      </c>
      <c r="E266" s="162" t="s">
        <v>340</v>
      </c>
      <c r="F266" s="162" t="s">
        <v>341</v>
      </c>
      <c r="G266" s="162" t="s">
        <v>547</v>
      </c>
      <c r="H266" s="162" t="s">
        <v>547</v>
      </c>
      <c r="I266" s="162" t="s">
        <v>548</v>
      </c>
      <c r="J266" s="162" t="b">
        <v>0</v>
      </c>
      <c r="K266" s="162" t="b">
        <v>1</v>
      </c>
    </row>
    <row r="267" spans="1:11">
      <c r="A267" s="162" t="s">
        <v>540</v>
      </c>
      <c r="B267" s="162" t="s">
        <v>6279</v>
      </c>
      <c r="C267" s="162" t="s">
        <v>6280</v>
      </c>
      <c r="E267" s="162" t="s">
        <v>340</v>
      </c>
      <c r="F267" s="162" t="s">
        <v>341</v>
      </c>
      <c r="G267" s="162" t="s">
        <v>549</v>
      </c>
      <c r="H267" s="162" t="s">
        <v>549</v>
      </c>
      <c r="I267" s="162" t="s">
        <v>550</v>
      </c>
      <c r="J267" s="162" t="b">
        <v>0</v>
      </c>
      <c r="K267" s="162" t="b">
        <v>1</v>
      </c>
    </row>
    <row r="268" spans="1:11">
      <c r="A268" s="162" t="s">
        <v>540</v>
      </c>
      <c r="B268" s="162" t="s">
        <v>6281</v>
      </c>
      <c r="C268" s="162" t="s">
        <v>6282</v>
      </c>
      <c r="E268" s="162" t="s">
        <v>340</v>
      </c>
      <c r="F268" s="162" t="s">
        <v>341</v>
      </c>
      <c r="G268" s="162" t="s">
        <v>551</v>
      </c>
      <c r="H268" s="162" t="s">
        <v>551</v>
      </c>
      <c r="I268" s="162" t="s">
        <v>552</v>
      </c>
      <c r="J268" s="162" t="b">
        <v>0</v>
      </c>
      <c r="K268" s="162" t="b">
        <v>1</v>
      </c>
    </row>
    <row r="269" spans="1:11">
      <c r="A269" s="162" t="s">
        <v>540</v>
      </c>
      <c r="B269" s="162" t="s">
        <v>6283</v>
      </c>
      <c r="C269" s="162" t="s">
        <v>6284</v>
      </c>
      <c r="E269" s="162" t="s">
        <v>340</v>
      </c>
      <c r="F269" s="162" t="s">
        <v>341</v>
      </c>
      <c r="G269" s="162" t="s">
        <v>553</v>
      </c>
      <c r="H269" s="162" t="s">
        <v>553</v>
      </c>
      <c r="I269" s="162" t="s">
        <v>554</v>
      </c>
      <c r="J269" s="162" t="b">
        <v>0</v>
      </c>
      <c r="K269" s="162" t="b">
        <v>1</v>
      </c>
    </row>
    <row r="270" spans="1:11">
      <c r="A270" s="162" t="s">
        <v>540</v>
      </c>
      <c r="B270" s="162" t="s">
        <v>6285</v>
      </c>
      <c r="C270" s="162" t="s">
        <v>6286</v>
      </c>
      <c r="E270" s="162" t="s">
        <v>340</v>
      </c>
      <c r="F270" s="162" t="s">
        <v>341</v>
      </c>
      <c r="G270" s="162" t="s">
        <v>555</v>
      </c>
      <c r="H270" s="162" t="s">
        <v>555</v>
      </c>
      <c r="I270" s="162" t="s">
        <v>556</v>
      </c>
      <c r="J270" s="162" t="b">
        <v>0</v>
      </c>
      <c r="K270" s="162" t="b">
        <v>1</v>
      </c>
    </row>
    <row r="271" spans="1:11">
      <c r="A271" s="162" t="s">
        <v>540</v>
      </c>
      <c r="B271" s="162" t="s">
        <v>6287</v>
      </c>
      <c r="C271" s="162" t="s">
        <v>6288</v>
      </c>
      <c r="E271" s="162" t="s">
        <v>340</v>
      </c>
      <c r="F271" s="162" t="s">
        <v>341</v>
      </c>
      <c r="G271" s="162" t="s">
        <v>557</v>
      </c>
      <c r="H271" s="162" t="s">
        <v>557</v>
      </c>
      <c r="I271" s="162" t="s">
        <v>558</v>
      </c>
      <c r="J271" s="162" t="b">
        <v>0</v>
      </c>
      <c r="K271" s="162" t="b">
        <v>1</v>
      </c>
    </row>
    <row r="272" spans="1:11">
      <c r="A272" s="162" t="s">
        <v>540</v>
      </c>
      <c r="B272" s="162" t="s">
        <v>6289</v>
      </c>
      <c r="C272" s="162" t="s">
        <v>6290</v>
      </c>
      <c r="E272" s="162" t="s">
        <v>340</v>
      </c>
      <c r="F272" s="162" t="s">
        <v>341</v>
      </c>
      <c r="G272" s="162" t="s">
        <v>559</v>
      </c>
      <c r="H272" s="162" t="s">
        <v>559</v>
      </c>
      <c r="I272" s="162" t="s">
        <v>560</v>
      </c>
      <c r="J272" s="162" t="b">
        <v>0</v>
      </c>
      <c r="K272" s="162" t="b">
        <v>1</v>
      </c>
    </row>
    <row r="273" spans="1:11">
      <c r="A273" s="162" t="s">
        <v>540</v>
      </c>
      <c r="B273" s="162" t="s">
        <v>6291</v>
      </c>
      <c r="C273" s="162" t="s">
        <v>6292</v>
      </c>
      <c r="E273" s="162" t="s">
        <v>340</v>
      </c>
      <c r="F273" s="162" t="s">
        <v>341</v>
      </c>
      <c r="G273" s="162" t="s">
        <v>561</v>
      </c>
      <c r="H273" s="162" t="s">
        <v>561</v>
      </c>
      <c r="I273" s="162" t="s">
        <v>562</v>
      </c>
      <c r="J273" s="162" t="b">
        <v>0</v>
      </c>
      <c r="K273" s="162" t="b">
        <v>1</v>
      </c>
    </row>
    <row r="274" spans="1:11">
      <c r="A274" s="162" t="s">
        <v>540</v>
      </c>
      <c r="B274" s="162" t="s">
        <v>6293</v>
      </c>
      <c r="C274" s="162" t="s">
        <v>6294</v>
      </c>
      <c r="E274" s="162" t="s">
        <v>340</v>
      </c>
      <c r="F274" s="162" t="s">
        <v>341</v>
      </c>
      <c r="G274" s="162" t="s">
        <v>563</v>
      </c>
      <c r="H274" s="162" t="s">
        <v>563</v>
      </c>
      <c r="I274" s="162" t="s">
        <v>564</v>
      </c>
      <c r="J274" s="162" t="b">
        <v>0</v>
      </c>
      <c r="K274" s="162" t="b">
        <v>1</v>
      </c>
    </row>
    <row r="275" spans="1:11">
      <c r="A275" s="162" t="s">
        <v>540</v>
      </c>
      <c r="B275" s="162" t="s">
        <v>6295</v>
      </c>
      <c r="C275" s="162" t="s">
        <v>6296</v>
      </c>
      <c r="E275" s="162" t="s">
        <v>340</v>
      </c>
      <c r="F275" s="162" t="s">
        <v>341</v>
      </c>
      <c r="G275" s="162" t="s">
        <v>565</v>
      </c>
      <c r="H275" s="162" t="s">
        <v>565</v>
      </c>
      <c r="I275" s="162" t="s">
        <v>566</v>
      </c>
      <c r="J275" s="162" t="b">
        <v>0</v>
      </c>
      <c r="K275" s="162" t="b">
        <v>1</v>
      </c>
    </row>
    <row r="276" spans="1:11">
      <c r="A276" s="162" t="s">
        <v>540</v>
      </c>
      <c r="B276" s="162" t="s">
        <v>6297</v>
      </c>
      <c r="C276" s="162" t="s">
        <v>6298</v>
      </c>
      <c r="E276" s="162" t="s">
        <v>340</v>
      </c>
      <c r="F276" s="162" t="s">
        <v>341</v>
      </c>
      <c r="G276" s="162" t="s">
        <v>567</v>
      </c>
      <c r="H276" s="162" t="s">
        <v>567</v>
      </c>
      <c r="I276" s="162" t="s">
        <v>568</v>
      </c>
      <c r="J276" s="162" t="b">
        <v>0</v>
      </c>
      <c r="K276" s="162" t="b">
        <v>1</v>
      </c>
    </row>
    <row r="277" spans="1:11">
      <c r="A277" s="162" t="s">
        <v>540</v>
      </c>
      <c r="B277" s="162" t="s">
        <v>6299</v>
      </c>
      <c r="C277" s="162" t="s">
        <v>6300</v>
      </c>
      <c r="E277" s="162" t="s">
        <v>340</v>
      </c>
      <c r="F277" s="162" t="s">
        <v>341</v>
      </c>
      <c r="G277" s="162" t="s">
        <v>569</v>
      </c>
      <c r="H277" s="162" t="s">
        <v>569</v>
      </c>
      <c r="I277" s="162" t="s">
        <v>570</v>
      </c>
      <c r="J277" s="162" t="b">
        <v>0</v>
      </c>
      <c r="K277" s="162" t="b">
        <v>1</v>
      </c>
    </row>
    <row r="278" spans="1:11">
      <c r="A278" s="162" t="s">
        <v>540</v>
      </c>
      <c r="B278" s="162" t="s">
        <v>6301</v>
      </c>
      <c r="C278" s="162" t="s">
        <v>6302</v>
      </c>
      <c r="E278" s="162" t="s">
        <v>340</v>
      </c>
      <c r="F278" s="162" t="s">
        <v>332</v>
      </c>
      <c r="G278" s="162" t="s">
        <v>571</v>
      </c>
      <c r="H278" s="162" t="s">
        <v>571</v>
      </c>
      <c r="I278" s="162" t="s">
        <v>572</v>
      </c>
      <c r="J278" s="162" t="b">
        <v>0</v>
      </c>
      <c r="K278" s="162" t="b">
        <v>1</v>
      </c>
    </row>
    <row r="279" spans="1:11">
      <c r="A279" s="162" t="s">
        <v>540</v>
      </c>
      <c r="B279" s="162" t="s">
        <v>6303</v>
      </c>
      <c r="C279" s="162" t="s">
        <v>6304</v>
      </c>
      <c r="E279" s="162" t="s">
        <v>340</v>
      </c>
      <c r="F279" s="162" t="s">
        <v>332</v>
      </c>
      <c r="G279" s="162" t="s">
        <v>573</v>
      </c>
      <c r="H279" s="162" t="s">
        <v>573</v>
      </c>
      <c r="I279" s="162" t="s">
        <v>574</v>
      </c>
      <c r="J279" s="162" t="b">
        <v>0</v>
      </c>
      <c r="K279" s="162" t="b">
        <v>1</v>
      </c>
    </row>
    <row r="280" spans="1:11">
      <c r="A280" s="162" t="s">
        <v>540</v>
      </c>
      <c r="B280" s="162" t="s">
        <v>6305</v>
      </c>
      <c r="C280" s="162" t="s">
        <v>6306</v>
      </c>
      <c r="E280" s="162" t="s">
        <v>340</v>
      </c>
      <c r="F280" s="162" t="s">
        <v>332</v>
      </c>
      <c r="G280" s="162" t="s">
        <v>1908</v>
      </c>
      <c r="H280" s="162" t="s">
        <v>6307</v>
      </c>
      <c r="I280" s="162" t="s">
        <v>1909</v>
      </c>
      <c r="J280" s="162" t="b">
        <v>0</v>
      </c>
      <c r="K280" s="162" t="b">
        <v>1</v>
      </c>
    </row>
    <row r="281" spans="1:11">
      <c r="A281" s="162" t="s">
        <v>540</v>
      </c>
      <c r="B281" s="162" t="s">
        <v>6308</v>
      </c>
      <c r="C281" s="162" t="s">
        <v>6309</v>
      </c>
      <c r="E281" s="162" t="s">
        <v>340</v>
      </c>
      <c r="F281" s="162" t="s">
        <v>332</v>
      </c>
      <c r="G281" s="162" t="s">
        <v>575</v>
      </c>
      <c r="H281" s="162" t="s">
        <v>575</v>
      </c>
      <c r="I281" s="162" t="s">
        <v>576</v>
      </c>
      <c r="J281" s="162" t="b">
        <v>0</v>
      </c>
      <c r="K281" s="162" t="b">
        <v>1</v>
      </c>
    </row>
    <row r="282" spans="1:11">
      <c r="A282" s="162" t="s">
        <v>540</v>
      </c>
      <c r="B282" s="162" t="s">
        <v>6310</v>
      </c>
      <c r="C282" s="162" t="s">
        <v>6311</v>
      </c>
      <c r="E282" s="162" t="s">
        <v>340</v>
      </c>
      <c r="F282" s="162" t="s">
        <v>332</v>
      </c>
      <c r="G282" s="162" t="s">
        <v>577</v>
      </c>
      <c r="H282" s="162" t="s">
        <v>577</v>
      </c>
      <c r="I282" s="162" t="s">
        <v>578</v>
      </c>
      <c r="J282" s="162" t="b">
        <v>0</v>
      </c>
      <c r="K282" s="162" t="b">
        <v>1</v>
      </c>
    </row>
    <row r="283" spans="1:11">
      <c r="A283" s="162" t="s">
        <v>540</v>
      </c>
      <c r="B283" s="162" t="s">
        <v>6312</v>
      </c>
      <c r="C283" s="162" t="s">
        <v>6313</v>
      </c>
      <c r="E283" s="162" t="s">
        <v>340</v>
      </c>
      <c r="F283" s="162" t="s">
        <v>332</v>
      </c>
      <c r="G283" s="162" t="s">
        <v>579</v>
      </c>
      <c r="H283" s="162" t="s">
        <v>579</v>
      </c>
      <c r="I283" s="162" t="s">
        <v>580</v>
      </c>
      <c r="J283" s="162" t="b">
        <v>0</v>
      </c>
      <c r="K283" s="162" t="b">
        <v>1</v>
      </c>
    </row>
    <row r="284" spans="1:11">
      <c r="A284" s="162" t="s">
        <v>540</v>
      </c>
      <c r="B284" s="162" t="s">
        <v>6314</v>
      </c>
      <c r="C284" s="162" t="s">
        <v>6315</v>
      </c>
      <c r="E284" s="162" t="s">
        <v>340</v>
      </c>
      <c r="F284" s="162" t="s">
        <v>332</v>
      </c>
      <c r="G284" s="162" t="s">
        <v>581</v>
      </c>
      <c r="H284" s="162" t="s">
        <v>581</v>
      </c>
      <c r="I284" s="162" t="s">
        <v>582</v>
      </c>
      <c r="J284" s="162" t="b">
        <v>0</v>
      </c>
      <c r="K284" s="162" t="b">
        <v>1</v>
      </c>
    </row>
    <row r="285" spans="1:11">
      <c r="A285" s="162" t="s">
        <v>540</v>
      </c>
      <c r="B285" s="162" t="s">
        <v>6316</v>
      </c>
      <c r="C285" s="162" t="s">
        <v>6317</v>
      </c>
      <c r="E285" s="162" t="s">
        <v>340</v>
      </c>
      <c r="F285" s="162" t="s">
        <v>332</v>
      </c>
      <c r="G285" s="162" t="s">
        <v>583</v>
      </c>
      <c r="H285" s="162" t="s">
        <v>583</v>
      </c>
      <c r="I285" s="162" t="s">
        <v>584</v>
      </c>
      <c r="J285" s="162" t="b">
        <v>0</v>
      </c>
      <c r="K285" s="162" t="b">
        <v>1</v>
      </c>
    </row>
    <row r="286" spans="1:11">
      <c r="A286" s="162" t="s">
        <v>540</v>
      </c>
      <c r="B286" s="162" t="s">
        <v>6318</v>
      </c>
      <c r="C286" s="162" t="s">
        <v>6319</v>
      </c>
      <c r="E286" s="162" t="s">
        <v>340</v>
      </c>
      <c r="F286" s="162" t="s">
        <v>332</v>
      </c>
      <c r="G286" s="162" t="s">
        <v>585</v>
      </c>
      <c r="H286" s="162" t="s">
        <v>585</v>
      </c>
      <c r="I286" s="162" t="s">
        <v>586</v>
      </c>
      <c r="J286" s="162" t="b">
        <v>0</v>
      </c>
      <c r="K286" s="162" t="b">
        <v>1</v>
      </c>
    </row>
    <row r="287" spans="1:11">
      <c r="A287" s="162" t="s">
        <v>540</v>
      </c>
      <c r="B287" s="162" t="s">
        <v>6320</v>
      </c>
      <c r="C287" s="162" t="s">
        <v>6321</v>
      </c>
      <c r="E287" s="162" t="s">
        <v>340</v>
      </c>
      <c r="F287" s="162" t="s">
        <v>332</v>
      </c>
      <c r="G287" s="162" t="s">
        <v>587</v>
      </c>
      <c r="H287" s="162" t="s">
        <v>587</v>
      </c>
      <c r="I287" s="162" t="s">
        <v>588</v>
      </c>
      <c r="J287" s="162" t="b">
        <v>0</v>
      </c>
      <c r="K287" s="162" t="b">
        <v>1</v>
      </c>
    </row>
    <row r="288" spans="1:11">
      <c r="A288" s="162" t="s">
        <v>540</v>
      </c>
      <c r="B288" s="162" t="s">
        <v>6322</v>
      </c>
      <c r="C288" s="162" t="s">
        <v>6323</v>
      </c>
      <c r="E288" s="162" t="s">
        <v>340</v>
      </c>
      <c r="F288" s="162" t="s">
        <v>332</v>
      </c>
      <c r="G288" s="162" t="s">
        <v>589</v>
      </c>
      <c r="H288" s="162" t="s">
        <v>589</v>
      </c>
      <c r="I288" s="162" t="s">
        <v>590</v>
      </c>
      <c r="J288" s="162" t="b">
        <v>0</v>
      </c>
      <c r="K288" s="162" t="b">
        <v>1</v>
      </c>
    </row>
    <row r="289" spans="1:11">
      <c r="A289" s="162" t="s">
        <v>540</v>
      </c>
      <c r="B289" s="162" t="s">
        <v>6324</v>
      </c>
      <c r="C289" s="162" t="s">
        <v>6325</v>
      </c>
      <c r="E289" s="162" t="s">
        <v>340</v>
      </c>
      <c r="F289" s="162" t="s">
        <v>332</v>
      </c>
      <c r="G289" s="162" t="s">
        <v>591</v>
      </c>
      <c r="H289" s="162" t="s">
        <v>591</v>
      </c>
      <c r="I289" s="162" t="s">
        <v>592</v>
      </c>
      <c r="J289" s="162" t="b">
        <v>0</v>
      </c>
      <c r="K289" s="162" t="b">
        <v>1</v>
      </c>
    </row>
    <row r="290" spans="1:11">
      <c r="A290" s="162" t="s">
        <v>540</v>
      </c>
      <c r="B290" s="162" t="s">
        <v>6326</v>
      </c>
      <c r="C290" s="162" t="s">
        <v>6327</v>
      </c>
      <c r="E290" s="162" t="s">
        <v>340</v>
      </c>
      <c r="F290" s="162" t="s">
        <v>332</v>
      </c>
      <c r="G290" s="162" t="s">
        <v>593</v>
      </c>
      <c r="H290" s="162" t="s">
        <v>593</v>
      </c>
      <c r="I290" s="162" t="s">
        <v>594</v>
      </c>
      <c r="J290" s="162" t="b">
        <v>0</v>
      </c>
      <c r="K290" s="162" t="b">
        <v>1</v>
      </c>
    </row>
    <row r="291" spans="1:11">
      <c r="A291" s="162" t="s">
        <v>540</v>
      </c>
      <c r="B291" s="162" t="s">
        <v>6328</v>
      </c>
      <c r="C291" s="162" t="s">
        <v>6329</v>
      </c>
      <c r="E291" s="162" t="s">
        <v>340</v>
      </c>
      <c r="F291" s="162" t="s">
        <v>332</v>
      </c>
      <c r="G291" s="162" t="s">
        <v>595</v>
      </c>
      <c r="H291" s="162" t="s">
        <v>595</v>
      </c>
      <c r="I291" s="162" t="s">
        <v>596</v>
      </c>
      <c r="J291" s="162" t="b">
        <v>0</v>
      </c>
      <c r="K291" s="162" t="b">
        <v>1</v>
      </c>
    </row>
    <row r="292" spans="1:11">
      <c r="A292" s="162" t="s">
        <v>540</v>
      </c>
      <c r="B292" s="162" t="s">
        <v>6330</v>
      </c>
      <c r="C292" s="162" t="s">
        <v>6331</v>
      </c>
      <c r="E292" s="162" t="s">
        <v>340</v>
      </c>
      <c r="F292" s="162" t="s">
        <v>332</v>
      </c>
      <c r="G292" s="162" t="s">
        <v>597</v>
      </c>
      <c r="H292" s="162" t="s">
        <v>597</v>
      </c>
      <c r="I292" s="162" t="s">
        <v>598</v>
      </c>
      <c r="J292" s="162" t="b">
        <v>0</v>
      </c>
      <c r="K292" s="162" t="b">
        <v>1</v>
      </c>
    </row>
    <row r="293" spans="1:11">
      <c r="A293" s="162" t="s">
        <v>540</v>
      </c>
      <c r="B293" s="162" t="s">
        <v>6332</v>
      </c>
      <c r="C293" s="162" t="s">
        <v>6333</v>
      </c>
      <c r="E293" s="162" t="s">
        <v>340</v>
      </c>
      <c r="F293" s="162" t="s">
        <v>332</v>
      </c>
      <c r="G293" s="162" t="s">
        <v>599</v>
      </c>
      <c r="H293" s="162" t="s">
        <v>599</v>
      </c>
      <c r="I293" s="162" t="s">
        <v>600</v>
      </c>
      <c r="J293" s="162" t="b">
        <v>0</v>
      </c>
      <c r="K293" s="162" t="b">
        <v>1</v>
      </c>
    </row>
    <row r="294" spans="1:11">
      <c r="A294" s="162" t="s">
        <v>540</v>
      </c>
      <c r="B294" s="162" t="s">
        <v>6334</v>
      </c>
      <c r="C294" s="162" t="s">
        <v>6335</v>
      </c>
      <c r="E294" s="162" t="s">
        <v>340</v>
      </c>
      <c r="F294" s="162" t="s">
        <v>332</v>
      </c>
      <c r="G294" s="162" t="s">
        <v>601</v>
      </c>
      <c r="H294" s="162" t="s">
        <v>601</v>
      </c>
      <c r="I294" s="162" t="s">
        <v>602</v>
      </c>
      <c r="J294" s="162" t="b">
        <v>0</v>
      </c>
      <c r="K294" s="162" t="b">
        <v>1</v>
      </c>
    </row>
    <row r="295" spans="1:11">
      <c r="A295" s="162" t="s">
        <v>540</v>
      </c>
      <c r="B295" s="162" t="s">
        <v>6336</v>
      </c>
      <c r="C295" s="162" t="s">
        <v>6337</v>
      </c>
      <c r="E295" s="162" t="s">
        <v>340</v>
      </c>
      <c r="F295" s="162" t="s">
        <v>332</v>
      </c>
      <c r="G295" s="162" t="s">
        <v>1910</v>
      </c>
      <c r="H295" s="162" t="s">
        <v>1910</v>
      </c>
      <c r="I295" s="162" t="s">
        <v>1911</v>
      </c>
      <c r="J295" s="162" t="b">
        <v>0</v>
      </c>
      <c r="K295" s="162" t="b">
        <v>1</v>
      </c>
    </row>
    <row r="296" spans="1:11">
      <c r="A296" s="162" t="s">
        <v>540</v>
      </c>
      <c r="B296" s="162" t="s">
        <v>6338</v>
      </c>
      <c r="C296" s="162" t="s">
        <v>6339</v>
      </c>
      <c r="E296" s="162" t="s">
        <v>340</v>
      </c>
      <c r="F296" s="162" t="s">
        <v>332</v>
      </c>
      <c r="G296" s="162" t="s">
        <v>1912</v>
      </c>
      <c r="H296" s="162" t="s">
        <v>1912</v>
      </c>
      <c r="I296" s="162" t="s">
        <v>1913</v>
      </c>
      <c r="J296" s="162" t="b">
        <v>0</v>
      </c>
      <c r="K296" s="162" t="b">
        <v>1</v>
      </c>
    </row>
    <row r="297" spans="1:11">
      <c r="A297" s="162" t="s">
        <v>540</v>
      </c>
      <c r="B297" s="162" t="s">
        <v>6340</v>
      </c>
      <c r="C297" s="162" t="s">
        <v>6341</v>
      </c>
      <c r="E297" s="162" t="s">
        <v>340</v>
      </c>
      <c r="F297" s="162" t="s">
        <v>332</v>
      </c>
      <c r="G297" s="162" t="s">
        <v>1914</v>
      </c>
      <c r="H297" s="162" t="s">
        <v>1914</v>
      </c>
      <c r="I297" s="162" t="s">
        <v>1915</v>
      </c>
      <c r="J297" s="162" t="b">
        <v>0</v>
      </c>
      <c r="K297" s="162" t="b">
        <v>1</v>
      </c>
    </row>
    <row r="298" spans="1:11">
      <c r="A298" s="162" t="s">
        <v>540</v>
      </c>
      <c r="B298" s="162" t="s">
        <v>6342</v>
      </c>
      <c r="C298" s="162" t="s">
        <v>6343</v>
      </c>
      <c r="E298" s="162" t="s">
        <v>340</v>
      </c>
      <c r="F298" s="162" t="s">
        <v>332</v>
      </c>
      <c r="G298" s="162" t="s">
        <v>603</v>
      </c>
      <c r="H298" s="162" t="s">
        <v>603</v>
      </c>
      <c r="I298" s="162" t="s">
        <v>604</v>
      </c>
      <c r="J298" s="162" t="b">
        <v>0</v>
      </c>
      <c r="K298" s="162" t="b">
        <v>1</v>
      </c>
    </row>
    <row r="299" spans="1:11">
      <c r="A299" s="162" t="s">
        <v>540</v>
      </c>
      <c r="B299" s="162" t="s">
        <v>6344</v>
      </c>
      <c r="C299" s="162" t="s">
        <v>6345</v>
      </c>
      <c r="E299" s="162" t="s">
        <v>340</v>
      </c>
      <c r="F299" s="162" t="s">
        <v>332</v>
      </c>
      <c r="G299" s="162" t="s">
        <v>605</v>
      </c>
      <c r="H299" s="162" t="s">
        <v>605</v>
      </c>
      <c r="I299" s="162" t="s">
        <v>606</v>
      </c>
      <c r="J299" s="162" t="b">
        <v>0</v>
      </c>
      <c r="K299" s="162" t="b">
        <v>1</v>
      </c>
    </row>
    <row r="300" spans="1:11">
      <c r="A300" s="162" t="s">
        <v>540</v>
      </c>
      <c r="B300" s="162" t="s">
        <v>6346</v>
      </c>
      <c r="C300" s="162" t="s">
        <v>6347</v>
      </c>
      <c r="E300" s="162" t="s">
        <v>340</v>
      </c>
      <c r="F300" s="162" t="s">
        <v>332</v>
      </c>
      <c r="G300" s="162" t="s">
        <v>607</v>
      </c>
      <c r="H300" s="162" t="s">
        <v>607</v>
      </c>
      <c r="I300" s="162" t="s">
        <v>608</v>
      </c>
      <c r="J300" s="162" t="b">
        <v>0</v>
      </c>
      <c r="K300" s="162" t="b">
        <v>1</v>
      </c>
    </row>
    <row r="301" spans="1:11">
      <c r="A301" s="162" t="s">
        <v>540</v>
      </c>
      <c r="B301" s="162" t="s">
        <v>6348</v>
      </c>
      <c r="C301" s="162" t="s">
        <v>6349</v>
      </c>
      <c r="E301" s="162" t="s">
        <v>340</v>
      </c>
      <c r="F301" s="162" t="s">
        <v>332</v>
      </c>
      <c r="G301" s="162" t="s">
        <v>1916</v>
      </c>
      <c r="H301" s="162" t="s">
        <v>1916</v>
      </c>
      <c r="I301" s="162" t="s">
        <v>1917</v>
      </c>
      <c r="J301" s="162" t="b">
        <v>0</v>
      </c>
      <c r="K301" s="162" t="b">
        <v>1</v>
      </c>
    </row>
    <row r="302" spans="1:11">
      <c r="A302" s="162" t="s">
        <v>540</v>
      </c>
      <c r="B302" s="162" t="s">
        <v>6350</v>
      </c>
      <c r="C302" s="162" t="s">
        <v>6351</v>
      </c>
      <c r="E302" s="162" t="s">
        <v>340</v>
      </c>
      <c r="F302" s="162" t="s">
        <v>341</v>
      </c>
      <c r="G302" s="162" t="s">
        <v>1918</v>
      </c>
      <c r="H302" s="162" t="s">
        <v>1918</v>
      </c>
      <c r="I302" s="162" t="s">
        <v>1919</v>
      </c>
      <c r="J302" s="162" t="b">
        <v>0</v>
      </c>
      <c r="K302" s="162" t="b">
        <v>1</v>
      </c>
    </row>
    <row r="303" spans="1:11">
      <c r="A303" s="162" t="s">
        <v>1923</v>
      </c>
      <c r="B303" s="162" t="s">
        <v>6352</v>
      </c>
      <c r="C303" s="162" t="s">
        <v>6353</v>
      </c>
      <c r="D303" s="162" t="s">
        <v>1920</v>
      </c>
      <c r="E303" s="162" t="s">
        <v>340</v>
      </c>
      <c r="F303" s="162" t="s">
        <v>341</v>
      </c>
      <c r="G303" s="162" t="s">
        <v>1921</v>
      </c>
      <c r="H303" s="162" t="s">
        <v>1921</v>
      </c>
      <c r="I303" s="162" t="s">
        <v>1922</v>
      </c>
      <c r="J303" s="162" t="b">
        <v>1</v>
      </c>
      <c r="K303" s="162" t="b">
        <v>0</v>
      </c>
    </row>
    <row r="304" spans="1:11">
      <c r="A304" s="162" t="s">
        <v>1923</v>
      </c>
      <c r="B304" s="162" t="s">
        <v>6354</v>
      </c>
      <c r="C304" s="162" t="s">
        <v>6355</v>
      </c>
      <c r="D304" s="162" t="s">
        <v>1924</v>
      </c>
      <c r="E304" s="162" t="s">
        <v>340</v>
      </c>
      <c r="F304" s="162" t="s">
        <v>341</v>
      </c>
      <c r="G304" s="162" t="s">
        <v>1925</v>
      </c>
      <c r="H304" s="162" t="s">
        <v>1925</v>
      </c>
      <c r="I304" s="162" t="s">
        <v>1926</v>
      </c>
      <c r="J304" s="162" t="b">
        <v>0</v>
      </c>
      <c r="K304" s="162" t="b">
        <v>0</v>
      </c>
    </row>
    <row r="305" spans="1:11">
      <c r="A305" s="162" t="s">
        <v>1923</v>
      </c>
      <c r="B305" s="162" t="s">
        <v>6356</v>
      </c>
      <c r="C305" s="162" t="s">
        <v>6357</v>
      </c>
      <c r="D305" s="162" t="s">
        <v>1920</v>
      </c>
      <c r="E305" s="162" t="s">
        <v>340</v>
      </c>
      <c r="F305" s="162" t="s">
        <v>332</v>
      </c>
      <c r="G305" s="162" t="s">
        <v>1927</v>
      </c>
      <c r="H305" s="162" t="s">
        <v>1927</v>
      </c>
      <c r="I305" s="162" t="s">
        <v>1928</v>
      </c>
      <c r="J305" s="162" t="b">
        <v>1</v>
      </c>
      <c r="K305" s="162" t="b">
        <v>0</v>
      </c>
    </row>
    <row r="306" spans="1:11">
      <c r="A306" s="162" t="s">
        <v>1923</v>
      </c>
      <c r="B306" s="162" t="s">
        <v>6358</v>
      </c>
      <c r="C306" s="162" t="s">
        <v>6359</v>
      </c>
      <c r="D306" s="162" t="s">
        <v>1924</v>
      </c>
      <c r="E306" s="162" t="s">
        <v>340</v>
      </c>
      <c r="F306" s="162" t="s">
        <v>332</v>
      </c>
      <c r="G306" s="162" t="s">
        <v>1929</v>
      </c>
      <c r="H306" s="162" t="s">
        <v>1929</v>
      </c>
      <c r="I306" s="162" t="s">
        <v>1930</v>
      </c>
      <c r="J306" s="162" t="b">
        <v>0</v>
      </c>
      <c r="K306" s="162" t="b">
        <v>0</v>
      </c>
    </row>
    <row r="307" spans="1:11">
      <c r="A307" s="162" t="s">
        <v>1934</v>
      </c>
      <c r="B307" s="162" t="s">
        <v>6360</v>
      </c>
      <c r="C307" s="162" t="s">
        <v>6361</v>
      </c>
      <c r="D307" s="162" t="s">
        <v>1931</v>
      </c>
      <c r="E307" s="162" t="s">
        <v>340</v>
      </c>
      <c r="F307" s="162" t="s">
        <v>333</v>
      </c>
      <c r="G307" s="162" t="s">
        <v>1932</v>
      </c>
      <c r="H307" s="162" t="s">
        <v>1932</v>
      </c>
      <c r="I307" s="162" t="s">
        <v>1933</v>
      </c>
      <c r="J307" s="162" t="b">
        <v>0</v>
      </c>
      <c r="K307" s="162" t="b">
        <v>0</v>
      </c>
    </row>
    <row r="308" spans="1:11">
      <c r="A308" s="162" t="s">
        <v>1934</v>
      </c>
      <c r="B308" s="162" t="s">
        <v>6362</v>
      </c>
      <c r="C308" s="162" t="s">
        <v>6363</v>
      </c>
      <c r="D308" s="162" t="s">
        <v>1935</v>
      </c>
      <c r="E308" s="162" t="s">
        <v>340</v>
      </c>
      <c r="F308" s="162" t="s">
        <v>333</v>
      </c>
      <c r="G308" s="162" t="s">
        <v>1936</v>
      </c>
      <c r="H308" s="162" t="s">
        <v>1936</v>
      </c>
      <c r="I308" s="162" t="s">
        <v>1937</v>
      </c>
      <c r="J308" s="162" t="b">
        <v>0</v>
      </c>
      <c r="K308" s="162" t="b">
        <v>0</v>
      </c>
    </row>
    <row r="309" spans="1:11">
      <c r="A309" s="162" t="s">
        <v>1934</v>
      </c>
      <c r="B309" s="162" t="s">
        <v>6364</v>
      </c>
      <c r="C309" s="162" t="s">
        <v>6365</v>
      </c>
      <c r="D309" s="162" t="s">
        <v>1938</v>
      </c>
      <c r="E309" s="162" t="s">
        <v>340</v>
      </c>
      <c r="F309" s="162" t="s">
        <v>333</v>
      </c>
      <c r="G309" s="162" t="s">
        <v>1939</v>
      </c>
      <c r="H309" s="162" t="s">
        <v>1939</v>
      </c>
      <c r="I309" s="162" t="s">
        <v>1940</v>
      </c>
      <c r="J309" s="162" t="b">
        <v>1</v>
      </c>
      <c r="K309" s="162" t="b">
        <v>0</v>
      </c>
    </row>
    <row r="310" spans="1:11">
      <c r="A310" s="162" t="s">
        <v>1944</v>
      </c>
      <c r="B310" s="162" t="s">
        <v>6366</v>
      </c>
      <c r="C310" s="162" t="s">
        <v>6367</v>
      </c>
      <c r="D310" s="162" t="s">
        <v>1941</v>
      </c>
      <c r="E310" s="162" t="s">
        <v>340</v>
      </c>
      <c r="F310" s="162" t="s">
        <v>333</v>
      </c>
      <c r="G310" s="162" t="s">
        <v>1942</v>
      </c>
      <c r="H310" s="162" t="s">
        <v>1942</v>
      </c>
      <c r="I310" s="162" t="s">
        <v>1943</v>
      </c>
      <c r="J310" s="162" t="b">
        <v>1</v>
      </c>
      <c r="K310" s="162" t="b">
        <v>0</v>
      </c>
    </row>
    <row r="311" spans="1:11">
      <c r="A311" s="162" t="s">
        <v>1944</v>
      </c>
      <c r="B311" s="162" t="s">
        <v>6368</v>
      </c>
      <c r="C311" s="162" t="s">
        <v>6369</v>
      </c>
      <c r="D311" s="162" t="s">
        <v>1945</v>
      </c>
      <c r="E311" s="162" t="s">
        <v>340</v>
      </c>
      <c r="F311" s="162" t="s">
        <v>333</v>
      </c>
      <c r="G311" s="162" t="s">
        <v>1946</v>
      </c>
      <c r="H311" s="162" t="s">
        <v>1946</v>
      </c>
      <c r="I311" s="162" t="s">
        <v>1947</v>
      </c>
      <c r="J311" s="162" t="b">
        <v>0</v>
      </c>
      <c r="K311" s="162" t="b">
        <v>0</v>
      </c>
    </row>
    <row r="312" spans="1:11">
      <c r="A312" s="162" t="s">
        <v>1944</v>
      </c>
      <c r="B312" s="162" t="s">
        <v>6370</v>
      </c>
      <c r="C312" s="162" t="s">
        <v>6371</v>
      </c>
      <c r="D312" s="162" t="s">
        <v>1948</v>
      </c>
      <c r="E312" s="162" t="s">
        <v>340</v>
      </c>
      <c r="F312" s="162" t="s">
        <v>333</v>
      </c>
      <c r="G312" s="162" t="s">
        <v>1949</v>
      </c>
      <c r="H312" s="162" t="s">
        <v>1949</v>
      </c>
      <c r="I312" s="162" t="s">
        <v>1950</v>
      </c>
      <c r="J312" s="162" t="b">
        <v>0</v>
      </c>
      <c r="K312" s="162" t="b">
        <v>0</v>
      </c>
    </row>
    <row r="313" spans="1:11">
      <c r="A313" s="162" t="s">
        <v>1944</v>
      </c>
      <c r="B313" s="162" t="s">
        <v>6372</v>
      </c>
      <c r="C313" s="162" t="s">
        <v>6373</v>
      </c>
      <c r="D313" s="162" t="s">
        <v>1951</v>
      </c>
      <c r="E313" s="162" t="s">
        <v>340</v>
      </c>
      <c r="F313" s="162" t="s">
        <v>333</v>
      </c>
      <c r="G313" s="162" t="s">
        <v>1952</v>
      </c>
      <c r="H313" s="162" t="s">
        <v>1952</v>
      </c>
      <c r="I313" s="162" t="s">
        <v>1953</v>
      </c>
      <c r="J313" s="162" t="b">
        <v>0</v>
      </c>
      <c r="K313" s="162" t="b">
        <v>0</v>
      </c>
    </row>
    <row r="314" spans="1:11">
      <c r="A314" s="162" t="s">
        <v>1957</v>
      </c>
      <c r="B314" s="162" t="s">
        <v>6374</v>
      </c>
      <c r="C314" s="162" t="s">
        <v>6375</v>
      </c>
      <c r="D314" s="162" t="s">
        <v>1954</v>
      </c>
      <c r="E314" s="162" t="s">
        <v>340</v>
      </c>
      <c r="F314" s="162" t="s">
        <v>341</v>
      </c>
      <c r="G314" s="162" t="s">
        <v>1955</v>
      </c>
      <c r="H314" s="162" t="s">
        <v>1955</v>
      </c>
      <c r="I314" s="162" t="s">
        <v>1956</v>
      </c>
      <c r="J314" s="162" t="b">
        <v>1</v>
      </c>
      <c r="K314" s="162" t="b">
        <v>0</v>
      </c>
    </row>
    <row r="315" spans="1:11">
      <c r="A315" s="162" t="s">
        <v>1957</v>
      </c>
      <c r="B315" s="162" t="s">
        <v>6376</v>
      </c>
      <c r="C315" s="162" t="s">
        <v>6377</v>
      </c>
      <c r="D315" s="162" t="s">
        <v>1958</v>
      </c>
      <c r="E315" s="162" t="s">
        <v>340</v>
      </c>
      <c r="F315" s="162" t="s">
        <v>341</v>
      </c>
      <c r="G315" s="162" t="s">
        <v>1959</v>
      </c>
      <c r="H315" s="162" t="s">
        <v>1959</v>
      </c>
      <c r="I315" s="162" t="s">
        <v>1960</v>
      </c>
      <c r="J315" s="162" t="b">
        <v>1</v>
      </c>
      <c r="K315" s="162" t="b">
        <v>0</v>
      </c>
    </row>
    <row r="316" spans="1:11">
      <c r="A316" s="162" t="s">
        <v>1957</v>
      </c>
      <c r="B316" s="162" t="s">
        <v>6378</v>
      </c>
      <c r="C316" s="162" t="s">
        <v>6379</v>
      </c>
      <c r="D316" s="162" t="s">
        <v>1961</v>
      </c>
      <c r="E316" s="162" t="s">
        <v>340</v>
      </c>
      <c r="F316" s="162" t="s">
        <v>341</v>
      </c>
      <c r="G316" s="162" t="s">
        <v>1962</v>
      </c>
      <c r="H316" s="162" t="s">
        <v>1962</v>
      </c>
      <c r="I316" s="162" t="s">
        <v>1963</v>
      </c>
      <c r="J316" s="162" t="b">
        <v>1</v>
      </c>
      <c r="K316" s="162" t="b">
        <v>0</v>
      </c>
    </row>
    <row r="317" spans="1:11">
      <c r="A317" s="162" t="s">
        <v>1957</v>
      </c>
      <c r="B317" s="162" t="s">
        <v>6380</v>
      </c>
      <c r="C317" s="162" t="s">
        <v>6381</v>
      </c>
      <c r="D317" s="162" t="s">
        <v>1964</v>
      </c>
      <c r="E317" s="162" t="s">
        <v>340</v>
      </c>
      <c r="F317" s="162" t="s">
        <v>341</v>
      </c>
      <c r="G317" s="162" t="s">
        <v>1965</v>
      </c>
      <c r="H317" s="162" t="s">
        <v>1965</v>
      </c>
      <c r="I317" s="162" t="s">
        <v>1966</v>
      </c>
      <c r="J317" s="162" t="b">
        <v>1</v>
      </c>
      <c r="K317" s="162" t="b">
        <v>0</v>
      </c>
    </row>
    <row r="318" spans="1:11">
      <c r="A318" s="162" t="s">
        <v>1957</v>
      </c>
      <c r="B318" s="162" t="s">
        <v>6382</v>
      </c>
      <c r="C318" s="162" t="s">
        <v>6383</v>
      </c>
      <c r="D318" s="162" t="s">
        <v>1967</v>
      </c>
      <c r="E318" s="162" t="s">
        <v>340</v>
      </c>
      <c r="F318" s="162" t="s">
        <v>341</v>
      </c>
      <c r="G318" s="162" t="s">
        <v>1968</v>
      </c>
      <c r="H318" s="162" t="s">
        <v>1968</v>
      </c>
      <c r="I318" s="162" t="s">
        <v>1969</v>
      </c>
      <c r="J318" s="162" t="b">
        <v>1</v>
      </c>
      <c r="K318" s="162" t="b">
        <v>0</v>
      </c>
    </row>
    <row r="319" spans="1:11">
      <c r="A319" s="162" t="s">
        <v>1957</v>
      </c>
      <c r="B319" s="162" t="s">
        <v>6384</v>
      </c>
      <c r="C319" s="162" t="s">
        <v>6385</v>
      </c>
      <c r="D319" s="162" t="s">
        <v>1970</v>
      </c>
      <c r="E319" s="162" t="s">
        <v>340</v>
      </c>
      <c r="F319" s="162" t="s">
        <v>341</v>
      </c>
      <c r="G319" s="162" t="s">
        <v>1971</v>
      </c>
      <c r="H319" s="162" t="s">
        <v>1971</v>
      </c>
      <c r="I319" s="162" t="s">
        <v>1972</v>
      </c>
      <c r="J319" s="162" t="b">
        <v>1</v>
      </c>
      <c r="K319" s="162" t="b">
        <v>0</v>
      </c>
    </row>
    <row r="320" spans="1:11">
      <c r="A320" s="162" t="s">
        <v>1957</v>
      </c>
      <c r="B320" s="162" t="s">
        <v>6386</v>
      </c>
      <c r="C320" s="162" t="s">
        <v>6387</v>
      </c>
      <c r="D320" s="162" t="s">
        <v>1973</v>
      </c>
      <c r="E320" s="162" t="s">
        <v>340</v>
      </c>
      <c r="F320" s="162" t="s">
        <v>341</v>
      </c>
      <c r="G320" s="162" t="s">
        <v>1974</v>
      </c>
      <c r="H320" s="162" t="s">
        <v>6388</v>
      </c>
      <c r="I320" s="162" t="s">
        <v>1975</v>
      </c>
      <c r="J320" s="162" t="b">
        <v>1</v>
      </c>
      <c r="K320" s="162" t="b">
        <v>0</v>
      </c>
    </row>
    <row r="321" spans="1:11">
      <c r="A321" s="162" t="s">
        <v>1957</v>
      </c>
      <c r="B321" s="162" t="s">
        <v>6389</v>
      </c>
      <c r="C321" s="162" t="s">
        <v>6390</v>
      </c>
      <c r="D321" s="162" t="s">
        <v>1973</v>
      </c>
      <c r="E321" s="162" t="s">
        <v>340</v>
      </c>
      <c r="F321" s="162" t="s">
        <v>341</v>
      </c>
      <c r="G321" s="162" t="s">
        <v>1976</v>
      </c>
      <c r="H321" s="162" t="s">
        <v>1976</v>
      </c>
      <c r="I321" s="162" t="s">
        <v>1977</v>
      </c>
      <c r="J321" s="162" t="b">
        <v>1</v>
      </c>
      <c r="K321" s="162" t="b">
        <v>0</v>
      </c>
    </row>
    <row r="322" spans="1:11">
      <c r="A322" s="162" t="s">
        <v>1957</v>
      </c>
      <c r="B322" s="162" t="s">
        <v>6391</v>
      </c>
      <c r="C322" s="162" t="s">
        <v>6392</v>
      </c>
      <c r="D322" s="162" t="s">
        <v>1978</v>
      </c>
      <c r="E322" s="162" t="s">
        <v>340</v>
      </c>
      <c r="F322" s="162" t="s">
        <v>341</v>
      </c>
      <c r="G322" s="162" t="s">
        <v>1979</v>
      </c>
      <c r="H322" s="162" t="s">
        <v>1979</v>
      </c>
      <c r="I322" s="162" t="s">
        <v>1980</v>
      </c>
      <c r="J322" s="162" t="b">
        <v>1</v>
      </c>
      <c r="K322" s="162" t="b">
        <v>0</v>
      </c>
    </row>
    <row r="323" spans="1:11">
      <c r="A323" s="162" t="s">
        <v>1957</v>
      </c>
      <c r="B323" s="162" t="s">
        <v>6393</v>
      </c>
      <c r="C323" s="162" t="s">
        <v>6394</v>
      </c>
      <c r="D323" s="162" t="s">
        <v>1981</v>
      </c>
      <c r="E323" s="162" t="s">
        <v>340</v>
      </c>
      <c r="F323" s="162" t="s">
        <v>341</v>
      </c>
      <c r="G323" s="162" t="s">
        <v>1982</v>
      </c>
      <c r="H323" s="162" t="s">
        <v>1982</v>
      </c>
      <c r="I323" s="162" t="s">
        <v>1983</v>
      </c>
      <c r="J323" s="162" t="b">
        <v>1</v>
      </c>
      <c r="K323" s="162" t="b">
        <v>0</v>
      </c>
    </row>
    <row r="324" spans="1:11">
      <c r="A324" s="162" t="s">
        <v>1957</v>
      </c>
      <c r="B324" s="162" t="s">
        <v>6395</v>
      </c>
      <c r="C324" s="162" t="s">
        <v>6396</v>
      </c>
      <c r="D324" s="162" t="s">
        <v>1984</v>
      </c>
      <c r="E324" s="162" t="s">
        <v>340</v>
      </c>
      <c r="F324" s="162" t="s">
        <v>341</v>
      </c>
      <c r="G324" s="162" t="s">
        <v>1985</v>
      </c>
      <c r="H324" s="162" t="s">
        <v>1985</v>
      </c>
      <c r="I324" s="162" t="s">
        <v>1986</v>
      </c>
      <c r="J324" s="162" t="b">
        <v>1</v>
      </c>
      <c r="K324" s="162" t="b">
        <v>0</v>
      </c>
    </row>
    <row r="325" spans="1:11">
      <c r="A325" s="162" t="s">
        <v>1957</v>
      </c>
      <c r="B325" s="162" t="s">
        <v>6397</v>
      </c>
      <c r="C325" s="162" t="s">
        <v>6398</v>
      </c>
      <c r="D325" s="162" t="s">
        <v>1987</v>
      </c>
      <c r="E325" s="162" t="s">
        <v>340</v>
      </c>
      <c r="F325" s="162" t="s">
        <v>341</v>
      </c>
      <c r="G325" s="162" t="s">
        <v>1988</v>
      </c>
      <c r="H325" s="162" t="s">
        <v>1988</v>
      </c>
      <c r="I325" s="162" t="s">
        <v>1989</v>
      </c>
      <c r="J325" s="162" t="b">
        <v>1</v>
      </c>
      <c r="K325" s="162" t="b">
        <v>0</v>
      </c>
    </row>
    <row r="326" spans="1:11">
      <c r="A326" s="162" t="s">
        <v>1957</v>
      </c>
      <c r="B326" s="162" t="s">
        <v>6399</v>
      </c>
      <c r="C326" s="162" t="s">
        <v>6400</v>
      </c>
      <c r="D326" s="162" t="s">
        <v>1990</v>
      </c>
      <c r="E326" s="162" t="s">
        <v>340</v>
      </c>
      <c r="F326" s="162" t="s">
        <v>341</v>
      </c>
      <c r="G326" s="162" t="s">
        <v>1991</v>
      </c>
      <c r="H326" s="162" t="s">
        <v>1991</v>
      </c>
      <c r="I326" s="162" t="s">
        <v>1992</v>
      </c>
      <c r="J326" s="162" t="b">
        <v>1</v>
      </c>
      <c r="K326" s="162" t="b">
        <v>0</v>
      </c>
    </row>
    <row r="327" spans="1:11">
      <c r="A327" s="162" t="s">
        <v>1957</v>
      </c>
      <c r="B327" s="162" t="s">
        <v>6401</v>
      </c>
      <c r="C327" s="162" t="s">
        <v>6402</v>
      </c>
      <c r="D327" s="162" t="s">
        <v>1978</v>
      </c>
      <c r="E327" s="162" t="s">
        <v>340</v>
      </c>
      <c r="F327" s="162" t="s">
        <v>341</v>
      </c>
      <c r="G327" s="162" t="s">
        <v>1993</v>
      </c>
      <c r="H327" s="162" t="s">
        <v>1993</v>
      </c>
      <c r="I327" s="162" t="s">
        <v>1994</v>
      </c>
      <c r="J327" s="162" t="b">
        <v>1</v>
      </c>
      <c r="K327" s="162" t="b">
        <v>0</v>
      </c>
    </row>
    <row r="328" spans="1:11">
      <c r="A328" s="162" t="s">
        <v>1957</v>
      </c>
      <c r="B328" s="162" t="s">
        <v>6403</v>
      </c>
      <c r="C328" s="162" t="s">
        <v>6404</v>
      </c>
      <c r="D328" s="162" t="s">
        <v>1995</v>
      </c>
      <c r="E328" s="162" t="s">
        <v>340</v>
      </c>
      <c r="F328" s="162" t="s">
        <v>341</v>
      </c>
      <c r="G328" s="162" t="s">
        <v>1996</v>
      </c>
      <c r="H328" s="162" t="s">
        <v>1996</v>
      </c>
      <c r="I328" s="162" t="s">
        <v>1997</v>
      </c>
      <c r="J328" s="162" t="b">
        <v>1</v>
      </c>
      <c r="K328" s="162" t="b">
        <v>0</v>
      </c>
    </row>
    <row r="329" spans="1:11">
      <c r="A329" s="162" t="s">
        <v>1957</v>
      </c>
      <c r="B329" s="162" t="s">
        <v>6405</v>
      </c>
      <c r="C329" s="162" t="s">
        <v>6406</v>
      </c>
      <c r="D329" s="162" t="s">
        <v>1998</v>
      </c>
      <c r="E329" s="162" t="s">
        <v>340</v>
      </c>
      <c r="F329" s="162" t="s">
        <v>341</v>
      </c>
      <c r="G329" s="162" t="s">
        <v>1999</v>
      </c>
      <c r="H329" s="162" t="s">
        <v>1999</v>
      </c>
      <c r="I329" s="162" t="s">
        <v>2000</v>
      </c>
      <c r="J329" s="162" t="b">
        <v>1</v>
      </c>
      <c r="K329" s="162" t="b">
        <v>0</v>
      </c>
    </row>
    <row r="330" spans="1:11">
      <c r="A330" s="162" t="s">
        <v>1957</v>
      </c>
      <c r="B330" s="162" t="s">
        <v>6407</v>
      </c>
      <c r="C330" s="162" t="s">
        <v>6408</v>
      </c>
      <c r="D330" s="162" t="s">
        <v>2001</v>
      </c>
      <c r="E330" s="162" t="s">
        <v>340</v>
      </c>
      <c r="F330" s="162" t="s">
        <v>341</v>
      </c>
      <c r="G330" s="162" t="s">
        <v>2002</v>
      </c>
      <c r="H330" s="162" t="s">
        <v>2002</v>
      </c>
      <c r="I330" s="162" t="s">
        <v>2003</v>
      </c>
      <c r="J330" s="162" t="b">
        <v>1</v>
      </c>
      <c r="K330" s="162" t="b">
        <v>0</v>
      </c>
    </row>
    <row r="331" spans="1:11">
      <c r="A331" s="162" t="s">
        <v>1957</v>
      </c>
      <c r="B331" s="162" t="s">
        <v>6409</v>
      </c>
      <c r="C331" s="162" t="s">
        <v>6410</v>
      </c>
      <c r="D331" s="162" t="s">
        <v>1973</v>
      </c>
      <c r="E331" s="162" t="s">
        <v>340</v>
      </c>
      <c r="F331" s="162" t="s">
        <v>341</v>
      </c>
      <c r="G331" s="162" t="s">
        <v>2004</v>
      </c>
      <c r="H331" s="162" t="s">
        <v>2004</v>
      </c>
      <c r="I331" s="162" t="s">
        <v>2005</v>
      </c>
      <c r="J331" s="162" t="b">
        <v>1</v>
      </c>
      <c r="K331" s="162" t="b">
        <v>0</v>
      </c>
    </row>
    <row r="332" spans="1:11">
      <c r="A332" s="162" t="s">
        <v>1957</v>
      </c>
      <c r="B332" s="162" t="s">
        <v>6411</v>
      </c>
      <c r="C332" s="162" t="s">
        <v>6412</v>
      </c>
      <c r="D332" s="162" t="s">
        <v>2006</v>
      </c>
      <c r="E332" s="162" t="s">
        <v>340</v>
      </c>
      <c r="F332" s="162" t="s">
        <v>341</v>
      </c>
      <c r="G332" s="162" t="s">
        <v>2007</v>
      </c>
      <c r="H332" s="162" t="s">
        <v>2007</v>
      </c>
      <c r="I332" s="162" t="s">
        <v>2008</v>
      </c>
      <c r="J332" s="162" t="b">
        <v>1</v>
      </c>
      <c r="K332" s="162" t="b">
        <v>0</v>
      </c>
    </row>
    <row r="333" spans="1:11">
      <c r="A333" s="162" t="s">
        <v>1957</v>
      </c>
      <c r="B333" s="162" t="s">
        <v>6413</v>
      </c>
      <c r="C333" s="162" t="s">
        <v>6414</v>
      </c>
      <c r="D333" s="162" t="s">
        <v>1973</v>
      </c>
      <c r="E333" s="162" t="s">
        <v>340</v>
      </c>
      <c r="F333" s="162" t="s">
        <v>341</v>
      </c>
      <c r="G333" s="162" t="s">
        <v>2009</v>
      </c>
      <c r="H333" s="162" t="s">
        <v>2009</v>
      </c>
      <c r="I333" s="162" t="s">
        <v>2010</v>
      </c>
      <c r="J333" s="162" t="b">
        <v>1</v>
      </c>
      <c r="K333" s="162" t="b">
        <v>0</v>
      </c>
    </row>
    <row r="334" spans="1:11">
      <c r="A334" s="162" t="s">
        <v>1957</v>
      </c>
      <c r="B334" s="162" t="s">
        <v>6415</v>
      </c>
      <c r="C334" s="162" t="s">
        <v>6416</v>
      </c>
      <c r="D334" s="162" t="s">
        <v>2011</v>
      </c>
      <c r="E334" s="162" t="s">
        <v>340</v>
      </c>
      <c r="F334" s="162" t="s">
        <v>341</v>
      </c>
      <c r="G334" s="162" t="s">
        <v>2012</v>
      </c>
      <c r="H334" s="162" t="s">
        <v>2012</v>
      </c>
      <c r="I334" s="162" t="s">
        <v>2013</v>
      </c>
      <c r="J334" s="162" t="b">
        <v>1</v>
      </c>
      <c r="K334" s="162" t="b">
        <v>0</v>
      </c>
    </row>
    <row r="335" spans="1:11">
      <c r="A335" s="162" t="s">
        <v>1957</v>
      </c>
      <c r="B335" s="162" t="s">
        <v>6417</v>
      </c>
      <c r="C335" s="162" t="s">
        <v>6418</v>
      </c>
      <c r="D335" s="162" t="s">
        <v>2014</v>
      </c>
      <c r="E335" s="162" t="s">
        <v>340</v>
      </c>
      <c r="F335" s="162" t="s">
        <v>341</v>
      </c>
      <c r="G335" s="162" t="s">
        <v>2015</v>
      </c>
      <c r="H335" s="162" t="s">
        <v>2015</v>
      </c>
      <c r="I335" s="162" t="s">
        <v>2016</v>
      </c>
      <c r="J335" s="162" t="b">
        <v>1</v>
      </c>
      <c r="K335" s="162" t="b">
        <v>0</v>
      </c>
    </row>
    <row r="336" spans="1:11">
      <c r="A336" s="162" t="s">
        <v>1957</v>
      </c>
      <c r="B336" s="162" t="s">
        <v>6419</v>
      </c>
      <c r="C336" s="162" t="s">
        <v>6420</v>
      </c>
      <c r="D336" s="162" t="s">
        <v>2017</v>
      </c>
      <c r="E336" s="162" t="s">
        <v>340</v>
      </c>
      <c r="F336" s="162" t="s">
        <v>341</v>
      </c>
      <c r="G336" s="162" t="s">
        <v>2018</v>
      </c>
      <c r="H336" s="162" t="s">
        <v>2018</v>
      </c>
      <c r="I336" s="162" t="s">
        <v>2019</v>
      </c>
      <c r="J336" s="162" t="b">
        <v>1</v>
      </c>
      <c r="K336" s="162" t="b">
        <v>0</v>
      </c>
    </row>
    <row r="337" spans="1:11">
      <c r="A337" s="162" t="s">
        <v>1957</v>
      </c>
      <c r="B337" s="162" t="s">
        <v>6421</v>
      </c>
      <c r="C337" s="162" t="s">
        <v>6422</v>
      </c>
      <c r="D337" s="162" t="s">
        <v>2020</v>
      </c>
      <c r="E337" s="162" t="s">
        <v>340</v>
      </c>
      <c r="F337" s="162" t="s">
        <v>341</v>
      </c>
      <c r="G337" s="162" t="s">
        <v>2021</v>
      </c>
      <c r="H337" s="162" t="s">
        <v>2021</v>
      </c>
      <c r="I337" s="162" t="s">
        <v>2022</v>
      </c>
      <c r="J337" s="162" t="b">
        <v>1</v>
      </c>
      <c r="K337" s="162" t="b">
        <v>0</v>
      </c>
    </row>
    <row r="338" spans="1:11">
      <c r="A338" s="162" t="s">
        <v>1957</v>
      </c>
      <c r="B338" s="162" t="s">
        <v>6423</v>
      </c>
      <c r="C338" s="162" t="s">
        <v>6424</v>
      </c>
      <c r="D338" s="162" t="s">
        <v>2023</v>
      </c>
      <c r="E338" s="162" t="s">
        <v>340</v>
      </c>
      <c r="F338" s="162" t="s">
        <v>341</v>
      </c>
      <c r="G338" s="162" t="s">
        <v>2024</v>
      </c>
      <c r="H338" s="162" t="s">
        <v>2024</v>
      </c>
      <c r="I338" s="162" t="s">
        <v>2025</v>
      </c>
      <c r="J338" s="162" t="b">
        <v>1</v>
      </c>
      <c r="K338" s="162" t="b">
        <v>0</v>
      </c>
    </row>
    <row r="339" spans="1:11">
      <c r="A339" s="162" t="s">
        <v>1957</v>
      </c>
      <c r="B339" s="162" t="s">
        <v>6425</v>
      </c>
      <c r="C339" s="162" t="s">
        <v>6426</v>
      </c>
      <c r="D339" s="162" t="s">
        <v>2026</v>
      </c>
      <c r="E339" s="162" t="s">
        <v>340</v>
      </c>
      <c r="F339" s="162" t="s">
        <v>341</v>
      </c>
      <c r="G339" s="162" t="s">
        <v>2027</v>
      </c>
      <c r="H339" s="162" t="s">
        <v>2027</v>
      </c>
      <c r="I339" s="162" t="s">
        <v>2028</v>
      </c>
      <c r="J339" s="162" t="b">
        <v>1</v>
      </c>
      <c r="K339" s="162" t="b">
        <v>0</v>
      </c>
    </row>
    <row r="340" spans="1:11">
      <c r="A340" s="162" t="s">
        <v>1957</v>
      </c>
      <c r="B340" s="162" t="s">
        <v>6427</v>
      </c>
      <c r="C340" s="162" t="s">
        <v>6428</v>
      </c>
      <c r="D340" s="162" t="s">
        <v>2029</v>
      </c>
      <c r="E340" s="162" t="s">
        <v>340</v>
      </c>
      <c r="F340" s="162" t="s">
        <v>341</v>
      </c>
      <c r="G340" s="162" t="s">
        <v>2030</v>
      </c>
      <c r="H340" s="162" t="s">
        <v>2030</v>
      </c>
      <c r="I340" s="162" t="s">
        <v>2031</v>
      </c>
      <c r="J340" s="162" t="b">
        <v>1</v>
      </c>
      <c r="K340" s="162" t="b">
        <v>0</v>
      </c>
    </row>
    <row r="341" spans="1:11">
      <c r="A341" s="162" t="s">
        <v>1957</v>
      </c>
      <c r="B341" s="162" t="s">
        <v>6429</v>
      </c>
      <c r="C341" s="162" t="s">
        <v>6430</v>
      </c>
      <c r="D341" s="162" t="s">
        <v>1954</v>
      </c>
      <c r="E341" s="162" t="s">
        <v>340</v>
      </c>
      <c r="F341" s="162" t="s">
        <v>333</v>
      </c>
      <c r="G341" s="162" t="s">
        <v>1955</v>
      </c>
      <c r="H341" s="162" t="s">
        <v>1955</v>
      </c>
      <c r="I341" s="162" t="s">
        <v>2032</v>
      </c>
      <c r="J341" s="162" t="b">
        <v>1</v>
      </c>
      <c r="K341" s="162" t="b">
        <v>0</v>
      </c>
    </row>
    <row r="342" spans="1:11">
      <c r="A342" s="162" t="s">
        <v>1957</v>
      </c>
      <c r="B342" s="162" t="s">
        <v>6431</v>
      </c>
      <c r="C342" s="162" t="s">
        <v>6432</v>
      </c>
      <c r="D342" s="162" t="s">
        <v>1958</v>
      </c>
      <c r="E342" s="162" t="s">
        <v>340</v>
      </c>
      <c r="F342" s="162" t="s">
        <v>333</v>
      </c>
      <c r="G342" s="162" t="s">
        <v>1959</v>
      </c>
      <c r="H342" s="162" t="s">
        <v>1959</v>
      </c>
      <c r="I342" s="162" t="s">
        <v>2033</v>
      </c>
      <c r="J342" s="162" t="b">
        <v>1</v>
      </c>
      <c r="K342" s="162" t="b">
        <v>0</v>
      </c>
    </row>
    <row r="343" spans="1:11">
      <c r="A343" s="162" t="s">
        <v>1957</v>
      </c>
      <c r="B343" s="162" t="s">
        <v>6433</v>
      </c>
      <c r="C343" s="162" t="s">
        <v>6434</v>
      </c>
      <c r="D343" s="162" t="s">
        <v>1961</v>
      </c>
      <c r="E343" s="162" t="s">
        <v>340</v>
      </c>
      <c r="F343" s="162" t="s">
        <v>333</v>
      </c>
      <c r="G343" s="162" t="s">
        <v>1962</v>
      </c>
      <c r="H343" s="162" t="s">
        <v>1962</v>
      </c>
      <c r="I343" s="162" t="s">
        <v>2034</v>
      </c>
      <c r="J343" s="162" t="b">
        <v>1</v>
      </c>
      <c r="K343" s="162" t="b">
        <v>0</v>
      </c>
    </row>
    <row r="344" spans="1:11">
      <c r="A344" s="162" t="s">
        <v>1957</v>
      </c>
      <c r="B344" s="162" t="s">
        <v>6435</v>
      </c>
      <c r="C344" s="162" t="s">
        <v>6436</v>
      </c>
      <c r="D344" s="162" t="s">
        <v>1964</v>
      </c>
      <c r="E344" s="162" t="s">
        <v>340</v>
      </c>
      <c r="F344" s="162" t="s">
        <v>333</v>
      </c>
      <c r="G344" s="162" t="s">
        <v>1965</v>
      </c>
      <c r="H344" s="162" t="s">
        <v>1965</v>
      </c>
      <c r="I344" s="162" t="s">
        <v>2035</v>
      </c>
      <c r="J344" s="162" t="b">
        <v>1</v>
      </c>
      <c r="K344" s="162" t="b">
        <v>0</v>
      </c>
    </row>
    <row r="345" spans="1:11">
      <c r="A345" s="162" t="s">
        <v>1957</v>
      </c>
      <c r="B345" s="162" t="s">
        <v>6437</v>
      </c>
      <c r="C345" s="162" t="s">
        <v>6438</v>
      </c>
      <c r="D345" s="162" t="s">
        <v>1973</v>
      </c>
      <c r="E345" s="162" t="s">
        <v>340</v>
      </c>
      <c r="F345" s="162" t="s">
        <v>333</v>
      </c>
      <c r="G345" s="162" t="s">
        <v>2036</v>
      </c>
      <c r="H345" s="162" t="s">
        <v>2036</v>
      </c>
      <c r="I345" s="162" t="s">
        <v>2037</v>
      </c>
      <c r="J345" s="162" t="b">
        <v>1</v>
      </c>
      <c r="K345" s="162" t="b">
        <v>0</v>
      </c>
    </row>
    <row r="346" spans="1:11">
      <c r="A346" s="162" t="s">
        <v>1957</v>
      </c>
      <c r="B346" s="162" t="s">
        <v>6439</v>
      </c>
      <c r="C346" s="162" t="s">
        <v>6440</v>
      </c>
      <c r="D346" s="162" t="s">
        <v>2038</v>
      </c>
      <c r="E346" s="162" t="s">
        <v>340</v>
      </c>
      <c r="F346" s="162" t="s">
        <v>333</v>
      </c>
      <c r="G346" s="162" t="s">
        <v>2039</v>
      </c>
      <c r="H346" s="162" t="s">
        <v>2039</v>
      </c>
      <c r="I346" s="162" t="s">
        <v>2040</v>
      </c>
      <c r="J346" s="162" t="b">
        <v>1</v>
      </c>
      <c r="K346" s="162" t="b">
        <v>0</v>
      </c>
    </row>
    <row r="347" spans="1:11">
      <c r="A347" s="162" t="s">
        <v>1957</v>
      </c>
      <c r="B347" s="162" t="s">
        <v>6441</v>
      </c>
      <c r="C347" s="162" t="s">
        <v>6442</v>
      </c>
      <c r="D347" s="162" t="s">
        <v>2014</v>
      </c>
      <c r="E347" s="162" t="s">
        <v>340</v>
      </c>
      <c r="F347" s="162" t="s">
        <v>333</v>
      </c>
      <c r="G347" s="162" t="s">
        <v>2041</v>
      </c>
      <c r="H347" s="162" t="s">
        <v>2041</v>
      </c>
      <c r="I347" s="162" t="s">
        <v>2042</v>
      </c>
      <c r="J347" s="162" t="b">
        <v>1</v>
      </c>
      <c r="K347" s="162" t="b">
        <v>0</v>
      </c>
    </row>
    <row r="348" spans="1:11">
      <c r="A348" s="162" t="s">
        <v>1957</v>
      </c>
      <c r="B348" s="162" t="s">
        <v>6443</v>
      </c>
      <c r="C348" s="162" t="s">
        <v>6444</v>
      </c>
      <c r="D348" s="162" t="s">
        <v>2043</v>
      </c>
      <c r="E348" s="162" t="s">
        <v>340</v>
      </c>
      <c r="F348" s="162" t="s">
        <v>333</v>
      </c>
      <c r="G348" s="162" t="s">
        <v>2044</v>
      </c>
      <c r="H348" s="162" t="s">
        <v>2044</v>
      </c>
      <c r="I348" s="162" t="s">
        <v>2045</v>
      </c>
      <c r="J348" s="162" t="b">
        <v>1</v>
      </c>
      <c r="K348" s="162" t="b">
        <v>0</v>
      </c>
    </row>
    <row r="349" spans="1:11">
      <c r="A349" s="162" t="s">
        <v>1957</v>
      </c>
      <c r="B349" s="162" t="s">
        <v>6445</v>
      </c>
      <c r="C349" s="162" t="s">
        <v>6446</v>
      </c>
      <c r="D349" s="162" t="s">
        <v>2020</v>
      </c>
      <c r="E349" s="162" t="s">
        <v>340</v>
      </c>
      <c r="F349" s="162" t="s">
        <v>333</v>
      </c>
      <c r="G349" s="162" t="s">
        <v>2046</v>
      </c>
      <c r="H349" s="162" t="s">
        <v>2046</v>
      </c>
      <c r="I349" s="162" t="s">
        <v>2047</v>
      </c>
      <c r="J349" s="162" t="b">
        <v>1</v>
      </c>
      <c r="K349" s="162" t="b">
        <v>0</v>
      </c>
    </row>
    <row r="350" spans="1:11">
      <c r="A350" s="162" t="s">
        <v>1957</v>
      </c>
      <c r="B350" s="162" t="s">
        <v>6447</v>
      </c>
      <c r="C350" s="162" t="s">
        <v>6448</v>
      </c>
      <c r="D350" s="162" t="s">
        <v>2023</v>
      </c>
      <c r="E350" s="162" t="s">
        <v>340</v>
      </c>
      <c r="F350" s="162" t="s">
        <v>333</v>
      </c>
      <c r="G350" s="162" t="s">
        <v>2048</v>
      </c>
      <c r="H350" s="162" t="s">
        <v>2048</v>
      </c>
      <c r="I350" s="162" t="s">
        <v>2049</v>
      </c>
      <c r="J350" s="162" t="b">
        <v>1</v>
      </c>
      <c r="K350" s="162" t="b">
        <v>0</v>
      </c>
    </row>
    <row r="351" spans="1:11">
      <c r="A351" s="162" t="s">
        <v>1957</v>
      </c>
      <c r="B351" s="162" t="s">
        <v>6449</v>
      </c>
      <c r="C351" s="162" t="s">
        <v>6450</v>
      </c>
      <c r="D351" s="162" t="s">
        <v>2026</v>
      </c>
      <c r="E351" s="162" t="s">
        <v>340</v>
      </c>
      <c r="F351" s="162" t="s">
        <v>333</v>
      </c>
      <c r="G351" s="162" t="s">
        <v>2050</v>
      </c>
      <c r="H351" s="162" t="s">
        <v>2050</v>
      </c>
      <c r="I351" s="162" t="s">
        <v>2051</v>
      </c>
      <c r="J351" s="162" t="b">
        <v>1</v>
      </c>
      <c r="K351" s="162" t="b">
        <v>0</v>
      </c>
    </row>
    <row r="352" spans="1:11">
      <c r="A352" s="162" t="s">
        <v>1957</v>
      </c>
      <c r="B352" s="162" t="s">
        <v>6451</v>
      </c>
      <c r="C352" s="162" t="s">
        <v>6452</v>
      </c>
      <c r="D352" s="162" t="s">
        <v>2052</v>
      </c>
      <c r="E352" s="162" t="s">
        <v>340</v>
      </c>
      <c r="F352" s="162" t="s">
        <v>333</v>
      </c>
      <c r="G352" s="162" t="s">
        <v>2053</v>
      </c>
      <c r="H352" s="162" t="s">
        <v>2053</v>
      </c>
      <c r="I352" s="162" t="s">
        <v>2054</v>
      </c>
      <c r="J352" s="162" t="b">
        <v>1</v>
      </c>
      <c r="K352" s="162" t="b">
        <v>0</v>
      </c>
    </row>
    <row r="353" spans="1:11">
      <c r="A353" s="162" t="s">
        <v>1957</v>
      </c>
      <c r="B353" s="162" t="s">
        <v>6453</v>
      </c>
      <c r="C353" s="162" t="s">
        <v>6454</v>
      </c>
      <c r="D353" s="162" t="s">
        <v>2055</v>
      </c>
      <c r="E353" s="162" t="s">
        <v>340</v>
      </c>
      <c r="F353" s="162" t="s">
        <v>333</v>
      </c>
      <c r="G353" s="162" t="s">
        <v>2056</v>
      </c>
      <c r="H353" s="162" t="s">
        <v>2056</v>
      </c>
      <c r="I353" s="162" t="s">
        <v>2057</v>
      </c>
      <c r="J353" s="162" t="b">
        <v>1</v>
      </c>
      <c r="K353" s="162" t="b">
        <v>0</v>
      </c>
    </row>
    <row r="354" spans="1:11">
      <c r="A354" s="162" t="s">
        <v>1957</v>
      </c>
      <c r="B354" s="162" t="s">
        <v>6455</v>
      </c>
      <c r="C354" s="162" t="s">
        <v>6456</v>
      </c>
      <c r="D354" s="162" t="s">
        <v>1970</v>
      </c>
      <c r="E354" s="162" t="s">
        <v>340</v>
      </c>
      <c r="F354" s="162" t="s">
        <v>333</v>
      </c>
      <c r="G354" s="162" t="s">
        <v>1971</v>
      </c>
      <c r="H354" s="162" t="s">
        <v>1971</v>
      </c>
      <c r="I354" s="162" t="s">
        <v>2058</v>
      </c>
      <c r="J354" s="162" t="b">
        <v>1</v>
      </c>
      <c r="K354" s="162" t="b">
        <v>0</v>
      </c>
    </row>
    <row r="355" spans="1:11">
      <c r="A355" s="162" t="s">
        <v>1957</v>
      </c>
      <c r="B355" s="162" t="s">
        <v>6457</v>
      </c>
      <c r="C355" s="162" t="s">
        <v>6458</v>
      </c>
      <c r="D355" s="162" t="s">
        <v>2059</v>
      </c>
      <c r="E355" s="162" t="s">
        <v>340</v>
      </c>
      <c r="F355" s="162" t="s">
        <v>333</v>
      </c>
      <c r="G355" s="162" t="s">
        <v>2060</v>
      </c>
      <c r="H355" s="162" t="s">
        <v>2060</v>
      </c>
      <c r="I355" s="162" t="s">
        <v>2061</v>
      </c>
      <c r="J355" s="162" t="b">
        <v>1</v>
      </c>
      <c r="K355" s="162" t="b">
        <v>0</v>
      </c>
    </row>
    <row r="356" spans="1:11">
      <c r="A356" s="162" t="s">
        <v>1957</v>
      </c>
      <c r="B356" s="162" t="s">
        <v>6459</v>
      </c>
      <c r="C356" s="162" t="s">
        <v>6460</v>
      </c>
      <c r="D356" s="162" t="s">
        <v>2059</v>
      </c>
      <c r="E356" s="162" t="s">
        <v>340</v>
      </c>
      <c r="F356" s="162" t="s">
        <v>333</v>
      </c>
      <c r="G356" s="162" t="s">
        <v>2062</v>
      </c>
      <c r="H356" s="162" t="s">
        <v>2062</v>
      </c>
      <c r="I356" s="162" t="s">
        <v>2063</v>
      </c>
      <c r="J356" s="162" t="b">
        <v>1</v>
      </c>
      <c r="K356" s="162" t="b">
        <v>0</v>
      </c>
    </row>
    <row r="357" spans="1:11">
      <c r="A357" s="162" t="s">
        <v>1957</v>
      </c>
      <c r="B357" s="162" t="s">
        <v>6461</v>
      </c>
      <c r="C357" s="162" t="s">
        <v>6462</v>
      </c>
      <c r="D357" s="162" t="s">
        <v>2064</v>
      </c>
      <c r="E357" s="162" t="s">
        <v>340</v>
      </c>
      <c r="F357" s="162" t="s">
        <v>333</v>
      </c>
      <c r="G357" s="162" t="s">
        <v>2065</v>
      </c>
      <c r="H357" s="162" t="s">
        <v>2065</v>
      </c>
      <c r="I357" s="162" t="s">
        <v>2066</v>
      </c>
      <c r="J357" s="162" t="b">
        <v>1</v>
      </c>
      <c r="K357" s="162" t="b">
        <v>0</v>
      </c>
    </row>
    <row r="358" spans="1:11">
      <c r="A358" s="162" t="s">
        <v>1957</v>
      </c>
      <c r="B358" s="162" t="s">
        <v>6463</v>
      </c>
      <c r="C358" s="162" t="s">
        <v>6464</v>
      </c>
      <c r="D358" s="162" t="s">
        <v>2064</v>
      </c>
      <c r="E358" s="162" t="s">
        <v>340</v>
      </c>
      <c r="F358" s="162" t="s">
        <v>333</v>
      </c>
      <c r="G358" s="162" t="s">
        <v>2067</v>
      </c>
      <c r="H358" s="162" t="s">
        <v>2067</v>
      </c>
      <c r="I358" s="162" t="s">
        <v>2068</v>
      </c>
      <c r="J358" s="162" t="b">
        <v>1</v>
      </c>
      <c r="K358" s="162" t="b">
        <v>0</v>
      </c>
    </row>
    <row r="359" spans="1:11">
      <c r="A359" s="162" t="s">
        <v>1957</v>
      </c>
      <c r="B359" s="162" t="s">
        <v>6465</v>
      </c>
      <c r="C359" s="162" t="s">
        <v>6466</v>
      </c>
      <c r="D359" s="162" t="s">
        <v>2069</v>
      </c>
      <c r="E359" s="162" t="s">
        <v>340</v>
      </c>
      <c r="F359" s="162" t="s">
        <v>333</v>
      </c>
      <c r="G359" s="162" t="s">
        <v>2070</v>
      </c>
      <c r="H359" s="162" t="s">
        <v>2070</v>
      </c>
      <c r="I359" s="162" t="s">
        <v>2071</v>
      </c>
      <c r="J359" s="162" t="b">
        <v>1</v>
      </c>
      <c r="K359" s="162" t="b">
        <v>0</v>
      </c>
    </row>
    <row r="360" spans="1:11">
      <c r="A360" s="162" t="s">
        <v>1957</v>
      </c>
      <c r="B360" s="162" t="s">
        <v>6467</v>
      </c>
      <c r="C360" s="162" t="s">
        <v>6468</v>
      </c>
      <c r="D360" s="162" t="s">
        <v>2072</v>
      </c>
      <c r="E360" s="162" t="s">
        <v>340</v>
      </c>
      <c r="F360" s="162" t="s">
        <v>333</v>
      </c>
      <c r="G360" s="162" t="s">
        <v>2073</v>
      </c>
      <c r="H360" s="162" t="s">
        <v>2073</v>
      </c>
      <c r="I360" s="162" t="s">
        <v>2074</v>
      </c>
      <c r="J360" s="162" t="b">
        <v>1</v>
      </c>
      <c r="K360" s="162" t="b">
        <v>0</v>
      </c>
    </row>
    <row r="361" spans="1:11">
      <c r="A361" s="162" t="s">
        <v>1957</v>
      </c>
      <c r="B361" s="162" t="s">
        <v>6469</v>
      </c>
      <c r="C361" s="162" t="s">
        <v>6470</v>
      </c>
      <c r="D361" s="162" t="s">
        <v>2075</v>
      </c>
      <c r="E361" s="162" t="s">
        <v>340</v>
      </c>
      <c r="F361" s="162" t="s">
        <v>333</v>
      </c>
      <c r="G361" s="162" t="s">
        <v>2076</v>
      </c>
      <c r="H361" s="162" t="s">
        <v>2076</v>
      </c>
      <c r="I361" s="162" t="s">
        <v>2077</v>
      </c>
      <c r="J361" s="162" t="b">
        <v>1</v>
      </c>
      <c r="K361" s="162" t="b">
        <v>0</v>
      </c>
    </row>
    <row r="362" spans="1:11">
      <c r="A362" s="162" t="s">
        <v>1957</v>
      </c>
      <c r="B362" s="162" t="s">
        <v>6471</v>
      </c>
      <c r="C362" s="162" t="s">
        <v>6472</v>
      </c>
      <c r="D362" s="162" t="s">
        <v>2078</v>
      </c>
      <c r="E362" s="162" t="s">
        <v>340</v>
      </c>
      <c r="F362" s="162" t="s">
        <v>333</v>
      </c>
      <c r="G362" s="162" t="s">
        <v>2079</v>
      </c>
      <c r="H362" s="162" t="s">
        <v>2079</v>
      </c>
      <c r="I362" s="162" t="s">
        <v>2080</v>
      </c>
      <c r="J362" s="162" t="b">
        <v>1</v>
      </c>
      <c r="K362" s="162" t="b">
        <v>0</v>
      </c>
    </row>
    <row r="363" spans="1:11">
      <c r="A363" s="162" t="s">
        <v>1957</v>
      </c>
      <c r="B363" s="162" t="s">
        <v>6473</v>
      </c>
      <c r="C363" s="162" t="s">
        <v>6474</v>
      </c>
      <c r="D363" s="162" t="s">
        <v>2081</v>
      </c>
      <c r="E363" s="162" t="s">
        <v>340</v>
      </c>
      <c r="F363" s="162" t="s">
        <v>333</v>
      </c>
      <c r="G363" s="162" t="s">
        <v>2082</v>
      </c>
      <c r="H363" s="162" t="s">
        <v>2082</v>
      </c>
      <c r="I363" s="162" t="s">
        <v>2083</v>
      </c>
      <c r="J363" s="162" t="b">
        <v>1</v>
      </c>
      <c r="K363" s="162" t="b">
        <v>0</v>
      </c>
    </row>
    <row r="364" spans="1:11">
      <c r="A364" s="162" t="s">
        <v>1957</v>
      </c>
      <c r="B364" s="162" t="s">
        <v>6475</v>
      </c>
      <c r="C364" s="162" t="s">
        <v>6476</v>
      </c>
      <c r="D364" s="162" t="s">
        <v>1998</v>
      </c>
      <c r="E364" s="162" t="s">
        <v>340</v>
      </c>
      <c r="F364" s="162" t="s">
        <v>333</v>
      </c>
      <c r="G364" s="162" t="s">
        <v>2084</v>
      </c>
      <c r="H364" s="162" t="s">
        <v>2084</v>
      </c>
      <c r="I364" s="162" t="s">
        <v>2085</v>
      </c>
      <c r="J364" s="162" t="b">
        <v>1</v>
      </c>
      <c r="K364" s="162" t="b">
        <v>0</v>
      </c>
    </row>
    <row r="365" spans="1:11">
      <c r="A365" s="162" t="s">
        <v>1957</v>
      </c>
      <c r="B365" s="162" t="s">
        <v>6477</v>
      </c>
      <c r="C365" s="162" t="s">
        <v>6478</v>
      </c>
      <c r="D365" s="162" t="s">
        <v>1984</v>
      </c>
      <c r="E365" s="162" t="s">
        <v>340</v>
      </c>
      <c r="F365" s="162" t="s">
        <v>333</v>
      </c>
      <c r="G365" s="162" t="s">
        <v>2086</v>
      </c>
      <c r="H365" s="162" t="s">
        <v>2086</v>
      </c>
      <c r="I365" s="162" t="s">
        <v>2087</v>
      </c>
      <c r="J365" s="162" t="b">
        <v>1</v>
      </c>
      <c r="K365" s="162" t="b">
        <v>0</v>
      </c>
    </row>
    <row r="366" spans="1:11">
      <c r="A366" s="162" t="s">
        <v>1957</v>
      </c>
      <c r="B366" s="162" t="s">
        <v>6479</v>
      </c>
      <c r="C366" s="162" t="s">
        <v>6480</v>
      </c>
      <c r="D366" s="162" t="s">
        <v>1990</v>
      </c>
      <c r="E366" s="162" t="s">
        <v>340</v>
      </c>
      <c r="F366" s="162" t="s">
        <v>333</v>
      </c>
      <c r="G366" s="162" t="s">
        <v>2088</v>
      </c>
      <c r="H366" s="162" t="s">
        <v>2088</v>
      </c>
      <c r="I366" s="162" t="s">
        <v>2089</v>
      </c>
      <c r="J366" s="162" t="b">
        <v>1</v>
      </c>
      <c r="K366" s="162" t="b">
        <v>0</v>
      </c>
    </row>
    <row r="367" spans="1:11">
      <c r="A367" s="162" t="s">
        <v>1957</v>
      </c>
      <c r="B367" s="162" t="s">
        <v>6481</v>
      </c>
      <c r="C367" s="162" t="s">
        <v>6482</v>
      </c>
      <c r="D367" s="162" t="s">
        <v>1978</v>
      </c>
      <c r="E367" s="162" t="s">
        <v>340</v>
      </c>
      <c r="F367" s="162" t="s">
        <v>333</v>
      </c>
      <c r="G367" s="162" t="s">
        <v>2090</v>
      </c>
      <c r="H367" s="162" t="s">
        <v>2090</v>
      </c>
      <c r="I367" s="162" t="s">
        <v>2091</v>
      </c>
      <c r="J367" s="162" t="b">
        <v>1</v>
      </c>
      <c r="K367" s="162" t="b">
        <v>0</v>
      </c>
    </row>
    <row r="368" spans="1:11">
      <c r="A368" s="162" t="s">
        <v>1957</v>
      </c>
      <c r="B368" s="162" t="s">
        <v>6483</v>
      </c>
      <c r="C368" s="162" t="s">
        <v>6484</v>
      </c>
      <c r="D368" s="162" t="s">
        <v>1995</v>
      </c>
      <c r="E368" s="162" t="s">
        <v>340</v>
      </c>
      <c r="F368" s="162" t="s">
        <v>333</v>
      </c>
      <c r="G368" s="162" t="s">
        <v>2092</v>
      </c>
      <c r="H368" s="162" t="s">
        <v>2092</v>
      </c>
      <c r="I368" s="162" t="s">
        <v>2093</v>
      </c>
      <c r="J368" s="162" t="b">
        <v>1</v>
      </c>
      <c r="K368" s="162" t="b">
        <v>0</v>
      </c>
    </row>
    <row r="369" spans="1:11">
      <c r="A369" s="162" t="s">
        <v>1957</v>
      </c>
      <c r="B369" s="162" t="s">
        <v>6485</v>
      </c>
      <c r="C369" s="162" t="s">
        <v>6486</v>
      </c>
      <c r="D369" s="162" t="s">
        <v>1973</v>
      </c>
      <c r="E369" s="162" t="s">
        <v>340</v>
      </c>
      <c r="F369" s="162" t="s">
        <v>333</v>
      </c>
      <c r="G369" s="162" t="s">
        <v>2094</v>
      </c>
      <c r="H369" s="162" t="s">
        <v>2094</v>
      </c>
      <c r="I369" s="162" t="s">
        <v>2095</v>
      </c>
      <c r="J369" s="162" t="b">
        <v>1</v>
      </c>
      <c r="K369" s="162" t="b">
        <v>0</v>
      </c>
    </row>
    <row r="370" spans="1:11">
      <c r="A370" s="162" t="s">
        <v>1957</v>
      </c>
      <c r="B370" s="162" t="s">
        <v>6487</v>
      </c>
      <c r="C370" s="162" t="s">
        <v>6488</v>
      </c>
      <c r="D370" s="162" t="s">
        <v>2096</v>
      </c>
      <c r="E370" s="162" t="s">
        <v>340</v>
      </c>
      <c r="F370" s="162" t="s">
        <v>333</v>
      </c>
      <c r="G370" s="162" t="s">
        <v>2097</v>
      </c>
      <c r="H370" s="162" t="s">
        <v>2097</v>
      </c>
      <c r="I370" s="162" t="s">
        <v>2098</v>
      </c>
      <c r="J370" s="162" t="b">
        <v>1</v>
      </c>
      <c r="K370" s="162" t="b">
        <v>0</v>
      </c>
    </row>
    <row r="371" spans="1:11">
      <c r="A371" s="162" t="s">
        <v>1957</v>
      </c>
      <c r="B371" s="162" t="s">
        <v>6489</v>
      </c>
      <c r="C371" s="162" t="s">
        <v>6490</v>
      </c>
      <c r="D371" s="162" t="s">
        <v>1973</v>
      </c>
      <c r="E371" s="162" t="s">
        <v>340</v>
      </c>
      <c r="F371" s="162" t="s">
        <v>333</v>
      </c>
      <c r="G371" s="162" t="s">
        <v>2099</v>
      </c>
      <c r="H371" s="162" t="s">
        <v>2099</v>
      </c>
      <c r="I371" s="162" t="s">
        <v>2100</v>
      </c>
      <c r="J371" s="162" t="b">
        <v>1</v>
      </c>
      <c r="K371" s="162" t="b">
        <v>0</v>
      </c>
    </row>
    <row r="372" spans="1:11">
      <c r="A372" s="162" t="s">
        <v>1957</v>
      </c>
      <c r="B372" s="162" t="s">
        <v>6491</v>
      </c>
      <c r="C372" s="162" t="s">
        <v>6492</v>
      </c>
      <c r="D372" s="162" t="s">
        <v>2096</v>
      </c>
      <c r="E372" s="162" t="s">
        <v>340</v>
      </c>
      <c r="F372" s="162" t="s">
        <v>333</v>
      </c>
      <c r="G372" s="162" t="s">
        <v>2101</v>
      </c>
      <c r="H372" s="162" t="s">
        <v>2101</v>
      </c>
      <c r="I372" s="162" t="s">
        <v>2102</v>
      </c>
      <c r="J372" s="162" t="b">
        <v>1</v>
      </c>
      <c r="K372" s="162" t="b">
        <v>0</v>
      </c>
    </row>
    <row r="373" spans="1:11">
      <c r="A373" s="162" t="s">
        <v>1957</v>
      </c>
      <c r="B373" s="162" t="s">
        <v>6493</v>
      </c>
      <c r="C373" s="162" t="s">
        <v>6494</v>
      </c>
      <c r="D373" s="162" t="s">
        <v>1973</v>
      </c>
      <c r="E373" s="162" t="s">
        <v>340</v>
      </c>
      <c r="F373" s="162" t="s">
        <v>333</v>
      </c>
      <c r="G373" s="162" t="s">
        <v>2103</v>
      </c>
      <c r="H373" s="162" t="s">
        <v>2103</v>
      </c>
      <c r="I373" s="162" t="s">
        <v>2104</v>
      </c>
      <c r="J373" s="162" t="b">
        <v>1</v>
      </c>
      <c r="K373" s="162" t="b">
        <v>0</v>
      </c>
    </row>
    <row r="374" spans="1:11">
      <c r="A374" s="162" t="s">
        <v>1957</v>
      </c>
      <c r="B374" s="162" t="s">
        <v>6495</v>
      </c>
      <c r="C374" s="162" t="s">
        <v>6496</v>
      </c>
      <c r="D374" s="162" t="s">
        <v>2096</v>
      </c>
      <c r="E374" s="162" t="s">
        <v>340</v>
      </c>
      <c r="F374" s="162" t="s">
        <v>333</v>
      </c>
      <c r="G374" s="162" t="s">
        <v>2105</v>
      </c>
      <c r="H374" s="162" t="s">
        <v>2105</v>
      </c>
      <c r="I374" s="162" t="s">
        <v>2106</v>
      </c>
      <c r="J374" s="162" t="b">
        <v>1</v>
      </c>
      <c r="K374" s="162" t="b">
        <v>0</v>
      </c>
    </row>
    <row r="375" spans="1:11">
      <c r="A375" s="162" t="s">
        <v>1957</v>
      </c>
      <c r="B375" s="162" t="s">
        <v>6497</v>
      </c>
      <c r="C375" s="162" t="s">
        <v>6498</v>
      </c>
      <c r="D375" s="162" t="s">
        <v>1973</v>
      </c>
      <c r="E375" s="162" t="s">
        <v>340</v>
      </c>
      <c r="F375" s="162" t="s">
        <v>333</v>
      </c>
      <c r="G375" s="162" t="s">
        <v>2107</v>
      </c>
      <c r="H375" s="162" t="s">
        <v>2107</v>
      </c>
      <c r="I375" s="162" t="s">
        <v>2108</v>
      </c>
      <c r="J375" s="162" t="b">
        <v>1</v>
      </c>
      <c r="K375" s="162" t="b">
        <v>0</v>
      </c>
    </row>
    <row r="376" spans="1:11">
      <c r="A376" s="162" t="s">
        <v>1957</v>
      </c>
      <c r="B376" s="162" t="s">
        <v>6499</v>
      </c>
      <c r="C376" s="162" t="s">
        <v>6500</v>
      </c>
      <c r="D376" s="162" t="s">
        <v>2096</v>
      </c>
      <c r="E376" s="162" t="s">
        <v>340</v>
      </c>
      <c r="F376" s="162" t="s">
        <v>333</v>
      </c>
      <c r="G376" s="162" t="s">
        <v>2109</v>
      </c>
      <c r="H376" s="162" t="s">
        <v>2109</v>
      </c>
      <c r="I376" s="162" t="s">
        <v>2110</v>
      </c>
      <c r="J376" s="162" t="b">
        <v>1</v>
      </c>
      <c r="K376" s="162" t="b">
        <v>0</v>
      </c>
    </row>
    <row r="377" spans="1:11">
      <c r="A377" s="162" t="s">
        <v>1957</v>
      </c>
      <c r="B377" s="162" t="s">
        <v>6501</v>
      </c>
      <c r="C377" s="162" t="s">
        <v>6502</v>
      </c>
      <c r="D377" s="162" t="s">
        <v>1973</v>
      </c>
      <c r="E377" s="162" t="s">
        <v>340</v>
      </c>
      <c r="F377" s="162" t="s">
        <v>333</v>
      </c>
      <c r="G377" s="162" t="s">
        <v>2111</v>
      </c>
      <c r="H377" s="162" t="s">
        <v>2111</v>
      </c>
      <c r="I377" s="162" t="s">
        <v>2112</v>
      </c>
      <c r="J377" s="162" t="b">
        <v>1</v>
      </c>
      <c r="K377" s="162" t="b">
        <v>0</v>
      </c>
    </row>
    <row r="378" spans="1:11">
      <c r="A378" s="162" t="s">
        <v>1957</v>
      </c>
      <c r="B378" s="162" t="s">
        <v>6503</v>
      </c>
      <c r="C378" s="162" t="s">
        <v>6504</v>
      </c>
      <c r="D378" s="162" t="s">
        <v>2096</v>
      </c>
      <c r="E378" s="162" t="s">
        <v>340</v>
      </c>
      <c r="F378" s="162" t="s">
        <v>333</v>
      </c>
      <c r="G378" s="162" t="s">
        <v>2113</v>
      </c>
      <c r="H378" s="162" t="s">
        <v>2113</v>
      </c>
      <c r="I378" s="162" t="s">
        <v>2114</v>
      </c>
      <c r="J378" s="162" t="b">
        <v>1</v>
      </c>
      <c r="K378" s="162" t="b">
        <v>0</v>
      </c>
    </row>
    <row r="379" spans="1:11">
      <c r="A379" s="162" t="s">
        <v>1957</v>
      </c>
      <c r="B379" s="162" t="s">
        <v>6505</v>
      </c>
      <c r="C379" s="162" t="s">
        <v>6506</v>
      </c>
      <c r="D379" s="162" t="s">
        <v>1973</v>
      </c>
      <c r="E379" s="162" t="s">
        <v>340</v>
      </c>
      <c r="F379" s="162" t="s">
        <v>333</v>
      </c>
      <c r="G379" s="162" t="s">
        <v>2115</v>
      </c>
      <c r="H379" s="162" t="s">
        <v>2115</v>
      </c>
      <c r="I379" s="162" t="s">
        <v>2116</v>
      </c>
      <c r="J379" s="162" t="b">
        <v>1</v>
      </c>
      <c r="K379" s="162" t="b">
        <v>0</v>
      </c>
    </row>
    <row r="380" spans="1:11">
      <c r="A380" s="162" t="s">
        <v>1957</v>
      </c>
      <c r="B380" s="162" t="s">
        <v>6507</v>
      </c>
      <c r="C380" s="162" t="s">
        <v>6508</v>
      </c>
      <c r="D380" s="162" t="s">
        <v>2096</v>
      </c>
      <c r="E380" s="162" t="s">
        <v>340</v>
      </c>
      <c r="F380" s="162" t="s">
        <v>333</v>
      </c>
      <c r="G380" s="162" t="s">
        <v>2117</v>
      </c>
      <c r="H380" s="162" t="s">
        <v>2117</v>
      </c>
      <c r="I380" s="162" t="s">
        <v>2118</v>
      </c>
      <c r="J380" s="162" t="b">
        <v>1</v>
      </c>
      <c r="K380" s="162" t="b">
        <v>0</v>
      </c>
    </row>
    <row r="381" spans="1:11">
      <c r="A381" s="162" t="s">
        <v>1957</v>
      </c>
      <c r="B381" s="162" t="s">
        <v>6509</v>
      </c>
      <c r="C381" s="162" t="s">
        <v>6510</v>
      </c>
      <c r="D381" s="162" t="s">
        <v>1973</v>
      </c>
      <c r="E381" s="162" t="s">
        <v>340</v>
      </c>
      <c r="F381" s="162" t="s">
        <v>333</v>
      </c>
      <c r="G381" s="162" t="s">
        <v>2119</v>
      </c>
      <c r="H381" s="162" t="s">
        <v>2119</v>
      </c>
      <c r="I381" s="162" t="s">
        <v>2120</v>
      </c>
      <c r="J381" s="162" t="b">
        <v>1</v>
      </c>
      <c r="K381" s="162" t="b">
        <v>0</v>
      </c>
    </row>
    <row r="382" spans="1:11">
      <c r="A382" s="162" t="s">
        <v>1957</v>
      </c>
      <c r="B382" s="162" t="s">
        <v>6511</v>
      </c>
      <c r="C382" s="162" t="s">
        <v>6512</v>
      </c>
      <c r="D382" s="162" t="s">
        <v>2096</v>
      </c>
      <c r="E382" s="162" t="s">
        <v>340</v>
      </c>
      <c r="F382" s="162" t="s">
        <v>333</v>
      </c>
      <c r="G382" s="162" t="s">
        <v>2121</v>
      </c>
      <c r="H382" s="162" t="s">
        <v>2121</v>
      </c>
      <c r="I382" s="162" t="s">
        <v>2122</v>
      </c>
      <c r="J382" s="162" t="b">
        <v>1</v>
      </c>
      <c r="K382" s="162" t="b">
        <v>0</v>
      </c>
    </row>
    <row r="383" spans="1:11">
      <c r="A383" s="162" t="s">
        <v>1957</v>
      </c>
      <c r="B383" s="162" t="s">
        <v>6513</v>
      </c>
      <c r="C383" s="162" t="s">
        <v>6514</v>
      </c>
      <c r="D383" s="162" t="s">
        <v>2123</v>
      </c>
      <c r="E383" s="162" t="s">
        <v>340</v>
      </c>
      <c r="F383" s="162" t="s">
        <v>333</v>
      </c>
      <c r="G383" s="162" t="s">
        <v>2124</v>
      </c>
      <c r="H383" s="162" t="s">
        <v>2124</v>
      </c>
      <c r="I383" s="162" t="s">
        <v>2125</v>
      </c>
      <c r="J383" s="162" t="b">
        <v>1</v>
      </c>
      <c r="K383" s="162" t="b">
        <v>0</v>
      </c>
    </row>
    <row r="384" spans="1:11">
      <c r="A384" s="162" t="s">
        <v>1957</v>
      </c>
      <c r="B384" s="162" t="s">
        <v>6515</v>
      </c>
      <c r="C384" s="162" t="s">
        <v>6516</v>
      </c>
      <c r="D384" s="162" t="s">
        <v>1954</v>
      </c>
      <c r="E384" s="162" t="s">
        <v>340</v>
      </c>
      <c r="F384" s="162" t="s">
        <v>333</v>
      </c>
      <c r="G384" s="162" t="s">
        <v>2126</v>
      </c>
      <c r="H384" s="162" t="s">
        <v>2126</v>
      </c>
      <c r="I384" s="162" t="s">
        <v>2127</v>
      </c>
      <c r="J384" s="162" t="b">
        <v>1</v>
      </c>
      <c r="K384" s="162" t="b">
        <v>0</v>
      </c>
    </row>
    <row r="385" spans="1:11">
      <c r="A385" s="162" t="s">
        <v>1957</v>
      </c>
      <c r="B385" s="162" t="s">
        <v>6517</v>
      </c>
      <c r="C385" s="162" t="s">
        <v>6518</v>
      </c>
      <c r="D385" s="162" t="s">
        <v>1958</v>
      </c>
      <c r="E385" s="162" t="s">
        <v>340</v>
      </c>
      <c r="F385" s="162" t="s">
        <v>333</v>
      </c>
      <c r="G385" s="162" t="s">
        <v>2128</v>
      </c>
      <c r="H385" s="162" t="s">
        <v>2128</v>
      </c>
      <c r="I385" s="162" t="s">
        <v>2129</v>
      </c>
      <c r="J385" s="162" t="b">
        <v>1</v>
      </c>
      <c r="K385" s="162" t="b">
        <v>0</v>
      </c>
    </row>
    <row r="386" spans="1:11">
      <c r="A386" s="162" t="s">
        <v>1957</v>
      </c>
      <c r="B386" s="162" t="s">
        <v>6519</v>
      </c>
      <c r="C386" s="162" t="s">
        <v>6520</v>
      </c>
      <c r="D386" s="162" t="s">
        <v>2130</v>
      </c>
      <c r="E386" s="162" t="s">
        <v>340</v>
      </c>
      <c r="F386" s="162" t="s">
        <v>333</v>
      </c>
      <c r="G386" s="162" t="s">
        <v>2131</v>
      </c>
      <c r="H386" s="162" t="s">
        <v>2131</v>
      </c>
      <c r="I386" s="162" t="s">
        <v>2132</v>
      </c>
      <c r="J386" s="162" t="b">
        <v>1</v>
      </c>
      <c r="K386" s="162" t="b">
        <v>0</v>
      </c>
    </row>
    <row r="387" spans="1:11">
      <c r="A387" s="162" t="s">
        <v>1957</v>
      </c>
      <c r="B387" s="162" t="s">
        <v>6521</v>
      </c>
      <c r="C387" s="162" t="s">
        <v>6522</v>
      </c>
      <c r="D387" s="162" t="s">
        <v>2133</v>
      </c>
      <c r="E387" s="162" t="s">
        <v>340</v>
      </c>
      <c r="F387" s="162" t="s">
        <v>333</v>
      </c>
      <c r="G387" s="162" t="s">
        <v>2134</v>
      </c>
      <c r="H387" s="162" t="s">
        <v>2134</v>
      </c>
      <c r="I387" s="162" t="s">
        <v>2135</v>
      </c>
      <c r="J387" s="162" t="b">
        <v>1</v>
      </c>
      <c r="K387" s="162" t="b">
        <v>0</v>
      </c>
    </row>
    <row r="388" spans="1:11">
      <c r="A388" s="162" t="s">
        <v>1957</v>
      </c>
      <c r="B388" s="162" t="s">
        <v>6523</v>
      </c>
      <c r="C388" s="162" t="s">
        <v>6524</v>
      </c>
      <c r="D388" s="162" t="s">
        <v>2136</v>
      </c>
      <c r="E388" s="162" t="s">
        <v>340</v>
      </c>
      <c r="F388" s="162" t="s">
        <v>333</v>
      </c>
      <c r="G388" s="162" t="s">
        <v>2137</v>
      </c>
      <c r="H388" s="162" t="s">
        <v>6525</v>
      </c>
      <c r="I388" s="162" t="s">
        <v>2138</v>
      </c>
      <c r="J388" s="162" t="b">
        <v>1</v>
      </c>
      <c r="K388" s="162" t="b">
        <v>0</v>
      </c>
    </row>
    <row r="389" spans="1:11">
      <c r="A389" s="162" t="s">
        <v>1957</v>
      </c>
      <c r="B389" s="162" t="s">
        <v>6526</v>
      </c>
      <c r="C389" s="162" t="s">
        <v>6527</v>
      </c>
      <c r="D389" s="162" t="s">
        <v>2136</v>
      </c>
      <c r="E389" s="162" t="s">
        <v>340</v>
      </c>
      <c r="F389" s="162" t="s">
        <v>333</v>
      </c>
      <c r="G389" s="162" t="s">
        <v>2139</v>
      </c>
      <c r="H389" s="162" t="s">
        <v>2139</v>
      </c>
      <c r="I389" s="162" t="s">
        <v>2140</v>
      </c>
      <c r="J389" s="162" t="b">
        <v>1</v>
      </c>
      <c r="K389" s="162" t="b">
        <v>0</v>
      </c>
    </row>
    <row r="390" spans="1:11">
      <c r="A390" s="162" t="s">
        <v>1957</v>
      </c>
      <c r="B390" s="162" t="s">
        <v>6528</v>
      </c>
      <c r="C390" s="162" t="s">
        <v>6529</v>
      </c>
      <c r="D390" s="162" t="s">
        <v>2136</v>
      </c>
      <c r="E390" s="162" t="s">
        <v>340</v>
      </c>
      <c r="F390" s="162" t="s">
        <v>333</v>
      </c>
      <c r="G390" s="162" t="s">
        <v>2141</v>
      </c>
      <c r="H390" s="162" t="s">
        <v>6530</v>
      </c>
      <c r="I390" s="162" t="s">
        <v>2142</v>
      </c>
      <c r="J390" s="162" t="b">
        <v>1</v>
      </c>
      <c r="K390" s="162" t="b">
        <v>0</v>
      </c>
    </row>
    <row r="391" spans="1:11">
      <c r="A391" s="162" t="s">
        <v>1957</v>
      </c>
      <c r="B391" s="162" t="s">
        <v>6531</v>
      </c>
      <c r="C391" s="162" t="s">
        <v>6532</v>
      </c>
      <c r="D391" s="162" t="s">
        <v>1973</v>
      </c>
      <c r="E391" s="162" t="s">
        <v>340</v>
      </c>
      <c r="F391" s="162" t="s">
        <v>333</v>
      </c>
      <c r="G391" s="162" t="s">
        <v>2143</v>
      </c>
      <c r="H391" s="162" t="s">
        <v>2143</v>
      </c>
      <c r="I391" s="162" t="s">
        <v>2144</v>
      </c>
      <c r="J391" s="162" t="b">
        <v>1</v>
      </c>
      <c r="K391" s="162" t="b">
        <v>0</v>
      </c>
    </row>
    <row r="392" spans="1:11">
      <c r="A392" s="162" t="s">
        <v>1957</v>
      </c>
      <c r="B392" s="162" t="s">
        <v>6533</v>
      </c>
      <c r="C392" s="162" t="s">
        <v>6534</v>
      </c>
      <c r="D392" s="162" t="s">
        <v>2145</v>
      </c>
      <c r="E392" s="162" t="s">
        <v>340</v>
      </c>
      <c r="F392" s="162" t="s">
        <v>333</v>
      </c>
      <c r="G392" s="162" t="s">
        <v>2146</v>
      </c>
      <c r="H392" s="162" t="s">
        <v>2146</v>
      </c>
      <c r="I392" s="162" t="s">
        <v>2147</v>
      </c>
      <c r="J392" s="162" t="b">
        <v>1</v>
      </c>
      <c r="K392" s="162" t="b">
        <v>0</v>
      </c>
    </row>
    <row r="393" spans="1:11">
      <c r="A393" s="162" t="s">
        <v>1957</v>
      </c>
      <c r="B393" s="162" t="s">
        <v>6535</v>
      </c>
      <c r="C393" s="162" t="s">
        <v>6536</v>
      </c>
      <c r="D393" s="162" t="s">
        <v>2148</v>
      </c>
      <c r="E393" s="162" t="s">
        <v>340</v>
      </c>
      <c r="F393" s="162" t="s">
        <v>333</v>
      </c>
      <c r="G393" s="162" t="s">
        <v>2149</v>
      </c>
      <c r="H393" s="162" t="s">
        <v>2149</v>
      </c>
      <c r="I393" s="162" t="s">
        <v>2150</v>
      </c>
      <c r="J393" s="162" t="b">
        <v>1</v>
      </c>
      <c r="K393" s="162" t="b">
        <v>0</v>
      </c>
    </row>
    <row r="394" spans="1:11">
      <c r="A394" s="162" t="s">
        <v>1957</v>
      </c>
      <c r="B394" s="162" t="s">
        <v>6537</v>
      </c>
      <c r="C394" s="162" t="s">
        <v>6538</v>
      </c>
      <c r="D394" s="162" t="s">
        <v>1973</v>
      </c>
      <c r="E394" s="162" t="s">
        <v>340</v>
      </c>
      <c r="F394" s="162" t="s">
        <v>333</v>
      </c>
      <c r="G394" s="162" t="s">
        <v>2151</v>
      </c>
      <c r="H394" s="162" t="s">
        <v>2151</v>
      </c>
      <c r="I394" s="162" t="s">
        <v>2152</v>
      </c>
      <c r="J394" s="162" t="b">
        <v>1</v>
      </c>
      <c r="K394" s="162" t="b">
        <v>0</v>
      </c>
    </row>
    <row r="395" spans="1:11">
      <c r="A395" s="162" t="s">
        <v>1957</v>
      </c>
      <c r="B395" s="162" t="s">
        <v>6539</v>
      </c>
      <c r="C395" s="162" t="s">
        <v>6540</v>
      </c>
      <c r="D395" s="162" t="s">
        <v>2145</v>
      </c>
      <c r="E395" s="162" t="s">
        <v>340</v>
      </c>
      <c r="F395" s="162" t="s">
        <v>333</v>
      </c>
      <c r="G395" s="162" t="s">
        <v>2153</v>
      </c>
      <c r="H395" s="162" t="s">
        <v>2153</v>
      </c>
      <c r="I395" s="162" t="s">
        <v>2154</v>
      </c>
      <c r="J395" s="162" t="b">
        <v>1</v>
      </c>
      <c r="K395" s="162" t="b">
        <v>0</v>
      </c>
    </row>
    <row r="396" spans="1:11">
      <c r="A396" s="162" t="s">
        <v>1957</v>
      </c>
      <c r="B396" s="162" t="s">
        <v>6541</v>
      </c>
      <c r="C396" s="162" t="s">
        <v>6542</v>
      </c>
      <c r="D396" s="162" t="s">
        <v>2148</v>
      </c>
      <c r="E396" s="162" t="s">
        <v>340</v>
      </c>
      <c r="F396" s="162" t="s">
        <v>333</v>
      </c>
      <c r="G396" s="162" t="s">
        <v>2155</v>
      </c>
      <c r="H396" s="162" t="s">
        <v>2155</v>
      </c>
      <c r="I396" s="162" t="s">
        <v>2156</v>
      </c>
      <c r="J396" s="162" t="b">
        <v>1</v>
      </c>
      <c r="K396" s="162" t="b">
        <v>0</v>
      </c>
    </row>
    <row r="397" spans="1:11">
      <c r="A397" s="162" t="s">
        <v>1957</v>
      </c>
      <c r="B397" s="162" t="s">
        <v>6543</v>
      </c>
      <c r="C397" s="162" t="s">
        <v>6544</v>
      </c>
      <c r="D397" s="162" t="s">
        <v>1973</v>
      </c>
      <c r="E397" s="162" t="s">
        <v>340</v>
      </c>
      <c r="F397" s="162" t="s">
        <v>333</v>
      </c>
      <c r="G397" s="162" t="s">
        <v>2157</v>
      </c>
      <c r="H397" s="162" t="s">
        <v>2157</v>
      </c>
      <c r="I397" s="162" t="s">
        <v>2158</v>
      </c>
      <c r="J397" s="162" t="b">
        <v>1</v>
      </c>
      <c r="K397" s="162" t="b">
        <v>0</v>
      </c>
    </row>
    <row r="398" spans="1:11">
      <c r="A398" s="162" t="s">
        <v>1957</v>
      </c>
      <c r="B398" s="162" t="s">
        <v>6545</v>
      </c>
      <c r="C398" s="162" t="s">
        <v>6546</v>
      </c>
      <c r="D398" s="162" t="s">
        <v>2145</v>
      </c>
      <c r="E398" s="162" t="s">
        <v>340</v>
      </c>
      <c r="F398" s="162" t="s">
        <v>333</v>
      </c>
      <c r="G398" s="162" t="s">
        <v>2159</v>
      </c>
      <c r="H398" s="162" t="s">
        <v>2159</v>
      </c>
      <c r="I398" s="162" t="s">
        <v>2160</v>
      </c>
      <c r="J398" s="162" t="b">
        <v>1</v>
      </c>
      <c r="K398" s="162" t="b">
        <v>0</v>
      </c>
    </row>
    <row r="399" spans="1:11">
      <c r="A399" s="162" t="s">
        <v>1957</v>
      </c>
      <c r="B399" s="162" t="s">
        <v>6547</v>
      </c>
      <c r="C399" s="162" t="s">
        <v>6548</v>
      </c>
      <c r="D399" s="162" t="s">
        <v>2148</v>
      </c>
      <c r="E399" s="162" t="s">
        <v>340</v>
      </c>
      <c r="F399" s="162" t="s">
        <v>333</v>
      </c>
      <c r="G399" s="162" t="s">
        <v>2161</v>
      </c>
      <c r="H399" s="162" t="s">
        <v>2161</v>
      </c>
      <c r="I399" s="162" t="s">
        <v>2162</v>
      </c>
      <c r="J399" s="162" t="b">
        <v>1</v>
      </c>
      <c r="K399" s="162" t="b">
        <v>0</v>
      </c>
    </row>
    <row r="400" spans="1:11">
      <c r="A400" s="162" t="s">
        <v>1957</v>
      </c>
      <c r="B400" s="162" t="s">
        <v>6549</v>
      </c>
      <c r="C400" s="162" t="s">
        <v>6550</v>
      </c>
      <c r="D400" s="162" t="s">
        <v>1973</v>
      </c>
      <c r="E400" s="162" t="s">
        <v>340</v>
      </c>
      <c r="F400" s="162" t="s">
        <v>333</v>
      </c>
      <c r="G400" s="162" t="s">
        <v>2163</v>
      </c>
      <c r="H400" s="162" t="s">
        <v>2163</v>
      </c>
      <c r="I400" s="162" t="s">
        <v>2164</v>
      </c>
      <c r="J400" s="162" t="b">
        <v>1</v>
      </c>
      <c r="K400" s="162" t="b">
        <v>0</v>
      </c>
    </row>
    <row r="401" spans="1:11">
      <c r="A401" s="162" t="s">
        <v>1957</v>
      </c>
      <c r="B401" s="162" t="s">
        <v>6551</v>
      </c>
      <c r="C401" s="162" t="s">
        <v>6552</v>
      </c>
      <c r="D401" s="162" t="s">
        <v>2145</v>
      </c>
      <c r="E401" s="162" t="s">
        <v>340</v>
      </c>
      <c r="F401" s="162" t="s">
        <v>333</v>
      </c>
      <c r="G401" s="162" t="s">
        <v>2165</v>
      </c>
      <c r="H401" s="162" t="s">
        <v>2165</v>
      </c>
      <c r="I401" s="162" t="s">
        <v>2166</v>
      </c>
      <c r="J401" s="162" t="b">
        <v>1</v>
      </c>
      <c r="K401" s="162" t="b">
        <v>0</v>
      </c>
    </row>
    <row r="402" spans="1:11">
      <c r="A402" s="162" t="s">
        <v>1957</v>
      </c>
      <c r="B402" s="162" t="s">
        <v>6553</v>
      </c>
      <c r="C402" s="162" t="s">
        <v>6554</v>
      </c>
      <c r="D402" s="162" t="s">
        <v>2148</v>
      </c>
      <c r="E402" s="162" t="s">
        <v>340</v>
      </c>
      <c r="F402" s="162" t="s">
        <v>333</v>
      </c>
      <c r="G402" s="162" t="s">
        <v>2167</v>
      </c>
      <c r="H402" s="162" t="s">
        <v>2167</v>
      </c>
      <c r="I402" s="162" t="s">
        <v>2168</v>
      </c>
      <c r="J402" s="162" t="b">
        <v>1</v>
      </c>
      <c r="K402" s="162" t="b">
        <v>0</v>
      </c>
    </row>
    <row r="403" spans="1:11">
      <c r="A403" s="162" t="s">
        <v>1957</v>
      </c>
      <c r="B403" s="162" t="s">
        <v>6555</v>
      </c>
      <c r="C403" s="162" t="s">
        <v>6556</v>
      </c>
      <c r="D403" s="162" t="s">
        <v>1973</v>
      </c>
      <c r="E403" s="162" t="s">
        <v>340</v>
      </c>
      <c r="F403" s="162" t="s">
        <v>333</v>
      </c>
      <c r="G403" s="162" t="s">
        <v>2169</v>
      </c>
      <c r="H403" s="162" t="s">
        <v>2169</v>
      </c>
      <c r="I403" s="162" t="s">
        <v>2170</v>
      </c>
      <c r="J403" s="162" t="b">
        <v>1</v>
      </c>
      <c r="K403" s="162" t="b">
        <v>0</v>
      </c>
    </row>
    <row r="404" spans="1:11">
      <c r="A404" s="162" t="s">
        <v>1957</v>
      </c>
      <c r="B404" s="162" t="s">
        <v>6557</v>
      </c>
      <c r="C404" s="162" t="s">
        <v>6558</v>
      </c>
      <c r="D404" s="162" t="s">
        <v>2171</v>
      </c>
      <c r="E404" s="162" t="s">
        <v>340</v>
      </c>
      <c r="F404" s="162" t="s">
        <v>333</v>
      </c>
      <c r="G404" s="162" t="s">
        <v>2172</v>
      </c>
      <c r="H404" s="162" t="s">
        <v>2172</v>
      </c>
      <c r="I404" s="162" t="s">
        <v>2173</v>
      </c>
      <c r="J404" s="162" t="b">
        <v>1</v>
      </c>
      <c r="K404" s="162" t="b">
        <v>0</v>
      </c>
    </row>
    <row r="405" spans="1:11">
      <c r="A405" s="162" t="s">
        <v>1957</v>
      </c>
      <c r="B405" s="162" t="s">
        <v>6559</v>
      </c>
      <c r="C405" s="162" t="s">
        <v>6560</v>
      </c>
      <c r="D405" s="162" t="s">
        <v>2174</v>
      </c>
      <c r="E405" s="162" t="s">
        <v>340</v>
      </c>
      <c r="F405" s="162" t="s">
        <v>333</v>
      </c>
      <c r="G405" s="162" t="s">
        <v>2175</v>
      </c>
      <c r="H405" s="162" t="s">
        <v>2175</v>
      </c>
      <c r="I405" s="162" t="s">
        <v>2176</v>
      </c>
      <c r="J405" s="162" t="b">
        <v>1</v>
      </c>
      <c r="K405" s="162" t="b">
        <v>0</v>
      </c>
    </row>
    <row r="406" spans="1:11">
      <c r="A406" s="162" t="s">
        <v>1957</v>
      </c>
      <c r="B406" s="162" t="s">
        <v>6561</v>
      </c>
      <c r="C406" s="162" t="s">
        <v>6562</v>
      </c>
      <c r="D406" s="162" t="s">
        <v>1973</v>
      </c>
      <c r="E406" s="162" t="s">
        <v>340</v>
      </c>
      <c r="F406" s="162" t="s">
        <v>333</v>
      </c>
      <c r="G406" s="162" t="s">
        <v>2177</v>
      </c>
      <c r="H406" s="162" t="s">
        <v>2177</v>
      </c>
      <c r="I406" s="162" t="s">
        <v>2178</v>
      </c>
      <c r="J406" s="162" t="b">
        <v>1</v>
      </c>
      <c r="K406" s="162" t="b">
        <v>0</v>
      </c>
    </row>
    <row r="407" spans="1:11">
      <c r="A407" s="162" t="s">
        <v>1957</v>
      </c>
      <c r="B407" s="162" t="s">
        <v>6563</v>
      </c>
      <c r="C407" s="162" t="s">
        <v>6564</v>
      </c>
      <c r="D407" s="162" t="s">
        <v>2096</v>
      </c>
      <c r="E407" s="162" t="s">
        <v>340</v>
      </c>
      <c r="F407" s="162" t="s">
        <v>333</v>
      </c>
      <c r="G407" s="162" t="s">
        <v>2179</v>
      </c>
      <c r="H407" s="162" t="s">
        <v>2179</v>
      </c>
      <c r="I407" s="162" t="s">
        <v>2180</v>
      </c>
      <c r="J407" s="162" t="b">
        <v>1</v>
      </c>
      <c r="K407" s="162" t="b">
        <v>0</v>
      </c>
    </row>
    <row r="408" spans="1:11">
      <c r="A408" s="162" t="s">
        <v>1957</v>
      </c>
      <c r="B408" s="162" t="s">
        <v>6565</v>
      </c>
      <c r="C408" s="162" t="s">
        <v>6566</v>
      </c>
      <c r="D408" s="162" t="s">
        <v>1961</v>
      </c>
      <c r="E408" s="162" t="s">
        <v>340</v>
      </c>
      <c r="F408" s="162" t="s">
        <v>333</v>
      </c>
      <c r="G408" s="162" t="s">
        <v>2181</v>
      </c>
      <c r="H408" s="162" t="s">
        <v>2181</v>
      </c>
      <c r="I408" s="162" t="s">
        <v>2182</v>
      </c>
      <c r="J408" s="162" t="b">
        <v>1</v>
      </c>
      <c r="K408" s="162" t="b">
        <v>0</v>
      </c>
    </row>
    <row r="409" spans="1:11">
      <c r="A409" s="162" t="s">
        <v>1957</v>
      </c>
      <c r="B409" s="162" t="s">
        <v>6567</v>
      </c>
      <c r="C409" s="162" t="s">
        <v>6568</v>
      </c>
      <c r="D409" s="162" t="s">
        <v>1961</v>
      </c>
      <c r="E409" s="162" t="s">
        <v>340</v>
      </c>
      <c r="F409" s="162" t="s">
        <v>333</v>
      </c>
      <c r="G409" s="162" t="s">
        <v>2183</v>
      </c>
      <c r="H409" s="162" t="s">
        <v>2183</v>
      </c>
      <c r="I409" s="162" t="s">
        <v>2184</v>
      </c>
      <c r="J409" s="162" t="b">
        <v>1</v>
      </c>
      <c r="K409" s="162" t="b">
        <v>0</v>
      </c>
    </row>
    <row r="410" spans="1:11">
      <c r="A410" s="162" t="s">
        <v>1957</v>
      </c>
      <c r="B410" s="162" t="s">
        <v>6569</v>
      </c>
      <c r="C410" s="162" t="s">
        <v>6570</v>
      </c>
      <c r="D410" s="162" t="s">
        <v>2185</v>
      </c>
      <c r="E410" s="162" t="s">
        <v>340</v>
      </c>
      <c r="F410" s="162" t="s">
        <v>333</v>
      </c>
      <c r="G410" s="162" t="s">
        <v>2186</v>
      </c>
      <c r="H410" s="162" t="s">
        <v>2186</v>
      </c>
      <c r="I410" s="162" t="s">
        <v>2187</v>
      </c>
      <c r="J410" s="162" t="b">
        <v>1</v>
      </c>
      <c r="K410" s="162" t="b">
        <v>0</v>
      </c>
    </row>
    <row r="411" spans="1:11">
      <c r="A411" s="162" t="s">
        <v>1957</v>
      </c>
      <c r="B411" s="162" t="s">
        <v>6571</v>
      </c>
      <c r="C411" s="162" t="s">
        <v>6572</v>
      </c>
      <c r="D411" s="162" t="s">
        <v>1973</v>
      </c>
      <c r="E411" s="162" t="s">
        <v>340</v>
      </c>
      <c r="F411" s="162" t="s">
        <v>333</v>
      </c>
      <c r="G411" s="162" t="s">
        <v>2188</v>
      </c>
      <c r="H411" s="162" t="s">
        <v>2188</v>
      </c>
      <c r="I411" s="162" t="s">
        <v>2189</v>
      </c>
      <c r="J411" s="162" t="b">
        <v>1</v>
      </c>
      <c r="K411" s="162" t="b">
        <v>0</v>
      </c>
    </row>
    <row r="412" spans="1:11">
      <c r="A412" s="162" t="s">
        <v>1957</v>
      </c>
      <c r="B412" s="162" t="s">
        <v>6573</v>
      </c>
      <c r="C412" s="162" t="s">
        <v>6574</v>
      </c>
      <c r="D412" s="162" t="s">
        <v>1973</v>
      </c>
      <c r="E412" s="162" t="s">
        <v>340</v>
      </c>
      <c r="F412" s="162" t="s">
        <v>333</v>
      </c>
      <c r="G412" s="162" t="s">
        <v>2190</v>
      </c>
      <c r="H412" s="162" t="s">
        <v>2190</v>
      </c>
      <c r="I412" s="162" t="s">
        <v>2191</v>
      </c>
      <c r="J412" s="162" t="b">
        <v>1</v>
      </c>
      <c r="K412" s="162" t="b">
        <v>0</v>
      </c>
    </row>
    <row r="413" spans="1:11">
      <c r="A413" s="162" t="s">
        <v>1957</v>
      </c>
      <c r="B413" s="162" t="s">
        <v>6575</v>
      </c>
      <c r="C413" s="162" t="s">
        <v>6576</v>
      </c>
      <c r="D413" s="162" t="s">
        <v>1973</v>
      </c>
      <c r="E413" s="162" t="s">
        <v>340</v>
      </c>
      <c r="F413" s="162" t="s">
        <v>333</v>
      </c>
      <c r="G413" s="162" t="s">
        <v>2192</v>
      </c>
      <c r="H413" s="162" t="s">
        <v>2192</v>
      </c>
      <c r="I413" s="162" t="s">
        <v>2193</v>
      </c>
      <c r="J413" s="162" t="b">
        <v>1</v>
      </c>
      <c r="K413" s="162" t="b">
        <v>0</v>
      </c>
    </row>
    <row r="414" spans="1:11">
      <c r="A414" s="162" t="s">
        <v>1957</v>
      </c>
      <c r="B414" s="162" t="s">
        <v>6577</v>
      </c>
      <c r="C414" s="162" t="s">
        <v>6578</v>
      </c>
      <c r="D414" s="162" t="s">
        <v>1973</v>
      </c>
      <c r="E414" s="162" t="s">
        <v>340</v>
      </c>
      <c r="F414" s="162" t="s">
        <v>333</v>
      </c>
      <c r="G414" s="162" t="s">
        <v>2194</v>
      </c>
      <c r="H414" s="162" t="s">
        <v>2194</v>
      </c>
      <c r="I414" s="162" t="s">
        <v>2195</v>
      </c>
      <c r="J414" s="162" t="b">
        <v>1</v>
      </c>
      <c r="K414" s="162" t="b">
        <v>0</v>
      </c>
    </row>
    <row r="415" spans="1:11">
      <c r="A415" s="162" t="s">
        <v>1957</v>
      </c>
      <c r="B415" s="162" t="s">
        <v>6579</v>
      </c>
      <c r="C415" s="162" t="s">
        <v>6580</v>
      </c>
      <c r="D415" s="162" t="s">
        <v>2196</v>
      </c>
      <c r="E415" s="162" t="s">
        <v>340</v>
      </c>
      <c r="F415" s="162" t="s">
        <v>333</v>
      </c>
      <c r="G415" s="162" t="s">
        <v>2197</v>
      </c>
      <c r="H415" s="162" t="s">
        <v>2197</v>
      </c>
      <c r="I415" s="162" t="s">
        <v>2198</v>
      </c>
      <c r="J415" s="162" t="b">
        <v>1</v>
      </c>
      <c r="K415" s="162" t="b">
        <v>0</v>
      </c>
    </row>
    <row r="416" spans="1:11">
      <c r="A416" s="162" t="s">
        <v>1957</v>
      </c>
      <c r="B416" s="162" t="s">
        <v>6581</v>
      </c>
      <c r="C416" s="162" t="s">
        <v>6582</v>
      </c>
      <c r="D416" s="162" t="s">
        <v>2199</v>
      </c>
      <c r="E416" s="162" t="s">
        <v>340</v>
      </c>
      <c r="F416" s="162" t="s">
        <v>333</v>
      </c>
      <c r="G416" s="162" t="s">
        <v>2200</v>
      </c>
      <c r="H416" s="162" t="s">
        <v>2200</v>
      </c>
      <c r="I416" s="162" t="s">
        <v>2201</v>
      </c>
      <c r="J416" s="162" t="b">
        <v>1</v>
      </c>
      <c r="K416" s="162" t="b">
        <v>0</v>
      </c>
    </row>
    <row r="417" spans="1:11">
      <c r="A417" s="162" t="s">
        <v>1957</v>
      </c>
      <c r="B417" s="162" t="s">
        <v>6583</v>
      </c>
      <c r="C417" s="162" t="s">
        <v>6584</v>
      </c>
      <c r="D417" s="162" t="s">
        <v>2202</v>
      </c>
      <c r="E417" s="162" t="s">
        <v>340</v>
      </c>
      <c r="F417" s="162" t="s">
        <v>333</v>
      </c>
      <c r="G417" s="162" t="s">
        <v>2203</v>
      </c>
      <c r="H417" s="162" t="s">
        <v>2203</v>
      </c>
      <c r="I417" s="162" t="s">
        <v>2204</v>
      </c>
      <c r="J417" s="162" t="b">
        <v>1</v>
      </c>
      <c r="K417" s="162" t="b">
        <v>0</v>
      </c>
    </row>
    <row r="418" spans="1:11">
      <c r="A418" s="162" t="s">
        <v>1957</v>
      </c>
      <c r="B418" s="162" t="s">
        <v>6585</v>
      </c>
      <c r="C418" s="162" t="s">
        <v>6586</v>
      </c>
      <c r="D418" s="162" t="s">
        <v>1973</v>
      </c>
      <c r="E418" s="162" t="s">
        <v>340</v>
      </c>
      <c r="F418" s="162" t="s">
        <v>333</v>
      </c>
      <c r="G418" s="162" t="s">
        <v>2205</v>
      </c>
      <c r="H418" s="162" t="s">
        <v>2205</v>
      </c>
      <c r="I418" s="162" t="s">
        <v>2206</v>
      </c>
      <c r="J418" s="162" t="b">
        <v>1</v>
      </c>
      <c r="K418" s="162" t="b">
        <v>0</v>
      </c>
    </row>
    <row r="419" spans="1:11">
      <c r="A419" s="162" t="s">
        <v>1957</v>
      </c>
      <c r="B419" s="162" t="s">
        <v>6587</v>
      </c>
      <c r="C419" s="162" t="s">
        <v>6588</v>
      </c>
      <c r="D419" s="162" t="s">
        <v>2096</v>
      </c>
      <c r="E419" s="162" t="s">
        <v>340</v>
      </c>
      <c r="F419" s="162" t="s">
        <v>333</v>
      </c>
      <c r="G419" s="162" t="s">
        <v>2207</v>
      </c>
      <c r="H419" s="162" t="s">
        <v>2207</v>
      </c>
      <c r="I419" s="162" t="s">
        <v>2208</v>
      </c>
      <c r="J419" s="162" t="b">
        <v>1</v>
      </c>
      <c r="K419" s="162" t="b">
        <v>0</v>
      </c>
    </row>
    <row r="420" spans="1:11">
      <c r="A420" s="162" t="s">
        <v>1957</v>
      </c>
      <c r="B420" s="162" t="s">
        <v>6589</v>
      </c>
      <c r="C420" s="162" t="s">
        <v>6590</v>
      </c>
      <c r="D420" s="162" t="s">
        <v>1973</v>
      </c>
      <c r="E420" s="162" t="s">
        <v>340</v>
      </c>
      <c r="F420" s="162" t="s">
        <v>333</v>
      </c>
      <c r="G420" s="162" t="s">
        <v>2209</v>
      </c>
      <c r="H420" s="162" t="s">
        <v>2209</v>
      </c>
      <c r="I420" s="162" t="s">
        <v>2210</v>
      </c>
      <c r="J420" s="162" t="b">
        <v>1</v>
      </c>
      <c r="K420" s="162" t="b">
        <v>0</v>
      </c>
    </row>
    <row r="421" spans="1:11">
      <c r="A421" s="162" t="s">
        <v>1957</v>
      </c>
      <c r="B421" s="162" t="s">
        <v>6591</v>
      </c>
      <c r="C421" s="162" t="s">
        <v>6592</v>
      </c>
      <c r="D421" s="162" t="s">
        <v>2096</v>
      </c>
      <c r="E421" s="162" t="s">
        <v>340</v>
      </c>
      <c r="F421" s="162" t="s">
        <v>333</v>
      </c>
      <c r="G421" s="162" t="s">
        <v>2211</v>
      </c>
      <c r="H421" s="162" t="s">
        <v>2211</v>
      </c>
      <c r="I421" s="162" t="s">
        <v>2212</v>
      </c>
      <c r="J421" s="162" t="b">
        <v>1</v>
      </c>
      <c r="K421" s="162" t="b">
        <v>0</v>
      </c>
    </row>
    <row r="422" spans="1:11">
      <c r="A422" s="162" t="s">
        <v>1957</v>
      </c>
      <c r="B422" s="162" t="s">
        <v>6593</v>
      </c>
      <c r="C422" s="162" t="s">
        <v>6594</v>
      </c>
      <c r="D422" s="162" t="s">
        <v>1973</v>
      </c>
      <c r="E422" s="162" t="s">
        <v>340</v>
      </c>
      <c r="F422" s="162" t="s">
        <v>333</v>
      </c>
      <c r="G422" s="162" t="s">
        <v>2213</v>
      </c>
      <c r="H422" s="162" t="s">
        <v>2213</v>
      </c>
      <c r="I422" s="162" t="s">
        <v>2214</v>
      </c>
      <c r="J422" s="162" t="b">
        <v>1</v>
      </c>
      <c r="K422" s="162" t="b">
        <v>0</v>
      </c>
    </row>
    <row r="423" spans="1:11">
      <c r="A423" s="162" t="s">
        <v>1957</v>
      </c>
      <c r="B423" s="162" t="s">
        <v>6595</v>
      </c>
      <c r="C423" s="162" t="s">
        <v>6596</v>
      </c>
      <c r="D423" s="162" t="s">
        <v>2215</v>
      </c>
      <c r="E423" s="162" t="s">
        <v>340</v>
      </c>
      <c r="F423" s="162" t="s">
        <v>333</v>
      </c>
      <c r="G423" s="162" t="s">
        <v>2216</v>
      </c>
      <c r="H423" s="162" t="s">
        <v>2216</v>
      </c>
      <c r="I423" s="162" t="s">
        <v>2217</v>
      </c>
      <c r="J423" s="162" t="b">
        <v>1</v>
      </c>
      <c r="K423" s="162" t="b">
        <v>0</v>
      </c>
    </row>
    <row r="424" spans="1:11">
      <c r="A424" s="162" t="s">
        <v>1957</v>
      </c>
      <c r="B424" s="162" t="s">
        <v>6597</v>
      </c>
      <c r="C424" s="162" t="s">
        <v>6598</v>
      </c>
      <c r="D424" s="162" t="s">
        <v>1973</v>
      </c>
      <c r="E424" s="162" t="s">
        <v>340</v>
      </c>
      <c r="F424" s="162" t="s">
        <v>333</v>
      </c>
      <c r="G424" s="162" t="s">
        <v>2218</v>
      </c>
      <c r="H424" s="162" t="s">
        <v>2218</v>
      </c>
      <c r="I424" s="162" t="s">
        <v>2219</v>
      </c>
      <c r="J424" s="162" t="b">
        <v>1</v>
      </c>
      <c r="K424" s="162" t="b">
        <v>0</v>
      </c>
    </row>
    <row r="425" spans="1:11">
      <c r="A425" s="162" t="s">
        <v>1957</v>
      </c>
      <c r="B425" s="162" t="s">
        <v>6599</v>
      </c>
      <c r="C425" s="162" t="s">
        <v>6600</v>
      </c>
      <c r="D425" s="162" t="s">
        <v>2220</v>
      </c>
      <c r="E425" s="162" t="s">
        <v>340</v>
      </c>
      <c r="F425" s="162" t="s">
        <v>333</v>
      </c>
      <c r="G425" s="162" t="s">
        <v>2221</v>
      </c>
      <c r="H425" s="162" t="s">
        <v>2221</v>
      </c>
      <c r="I425" s="162" t="s">
        <v>2222</v>
      </c>
      <c r="J425" s="162" t="b">
        <v>1</v>
      </c>
      <c r="K425" s="162" t="b">
        <v>0</v>
      </c>
    </row>
    <row r="426" spans="1:11">
      <c r="A426" s="162" t="s">
        <v>1957</v>
      </c>
      <c r="B426" s="162" t="s">
        <v>6601</v>
      </c>
      <c r="C426" s="162" t="s">
        <v>6602</v>
      </c>
      <c r="D426" s="162" t="s">
        <v>1973</v>
      </c>
      <c r="E426" s="162" t="s">
        <v>340</v>
      </c>
      <c r="F426" s="162" t="s">
        <v>333</v>
      </c>
      <c r="G426" s="162" t="s">
        <v>2223</v>
      </c>
      <c r="H426" s="162" t="s">
        <v>2223</v>
      </c>
      <c r="I426" s="162" t="s">
        <v>2224</v>
      </c>
      <c r="J426" s="162" t="b">
        <v>1</v>
      </c>
      <c r="K426" s="162" t="b">
        <v>0</v>
      </c>
    </row>
    <row r="427" spans="1:11">
      <c r="A427" s="162" t="s">
        <v>1957</v>
      </c>
      <c r="B427" s="162" t="s">
        <v>6603</v>
      </c>
      <c r="C427" s="162" t="s">
        <v>6604</v>
      </c>
      <c r="D427" s="162" t="s">
        <v>2096</v>
      </c>
      <c r="E427" s="162" t="s">
        <v>340</v>
      </c>
      <c r="F427" s="162" t="s">
        <v>333</v>
      </c>
      <c r="G427" s="162" t="s">
        <v>2225</v>
      </c>
      <c r="H427" s="162" t="s">
        <v>2225</v>
      </c>
      <c r="I427" s="162" t="s">
        <v>2226</v>
      </c>
      <c r="J427" s="162" t="b">
        <v>1</v>
      </c>
      <c r="K427" s="162" t="b">
        <v>0</v>
      </c>
    </row>
    <row r="428" spans="1:11">
      <c r="A428" s="162" t="s">
        <v>1957</v>
      </c>
      <c r="B428" s="162" t="s">
        <v>6605</v>
      </c>
      <c r="C428" s="162" t="s">
        <v>6606</v>
      </c>
      <c r="D428" s="162" t="s">
        <v>2227</v>
      </c>
      <c r="E428" s="162" t="s">
        <v>340</v>
      </c>
      <c r="F428" s="162" t="s">
        <v>333</v>
      </c>
      <c r="G428" s="162" t="s">
        <v>2228</v>
      </c>
      <c r="H428" s="162" t="s">
        <v>2228</v>
      </c>
      <c r="I428" s="162" t="s">
        <v>2229</v>
      </c>
      <c r="J428" s="162" t="b">
        <v>1</v>
      </c>
      <c r="K428" s="162" t="b">
        <v>0</v>
      </c>
    </row>
    <row r="429" spans="1:11">
      <c r="A429" s="162" t="s">
        <v>1957</v>
      </c>
      <c r="B429" s="162" t="s">
        <v>6607</v>
      </c>
      <c r="C429" s="162" t="s">
        <v>6608</v>
      </c>
      <c r="D429" s="162" t="s">
        <v>2230</v>
      </c>
      <c r="E429" s="162" t="s">
        <v>340</v>
      </c>
      <c r="F429" s="162" t="s">
        <v>333</v>
      </c>
      <c r="G429" s="162" t="s">
        <v>2231</v>
      </c>
      <c r="H429" s="162" t="s">
        <v>2231</v>
      </c>
      <c r="I429" s="162" t="s">
        <v>2232</v>
      </c>
      <c r="J429" s="162" t="b">
        <v>1</v>
      </c>
      <c r="K429" s="162" t="b">
        <v>0</v>
      </c>
    </row>
    <row r="430" spans="1:11">
      <c r="A430" s="162" t="s">
        <v>1957</v>
      </c>
      <c r="B430" s="162" t="s">
        <v>6609</v>
      </c>
      <c r="C430" s="162" t="s">
        <v>6610</v>
      </c>
      <c r="D430" s="162" t="s">
        <v>1973</v>
      </c>
      <c r="E430" s="162" t="s">
        <v>340</v>
      </c>
      <c r="F430" s="162" t="s">
        <v>333</v>
      </c>
      <c r="G430" s="162" t="s">
        <v>2233</v>
      </c>
      <c r="H430" s="162" t="s">
        <v>2233</v>
      </c>
      <c r="I430" s="162" t="s">
        <v>2234</v>
      </c>
      <c r="J430" s="162" t="b">
        <v>1</v>
      </c>
      <c r="K430" s="162" t="b">
        <v>0</v>
      </c>
    </row>
    <row r="431" spans="1:11">
      <c r="A431" s="162" t="s">
        <v>1957</v>
      </c>
      <c r="B431" s="162" t="s">
        <v>6611</v>
      </c>
      <c r="C431" s="162" t="s">
        <v>6612</v>
      </c>
      <c r="D431" s="162" t="s">
        <v>2235</v>
      </c>
      <c r="E431" s="162" t="s">
        <v>340</v>
      </c>
      <c r="F431" s="162" t="s">
        <v>333</v>
      </c>
      <c r="G431" s="162" t="s">
        <v>2236</v>
      </c>
      <c r="H431" s="162" t="s">
        <v>2236</v>
      </c>
      <c r="I431" s="162" t="s">
        <v>2237</v>
      </c>
      <c r="J431" s="162" t="b">
        <v>1</v>
      </c>
      <c r="K431" s="162" t="b">
        <v>0</v>
      </c>
    </row>
    <row r="432" spans="1:11">
      <c r="A432" s="162" t="s">
        <v>1957</v>
      </c>
      <c r="B432" s="162" t="s">
        <v>6613</v>
      </c>
      <c r="C432" s="162" t="s">
        <v>6614</v>
      </c>
      <c r="D432" s="162" t="s">
        <v>2238</v>
      </c>
      <c r="E432" s="162" t="s">
        <v>340</v>
      </c>
      <c r="F432" s="162" t="s">
        <v>333</v>
      </c>
      <c r="G432" s="162" t="s">
        <v>2239</v>
      </c>
      <c r="H432" s="162" t="s">
        <v>2239</v>
      </c>
      <c r="I432" s="162" t="s">
        <v>2240</v>
      </c>
      <c r="J432" s="162" t="b">
        <v>1</v>
      </c>
      <c r="K432" s="162" t="b">
        <v>0</v>
      </c>
    </row>
    <row r="433" spans="1:11">
      <c r="A433" s="162" t="s">
        <v>1957</v>
      </c>
      <c r="B433" s="162" t="s">
        <v>6615</v>
      </c>
      <c r="C433" s="162" t="s">
        <v>6616</v>
      </c>
      <c r="D433" s="162" t="s">
        <v>2096</v>
      </c>
      <c r="E433" s="162" t="s">
        <v>340</v>
      </c>
      <c r="F433" s="162" t="s">
        <v>333</v>
      </c>
      <c r="G433" s="162" t="s">
        <v>2241</v>
      </c>
      <c r="H433" s="162" t="s">
        <v>2241</v>
      </c>
      <c r="I433" s="162" t="s">
        <v>2242</v>
      </c>
      <c r="J433" s="162" t="b">
        <v>1</v>
      </c>
      <c r="K433" s="162" t="b">
        <v>0</v>
      </c>
    </row>
    <row r="434" spans="1:11">
      <c r="A434" s="162" t="s">
        <v>1957</v>
      </c>
      <c r="B434" s="162" t="s">
        <v>6617</v>
      </c>
      <c r="C434" s="162" t="s">
        <v>6618</v>
      </c>
      <c r="D434" s="162" t="s">
        <v>2243</v>
      </c>
      <c r="E434" s="162" t="s">
        <v>340</v>
      </c>
      <c r="F434" s="162" t="s">
        <v>333</v>
      </c>
      <c r="G434" s="162" t="s">
        <v>2244</v>
      </c>
      <c r="H434" s="162" t="s">
        <v>2244</v>
      </c>
      <c r="I434" s="162" t="s">
        <v>2245</v>
      </c>
      <c r="J434" s="162" t="b">
        <v>1</v>
      </c>
      <c r="K434" s="162" t="b">
        <v>0</v>
      </c>
    </row>
    <row r="435" spans="1:11">
      <c r="A435" s="162" t="s">
        <v>1957</v>
      </c>
      <c r="B435" s="162" t="s">
        <v>6619</v>
      </c>
      <c r="C435" s="162" t="s">
        <v>6620</v>
      </c>
      <c r="D435" s="162" t="s">
        <v>1981</v>
      </c>
      <c r="E435" s="162" t="s">
        <v>340</v>
      </c>
      <c r="F435" s="162" t="s">
        <v>333</v>
      </c>
      <c r="G435" s="162" t="s">
        <v>2246</v>
      </c>
      <c r="H435" s="162" t="s">
        <v>2246</v>
      </c>
      <c r="I435" s="162" t="s">
        <v>2247</v>
      </c>
      <c r="J435" s="162" t="b">
        <v>1</v>
      </c>
      <c r="K435" s="162" t="b">
        <v>0</v>
      </c>
    </row>
    <row r="436" spans="1:11">
      <c r="A436" s="162" t="s">
        <v>1957</v>
      </c>
      <c r="B436" s="162" t="s">
        <v>6621</v>
      </c>
      <c r="C436" s="162" t="s">
        <v>6622</v>
      </c>
      <c r="D436" s="162" t="s">
        <v>1978</v>
      </c>
      <c r="E436" s="162" t="s">
        <v>340</v>
      </c>
      <c r="F436" s="162" t="s">
        <v>333</v>
      </c>
      <c r="G436" s="162" t="s">
        <v>2248</v>
      </c>
      <c r="H436" s="162" t="s">
        <v>2248</v>
      </c>
      <c r="I436" s="162" t="s">
        <v>2249</v>
      </c>
      <c r="J436" s="162" t="b">
        <v>1</v>
      </c>
      <c r="K436" s="162" t="b">
        <v>0</v>
      </c>
    </row>
    <row r="437" spans="1:11">
      <c r="A437" s="162" t="s">
        <v>1957</v>
      </c>
      <c r="B437" s="162" t="s">
        <v>6623</v>
      </c>
      <c r="C437" s="162" t="s">
        <v>6624</v>
      </c>
      <c r="D437" s="162" t="s">
        <v>2001</v>
      </c>
      <c r="E437" s="162" t="s">
        <v>340</v>
      </c>
      <c r="F437" s="162" t="s">
        <v>333</v>
      </c>
      <c r="G437" s="162" t="s">
        <v>2250</v>
      </c>
      <c r="H437" s="162" t="s">
        <v>2250</v>
      </c>
      <c r="I437" s="162" t="s">
        <v>2251</v>
      </c>
      <c r="J437" s="162" t="b">
        <v>1</v>
      </c>
      <c r="K437" s="162" t="b">
        <v>0</v>
      </c>
    </row>
    <row r="438" spans="1:11">
      <c r="A438" s="162" t="s">
        <v>1957</v>
      </c>
      <c r="B438" s="162" t="s">
        <v>6625</v>
      </c>
      <c r="C438" s="162" t="s">
        <v>6626</v>
      </c>
      <c r="D438" s="162" t="s">
        <v>1998</v>
      </c>
      <c r="E438" s="162" t="s">
        <v>340</v>
      </c>
      <c r="F438" s="162" t="s">
        <v>333</v>
      </c>
      <c r="G438" s="162" t="s">
        <v>2252</v>
      </c>
      <c r="H438" s="162" t="s">
        <v>2252</v>
      </c>
      <c r="I438" s="162" t="s">
        <v>2253</v>
      </c>
      <c r="J438" s="162" t="b">
        <v>1</v>
      </c>
      <c r="K438" s="162" t="b">
        <v>0</v>
      </c>
    </row>
    <row r="439" spans="1:11">
      <c r="A439" s="162" t="s">
        <v>1957</v>
      </c>
      <c r="B439" s="162" t="s">
        <v>6627</v>
      </c>
      <c r="C439" s="162" t="s">
        <v>6628</v>
      </c>
      <c r="D439" s="162" t="s">
        <v>1973</v>
      </c>
      <c r="E439" s="162" t="s">
        <v>340</v>
      </c>
      <c r="F439" s="162" t="s">
        <v>333</v>
      </c>
      <c r="G439" s="162" t="s">
        <v>2254</v>
      </c>
      <c r="H439" s="162" t="s">
        <v>2254</v>
      </c>
      <c r="I439" s="162" t="s">
        <v>2255</v>
      </c>
      <c r="J439" s="162" t="b">
        <v>1</v>
      </c>
      <c r="K439" s="162" t="b">
        <v>0</v>
      </c>
    </row>
    <row r="440" spans="1:11">
      <c r="A440" s="162" t="s">
        <v>1957</v>
      </c>
      <c r="B440" s="162" t="s">
        <v>6629</v>
      </c>
      <c r="C440" s="162" t="s">
        <v>6630</v>
      </c>
      <c r="D440" s="162" t="s">
        <v>2011</v>
      </c>
      <c r="E440" s="162" t="s">
        <v>340</v>
      </c>
      <c r="F440" s="162" t="s">
        <v>333</v>
      </c>
      <c r="G440" s="162" t="s">
        <v>2256</v>
      </c>
      <c r="H440" s="162" t="s">
        <v>2256</v>
      </c>
      <c r="I440" s="162" t="s">
        <v>2257</v>
      </c>
      <c r="J440" s="162" t="b">
        <v>1</v>
      </c>
      <c r="K440" s="162" t="b">
        <v>0</v>
      </c>
    </row>
    <row r="441" spans="1:11">
      <c r="A441" s="162" t="s">
        <v>1957</v>
      </c>
      <c r="B441" s="162" t="s">
        <v>6631</v>
      </c>
      <c r="C441" s="162" t="s">
        <v>6632</v>
      </c>
      <c r="D441" s="162" t="s">
        <v>2006</v>
      </c>
      <c r="E441" s="162" t="s">
        <v>340</v>
      </c>
      <c r="F441" s="162" t="s">
        <v>333</v>
      </c>
      <c r="G441" s="162" t="s">
        <v>2258</v>
      </c>
      <c r="H441" s="162" t="s">
        <v>2258</v>
      </c>
      <c r="I441" s="162" t="s">
        <v>2259</v>
      </c>
      <c r="J441" s="162" t="b">
        <v>1</v>
      </c>
      <c r="K441" s="162" t="b">
        <v>0</v>
      </c>
    </row>
    <row r="442" spans="1:11">
      <c r="A442" s="162" t="s">
        <v>1957</v>
      </c>
      <c r="B442" s="162" t="s">
        <v>6633</v>
      </c>
      <c r="C442" s="162" t="s">
        <v>6634</v>
      </c>
      <c r="D442" s="162" t="s">
        <v>1973</v>
      </c>
      <c r="E442" s="162" t="s">
        <v>340</v>
      </c>
      <c r="F442" s="162" t="s">
        <v>333</v>
      </c>
      <c r="G442" s="162" t="s">
        <v>2260</v>
      </c>
      <c r="H442" s="162" t="s">
        <v>2260</v>
      </c>
      <c r="I442" s="162" t="s">
        <v>2261</v>
      </c>
      <c r="J442" s="162" t="b">
        <v>1</v>
      </c>
      <c r="K442" s="162" t="b">
        <v>0</v>
      </c>
    </row>
    <row r="443" spans="1:11">
      <c r="A443" s="162" t="s">
        <v>1957</v>
      </c>
      <c r="B443" s="162" t="s">
        <v>6635</v>
      </c>
      <c r="C443" s="162" t="s">
        <v>6636</v>
      </c>
      <c r="D443" s="162" t="s">
        <v>2262</v>
      </c>
      <c r="E443" s="162" t="s">
        <v>340</v>
      </c>
      <c r="F443" s="162" t="s">
        <v>333</v>
      </c>
      <c r="G443" s="162" t="s">
        <v>2263</v>
      </c>
      <c r="H443" s="162" t="s">
        <v>2263</v>
      </c>
      <c r="I443" s="162" t="s">
        <v>2264</v>
      </c>
      <c r="J443" s="162" t="b">
        <v>1</v>
      </c>
      <c r="K443" s="162" t="b">
        <v>0</v>
      </c>
    </row>
    <row r="444" spans="1:11">
      <c r="A444" s="162" t="s">
        <v>1957</v>
      </c>
      <c r="B444" s="162" t="s">
        <v>6637</v>
      </c>
      <c r="C444" s="162" t="s">
        <v>6638</v>
      </c>
      <c r="D444" s="162" t="s">
        <v>1973</v>
      </c>
      <c r="E444" s="162" t="s">
        <v>340</v>
      </c>
      <c r="F444" s="162" t="s">
        <v>333</v>
      </c>
      <c r="G444" s="162" t="s">
        <v>2265</v>
      </c>
      <c r="H444" s="162" t="s">
        <v>2265</v>
      </c>
      <c r="I444" s="162" t="s">
        <v>2266</v>
      </c>
      <c r="J444" s="162" t="b">
        <v>1</v>
      </c>
      <c r="K444" s="162" t="b">
        <v>0</v>
      </c>
    </row>
    <row r="445" spans="1:11">
      <c r="A445" s="162" t="s">
        <v>1957</v>
      </c>
      <c r="B445" s="162" t="s">
        <v>6639</v>
      </c>
      <c r="C445" s="162" t="s">
        <v>6640</v>
      </c>
      <c r="D445" s="162" t="s">
        <v>1973</v>
      </c>
      <c r="E445" s="162" t="s">
        <v>340</v>
      </c>
      <c r="F445" s="162" t="s">
        <v>333</v>
      </c>
      <c r="G445" s="162" t="s">
        <v>2267</v>
      </c>
      <c r="H445" s="162" t="s">
        <v>2267</v>
      </c>
      <c r="I445" s="162" t="s">
        <v>2268</v>
      </c>
      <c r="J445" s="162" t="b">
        <v>1</v>
      </c>
      <c r="K445" s="162" t="b">
        <v>0</v>
      </c>
    </row>
    <row r="446" spans="1:11">
      <c r="A446" s="162" t="s">
        <v>1957</v>
      </c>
      <c r="B446" s="162" t="s">
        <v>6641</v>
      </c>
      <c r="C446" s="162" t="s">
        <v>6642</v>
      </c>
      <c r="D446" s="162" t="s">
        <v>1973</v>
      </c>
      <c r="E446" s="162" t="s">
        <v>340</v>
      </c>
      <c r="F446" s="162" t="s">
        <v>333</v>
      </c>
      <c r="G446" s="162" t="s">
        <v>2269</v>
      </c>
      <c r="H446" s="162" t="s">
        <v>2269</v>
      </c>
      <c r="I446" s="162" t="s">
        <v>2270</v>
      </c>
      <c r="J446" s="162" t="b">
        <v>1</v>
      </c>
      <c r="K446" s="162" t="b">
        <v>0</v>
      </c>
    </row>
    <row r="447" spans="1:11">
      <c r="A447" s="162" t="s">
        <v>1957</v>
      </c>
      <c r="B447" s="162" t="s">
        <v>6643</v>
      </c>
      <c r="C447" s="162" t="s">
        <v>6644</v>
      </c>
      <c r="D447" s="162" t="s">
        <v>2096</v>
      </c>
      <c r="E447" s="162" t="s">
        <v>340</v>
      </c>
      <c r="F447" s="162" t="s">
        <v>333</v>
      </c>
      <c r="G447" s="162" t="s">
        <v>2271</v>
      </c>
      <c r="H447" s="162" t="s">
        <v>2271</v>
      </c>
      <c r="I447" s="162" t="s">
        <v>2272</v>
      </c>
      <c r="J447" s="162" t="b">
        <v>1</v>
      </c>
      <c r="K447" s="162" t="b">
        <v>0</v>
      </c>
    </row>
    <row r="448" spans="1:11">
      <c r="A448" s="162" t="s">
        <v>1957</v>
      </c>
      <c r="B448" s="162" t="s">
        <v>6645</v>
      </c>
      <c r="C448" s="162" t="s">
        <v>6646</v>
      </c>
      <c r="D448" s="162" t="s">
        <v>2038</v>
      </c>
      <c r="E448" s="162" t="s">
        <v>340</v>
      </c>
      <c r="F448" s="162" t="s">
        <v>333</v>
      </c>
      <c r="G448" s="162" t="s">
        <v>2273</v>
      </c>
      <c r="H448" s="162" t="s">
        <v>2273</v>
      </c>
      <c r="I448" s="162" t="s">
        <v>2274</v>
      </c>
      <c r="J448" s="162" t="b">
        <v>1</v>
      </c>
      <c r="K448" s="162" t="b">
        <v>0</v>
      </c>
    </row>
    <row r="449" spans="1:11">
      <c r="A449" s="162" t="s">
        <v>1957</v>
      </c>
      <c r="B449" s="162" t="s">
        <v>6647</v>
      </c>
      <c r="C449" s="162" t="s">
        <v>6648</v>
      </c>
      <c r="D449" s="162" t="s">
        <v>1973</v>
      </c>
      <c r="E449" s="162" t="s">
        <v>340</v>
      </c>
      <c r="F449" s="162" t="s">
        <v>333</v>
      </c>
      <c r="G449" s="162" t="s">
        <v>2275</v>
      </c>
      <c r="H449" s="162" t="s">
        <v>2275</v>
      </c>
      <c r="I449" s="162" t="s">
        <v>2276</v>
      </c>
      <c r="J449" s="162" t="b">
        <v>1</v>
      </c>
      <c r="K449" s="162" t="b">
        <v>0</v>
      </c>
    </row>
    <row r="450" spans="1:11">
      <c r="A450" s="162" t="s">
        <v>1957</v>
      </c>
      <c r="B450" s="162" t="s">
        <v>6649</v>
      </c>
      <c r="C450" s="162" t="s">
        <v>6650</v>
      </c>
      <c r="D450" s="162" t="s">
        <v>2069</v>
      </c>
      <c r="E450" s="162" t="s">
        <v>340</v>
      </c>
      <c r="F450" s="162" t="s">
        <v>333</v>
      </c>
      <c r="G450" s="162" t="s">
        <v>2277</v>
      </c>
      <c r="H450" s="162" t="s">
        <v>2277</v>
      </c>
      <c r="I450" s="162" t="s">
        <v>2278</v>
      </c>
      <c r="J450" s="162" t="b">
        <v>1</v>
      </c>
      <c r="K450" s="162" t="b">
        <v>0</v>
      </c>
    </row>
    <row r="451" spans="1:11">
      <c r="A451" s="162" t="s">
        <v>1957</v>
      </c>
      <c r="B451" s="162" t="s">
        <v>6651</v>
      </c>
      <c r="C451" s="162" t="s">
        <v>6652</v>
      </c>
      <c r="D451" s="162" t="s">
        <v>1973</v>
      </c>
      <c r="E451" s="162" t="s">
        <v>340</v>
      </c>
      <c r="F451" s="162" t="s">
        <v>333</v>
      </c>
      <c r="G451" s="162" t="s">
        <v>2279</v>
      </c>
      <c r="H451" s="162" t="s">
        <v>2279</v>
      </c>
      <c r="I451" s="162" t="s">
        <v>2280</v>
      </c>
      <c r="J451" s="162" t="b">
        <v>1</v>
      </c>
      <c r="K451" s="162" t="b">
        <v>0</v>
      </c>
    </row>
    <row r="452" spans="1:11">
      <c r="A452" s="162" t="s">
        <v>1957</v>
      </c>
      <c r="B452" s="162" t="s">
        <v>6653</v>
      </c>
      <c r="C452" s="162" t="s">
        <v>6654</v>
      </c>
      <c r="D452" s="162" t="s">
        <v>2096</v>
      </c>
      <c r="E452" s="162" t="s">
        <v>340</v>
      </c>
      <c r="F452" s="162" t="s">
        <v>333</v>
      </c>
      <c r="G452" s="162" t="s">
        <v>2281</v>
      </c>
      <c r="H452" s="162" t="s">
        <v>6655</v>
      </c>
      <c r="I452" s="162" t="s">
        <v>2282</v>
      </c>
      <c r="J452" s="162" t="b">
        <v>1</v>
      </c>
      <c r="K452" s="162" t="b">
        <v>0</v>
      </c>
    </row>
    <row r="453" spans="1:11">
      <c r="A453" s="162" t="s">
        <v>1957</v>
      </c>
      <c r="B453" s="162" t="s">
        <v>6656</v>
      </c>
      <c r="C453" s="162" t="s">
        <v>6657</v>
      </c>
      <c r="D453" s="162" t="s">
        <v>1973</v>
      </c>
      <c r="E453" s="162" t="s">
        <v>340</v>
      </c>
      <c r="F453" s="162" t="s">
        <v>333</v>
      </c>
      <c r="G453" s="162" t="s">
        <v>2283</v>
      </c>
      <c r="H453" s="162" t="s">
        <v>2283</v>
      </c>
      <c r="I453" s="162" t="s">
        <v>2284</v>
      </c>
      <c r="J453" s="162" t="b">
        <v>1</v>
      </c>
      <c r="K453" s="162" t="b">
        <v>0</v>
      </c>
    </row>
    <row r="454" spans="1:11">
      <c r="A454" s="162" t="s">
        <v>1957</v>
      </c>
      <c r="B454" s="162" t="s">
        <v>6658</v>
      </c>
      <c r="C454" s="162" t="s">
        <v>6659</v>
      </c>
      <c r="D454" s="162" t="s">
        <v>2171</v>
      </c>
      <c r="E454" s="162" t="s">
        <v>340</v>
      </c>
      <c r="F454" s="162" t="s">
        <v>333</v>
      </c>
      <c r="G454" s="162" t="s">
        <v>2285</v>
      </c>
      <c r="H454" s="162" t="s">
        <v>2285</v>
      </c>
      <c r="I454" s="162" t="s">
        <v>2286</v>
      </c>
      <c r="J454" s="162" t="b">
        <v>1</v>
      </c>
      <c r="K454" s="162" t="b">
        <v>0</v>
      </c>
    </row>
    <row r="455" spans="1:11">
      <c r="A455" s="162" t="s">
        <v>1957</v>
      </c>
      <c r="B455" s="162" t="s">
        <v>6660</v>
      </c>
      <c r="C455" s="162" t="s">
        <v>6661</v>
      </c>
      <c r="D455" s="162" t="s">
        <v>2287</v>
      </c>
      <c r="E455" s="162" t="s">
        <v>340</v>
      </c>
      <c r="F455" s="162" t="s">
        <v>333</v>
      </c>
      <c r="G455" s="162" t="s">
        <v>2288</v>
      </c>
      <c r="H455" s="162" t="s">
        <v>2288</v>
      </c>
      <c r="I455" s="162" t="s">
        <v>2289</v>
      </c>
      <c r="J455" s="162" t="b">
        <v>1</v>
      </c>
      <c r="K455" s="162" t="b">
        <v>0</v>
      </c>
    </row>
    <row r="456" spans="1:11">
      <c r="A456" s="162" t="s">
        <v>1957</v>
      </c>
      <c r="B456" s="162" t="s">
        <v>6662</v>
      </c>
      <c r="C456" s="162" t="s">
        <v>6663</v>
      </c>
      <c r="D456" s="162" t="s">
        <v>2290</v>
      </c>
      <c r="E456" s="162" t="s">
        <v>340</v>
      </c>
      <c r="F456" s="162" t="s">
        <v>333</v>
      </c>
      <c r="G456" s="162" t="s">
        <v>2291</v>
      </c>
      <c r="H456" s="162" t="s">
        <v>2291</v>
      </c>
      <c r="I456" s="162" t="s">
        <v>2292</v>
      </c>
      <c r="J456" s="162" t="b">
        <v>1</v>
      </c>
      <c r="K456" s="162" t="b">
        <v>0</v>
      </c>
    </row>
    <row r="457" spans="1:11">
      <c r="A457" s="162" t="s">
        <v>1957</v>
      </c>
      <c r="B457" s="162" t="s">
        <v>6664</v>
      </c>
      <c r="C457" s="162" t="s">
        <v>6665</v>
      </c>
      <c r="D457" s="162" t="s">
        <v>2293</v>
      </c>
      <c r="E457" s="162" t="s">
        <v>340</v>
      </c>
      <c r="F457" s="162" t="s">
        <v>333</v>
      </c>
      <c r="G457" s="162" t="s">
        <v>2294</v>
      </c>
      <c r="H457" s="162" t="s">
        <v>2294</v>
      </c>
      <c r="I457" s="162" t="s">
        <v>2295</v>
      </c>
      <c r="J457" s="162" t="b">
        <v>1</v>
      </c>
      <c r="K457" s="162" t="b">
        <v>0</v>
      </c>
    </row>
    <row r="458" spans="1:11">
      <c r="A458" s="162" t="s">
        <v>1957</v>
      </c>
      <c r="B458" s="162" t="s">
        <v>6666</v>
      </c>
      <c r="C458" s="162" t="s">
        <v>6667</v>
      </c>
      <c r="D458" s="162" t="s">
        <v>2075</v>
      </c>
      <c r="E458" s="162" t="s">
        <v>340</v>
      </c>
      <c r="F458" s="162" t="s">
        <v>333</v>
      </c>
      <c r="G458" s="162" t="s">
        <v>2296</v>
      </c>
      <c r="H458" s="162" t="s">
        <v>2296</v>
      </c>
      <c r="I458" s="162" t="s">
        <v>2297</v>
      </c>
      <c r="J458" s="162" t="b">
        <v>1</v>
      </c>
      <c r="K458" s="162" t="b">
        <v>0</v>
      </c>
    </row>
    <row r="459" spans="1:11">
      <c r="A459" s="162" t="s">
        <v>1957</v>
      </c>
      <c r="B459" s="162" t="s">
        <v>6668</v>
      </c>
      <c r="C459" s="162" t="s">
        <v>6669</v>
      </c>
      <c r="D459" s="162" t="s">
        <v>2298</v>
      </c>
      <c r="E459" s="162" t="s">
        <v>340</v>
      </c>
      <c r="F459" s="162" t="s">
        <v>333</v>
      </c>
      <c r="G459" s="162" t="s">
        <v>2299</v>
      </c>
      <c r="H459" s="162" t="s">
        <v>2299</v>
      </c>
      <c r="I459" s="162" t="s">
        <v>2300</v>
      </c>
      <c r="J459" s="162" t="b">
        <v>1</v>
      </c>
      <c r="K459" s="162" t="b">
        <v>0</v>
      </c>
    </row>
    <row r="460" spans="1:11">
      <c r="A460" s="162" t="s">
        <v>1957</v>
      </c>
      <c r="B460" s="162" t="s">
        <v>6670</v>
      </c>
      <c r="C460" s="162" t="s">
        <v>6671</v>
      </c>
      <c r="D460" s="162" t="s">
        <v>2301</v>
      </c>
      <c r="E460" s="162" t="s">
        <v>340</v>
      </c>
      <c r="F460" s="162" t="s">
        <v>333</v>
      </c>
      <c r="G460" s="162" t="s">
        <v>2302</v>
      </c>
      <c r="H460" s="162" t="s">
        <v>2302</v>
      </c>
      <c r="I460" s="162" t="s">
        <v>2303</v>
      </c>
      <c r="J460" s="162" t="b">
        <v>1</v>
      </c>
      <c r="K460" s="162" t="b">
        <v>0</v>
      </c>
    </row>
    <row r="461" spans="1:11">
      <c r="A461" s="162" t="s">
        <v>1957</v>
      </c>
      <c r="B461" s="162" t="s">
        <v>6672</v>
      </c>
      <c r="C461" s="162" t="s">
        <v>6673</v>
      </c>
      <c r="D461" s="162" t="s">
        <v>2304</v>
      </c>
      <c r="E461" s="162" t="s">
        <v>340</v>
      </c>
      <c r="F461" s="162" t="s">
        <v>333</v>
      </c>
      <c r="G461" s="162" t="s">
        <v>2305</v>
      </c>
      <c r="H461" s="162" t="s">
        <v>2305</v>
      </c>
      <c r="I461" s="162" t="s">
        <v>2306</v>
      </c>
      <c r="J461" s="162" t="b">
        <v>1</v>
      </c>
      <c r="K461" s="162" t="b">
        <v>0</v>
      </c>
    </row>
    <row r="462" spans="1:11">
      <c r="A462" s="162" t="s">
        <v>1957</v>
      </c>
      <c r="B462" s="162" t="s">
        <v>6674</v>
      </c>
      <c r="C462" s="162" t="s">
        <v>6675</v>
      </c>
      <c r="D462" s="162" t="s">
        <v>1954</v>
      </c>
      <c r="E462" s="162" t="s">
        <v>340</v>
      </c>
      <c r="F462" s="162" t="s">
        <v>333</v>
      </c>
      <c r="G462" s="162" t="s">
        <v>2307</v>
      </c>
      <c r="H462" s="162" t="s">
        <v>2307</v>
      </c>
      <c r="I462" s="162" t="s">
        <v>2308</v>
      </c>
      <c r="J462" s="162" t="b">
        <v>1</v>
      </c>
      <c r="K462" s="162" t="b">
        <v>0</v>
      </c>
    </row>
    <row r="463" spans="1:11">
      <c r="A463" s="162" t="s">
        <v>1957</v>
      </c>
      <c r="B463" s="162" t="s">
        <v>6676</v>
      </c>
      <c r="C463" s="162" t="s">
        <v>6677</v>
      </c>
      <c r="D463" s="162" t="s">
        <v>2309</v>
      </c>
      <c r="E463" s="162" t="s">
        <v>340</v>
      </c>
      <c r="F463" s="162" t="s">
        <v>333</v>
      </c>
      <c r="G463" s="162" t="s">
        <v>2310</v>
      </c>
      <c r="H463" s="162" t="s">
        <v>2310</v>
      </c>
      <c r="I463" s="162" t="s">
        <v>2311</v>
      </c>
      <c r="J463" s="162" t="b">
        <v>1</v>
      </c>
      <c r="K463" s="162" t="b">
        <v>0</v>
      </c>
    </row>
    <row r="464" spans="1:11">
      <c r="A464" s="162" t="s">
        <v>1957</v>
      </c>
      <c r="B464" s="162" t="s">
        <v>6678</v>
      </c>
      <c r="C464" s="162" t="s">
        <v>6679</v>
      </c>
      <c r="D464" s="162" t="s">
        <v>2312</v>
      </c>
      <c r="E464" s="162" t="s">
        <v>340</v>
      </c>
      <c r="F464" s="162" t="s">
        <v>333</v>
      </c>
      <c r="G464" s="162" t="s">
        <v>2313</v>
      </c>
      <c r="H464" s="162" t="s">
        <v>2313</v>
      </c>
      <c r="I464" s="162" t="s">
        <v>2314</v>
      </c>
      <c r="J464" s="162" t="b">
        <v>1</v>
      </c>
      <c r="K464" s="162" t="b">
        <v>0</v>
      </c>
    </row>
    <row r="465" spans="1:11">
      <c r="A465" s="162" t="s">
        <v>1957</v>
      </c>
      <c r="B465" s="162" t="s">
        <v>6680</v>
      </c>
      <c r="C465" s="162" t="s">
        <v>6681</v>
      </c>
      <c r="D465" s="162" t="s">
        <v>1964</v>
      </c>
      <c r="E465" s="162" t="s">
        <v>340</v>
      </c>
      <c r="F465" s="162" t="s">
        <v>333</v>
      </c>
      <c r="G465" s="162" t="s">
        <v>2315</v>
      </c>
      <c r="H465" s="162" t="s">
        <v>2315</v>
      </c>
      <c r="I465" s="162" t="s">
        <v>2316</v>
      </c>
      <c r="J465" s="162" t="b">
        <v>1</v>
      </c>
      <c r="K465" s="162" t="b">
        <v>0</v>
      </c>
    </row>
    <row r="466" spans="1:11">
      <c r="A466" s="162" t="s">
        <v>1957</v>
      </c>
      <c r="B466" s="162" t="s">
        <v>6682</v>
      </c>
      <c r="C466" s="162" t="s">
        <v>6683</v>
      </c>
      <c r="D466" s="162" t="s">
        <v>1978</v>
      </c>
      <c r="E466" s="162" t="s">
        <v>340</v>
      </c>
      <c r="F466" s="162" t="s">
        <v>333</v>
      </c>
      <c r="G466" s="162" t="s">
        <v>1979</v>
      </c>
      <c r="H466" s="162" t="s">
        <v>1979</v>
      </c>
      <c r="I466" s="162" t="s">
        <v>2317</v>
      </c>
      <c r="J466" s="162" t="b">
        <v>1</v>
      </c>
      <c r="K466" s="162" t="b">
        <v>0</v>
      </c>
    </row>
    <row r="467" spans="1:11">
      <c r="A467" s="162" t="s">
        <v>1957</v>
      </c>
      <c r="B467" s="162" t="s">
        <v>6684</v>
      </c>
      <c r="C467" s="162" t="s">
        <v>6685</v>
      </c>
      <c r="D467" s="162" t="s">
        <v>1981</v>
      </c>
      <c r="E467" s="162" t="s">
        <v>340</v>
      </c>
      <c r="F467" s="162" t="s">
        <v>333</v>
      </c>
      <c r="G467" s="162" t="s">
        <v>1982</v>
      </c>
      <c r="H467" s="162" t="s">
        <v>1982</v>
      </c>
      <c r="I467" s="162" t="s">
        <v>2318</v>
      </c>
      <c r="J467" s="162" t="b">
        <v>1</v>
      </c>
      <c r="K467" s="162" t="b">
        <v>0</v>
      </c>
    </row>
    <row r="468" spans="1:11">
      <c r="A468" s="162" t="s">
        <v>1957</v>
      </c>
      <c r="B468" s="162" t="s">
        <v>6686</v>
      </c>
      <c r="C468" s="162" t="s">
        <v>6687</v>
      </c>
      <c r="D468" s="162" t="s">
        <v>1984</v>
      </c>
      <c r="E468" s="162" t="s">
        <v>340</v>
      </c>
      <c r="F468" s="162" t="s">
        <v>333</v>
      </c>
      <c r="G468" s="162" t="s">
        <v>1985</v>
      </c>
      <c r="H468" s="162" t="s">
        <v>1985</v>
      </c>
      <c r="I468" s="162" t="s">
        <v>2319</v>
      </c>
      <c r="J468" s="162" t="b">
        <v>1</v>
      </c>
      <c r="K468" s="162" t="b">
        <v>0</v>
      </c>
    </row>
    <row r="469" spans="1:11">
      <c r="A469" s="162" t="s">
        <v>1957</v>
      </c>
      <c r="B469" s="162" t="s">
        <v>6688</v>
      </c>
      <c r="C469" s="162" t="s">
        <v>6689</v>
      </c>
      <c r="D469" s="162" t="s">
        <v>1987</v>
      </c>
      <c r="E469" s="162" t="s">
        <v>340</v>
      </c>
      <c r="F469" s="162" t="s">
        <v>333</v>
      </c>
      <c r="G469" s="162" t="s">
        <v>1988</v>
      </c>
      <c r="H469" s="162" t="s">
        <v>1988</v>
      </c>
      <c r="I469" s="162" t="s">
        <v>2320</v>
      </c>
      <c r="J469" s="162" t="b">
        <v>1</v>
      </c>
      <c r="K469" s="162" t="b">
        <v>0</v>
      </c>
    </row>
    <row r="470" spans="1:11">
      <c r="A470" s="162" t="s">
        <v>1957</v>
      </c>
      <c r="B470" s="162" t="s">
        <v>6690</v>
      </c>
      <c r="C470" s="162" t="s">
        <v>6691</v>
      </c>
      <c r="D470" s="162" t="s">
        <v>1990</v>
      </c>
      <c r="E470" s="162" t="s">
        <v>340</v>
      </c>
      <c r="F470" s="162" t="s">
        <v>333</v>
      </c>
      <c r="G470" s="162" t="s">
        <v>1991</v>
      </c>
      <c r="H470" s="162" t="s">
        <v>1991</v>
      </c>
      <c r="I470" s="162" t="s">
        <v>2321</v>
      </c>
      <c r="J470" s="162" t="b">
        <v>1</v>
      </c>
      <c r="K470" s="162" t="b">
        <v>0</v>
      </c>
    </row>
    <row r="471" spans="1:11">
      <c r="A471" s="162" t="s">
        <v>1957</v>
      </c>
      <c r="B471" s="162" t="s">
        <v>6692</v>
      </c>
      <c r="C471" s="162" t="s">
        <v>6693</v>
      </c>
      <c r="D471" s="162" t="s">
        <v>1978</v>
      </c>
      <c r="E471" s="162" t="s">
        <v>340</v>
      </c>
      <c r="F471" s="162" t="s">
        <v>333</v>
      </c>
      <c r="G471" s="162" t="s">
        <v>1993</v>
      </c>
      <c r="H471" s="162" t="s">
        <v>1993</v>
      </c>
      <c r="I471" s="162" t="s">
        <v>2322</v>
      </c>
      <c r="J471" s="162" t="b">
        <v>1</v>
      </c>
      <c r="K471" s="162" t="b">
        <v>0</v>
      </c>
    </row>
    <row r="472" spans="1:11">
      <c r="A472" s="162" t="s">
        <v>1957</v>
      </c>
      <c r="B472" s="162" t="s">
        <v>6694</v>
      </c>
      <c r="C472" s="162" t="s">
        <v>6695</v>
      </c>
      <c r="D472" s="162" t="s">
        <v>1995</v>
      </c>
      <c r="E472" s="162" t="s">
        <v>340</v>
      </c>
      <c r="F472" s="162" t="s">
        <v>333</v>
      </c>
      <c r="G472" s="162" t="s">
        <v>1996</v>
      </c>
      <c r="H472" s="162" t="s">
        <v>1996</v>
      </c>
      <c r="I472" s="162" t="s">
        <v>2323</v>
      </c>
      <c r="J472" s="162" t="b">
        <v>1</v>
      </c>
      <c r="K472" s="162" t="b">
        <v>0</v>
      </c>
    </row>
    <row r="473" spans="1:11">
      <c r="A473" s="162" t="s">
        <v>1957</v>
      </c>
      <c r="B473" s="162" t="s">
        <v>6696</v>
      </c>
      <c r="C473" s="162" t="s">
        <v>6697</v>
      </c>
      <c r="D473" s="162" t="s">
        <v>1998</v>
      </c>
      <c r="E473" s="162" t="s">
        <v>340</v>
      </c>
      <c r="F473" s="162" t="s">
        <v>333</v>
      </c>
      <c r="G473" s="162" t="s">
        <v>1999</v>
      </c>
      <c r="H473" s="162" t="s">
        <v>1999</v>
      </c>
      <c r="I473" s="162" t="s">
        <v>2324</v>
      </c>
      <c r="J473" s="162" t="b">
        <v>1</v>
      </c>
      <c r="K473" s="162" t="b">
        <v>0</v>
      </c>
    </row>
    <row r="474" spans="1:11">
      <c r="A474" s="162" t="s">
        <v>1957</v>
      </c>
      <c r="B474" s="162" t="s">
        <v>6698</v>
      </c>
      <c r="C474" s="162" t="s">
        <v>6699</v>
      </c>
      <c r="D474" s="162" t="s">
        <v>2001</v>
      </c>
      <c r="E474" s="162" t="s">
        <v>340</v>
      </c>
      <c r="F474" s="162" t="s">
        <v>333</v>
      </c>
      <c r="G474" s="162" t="s">
        <v>2002</v>
      </c>
      <c r="H474" s="162" t="s">
        <v>2002</v>
      </c>
      <c r="I474" s="162" t="s">
        <v>2325</v>
      </c>
      <c r="J474" s="162" t="b">
        <v>1</v>
      </c>
      <c r="K474" s="162" t="b">
        <v>0</v>
      </c>
    </row>
    <row r="475" spans="1:11">
      <c r="A475" s="162" t="s">
        <v>1957</v>
      </c>
      <c r="B475" s="162" t="s">
        <v>6700</v>
      </c>
      <c r="C475" s="162" t="s">
        <v>6701</v>
      </c>
      <c r="D475" s="162" t="s">
        <v>1973</v>
      </c>
      <c r="E475" s="162" t="s">
        <v>340</v>
      </c>
      <c r="F475" s="162" t="s">
        <v>333</v>
      </c>
      <c r="G475" s="162" t="s">
        <v>2004</v>
      </c>
      <c r="H475" s="162" t="s">
        <v>2004</v>
      </c>
      <c r="I475" s="162" t="s">
        <v>2326</v>
      </c>
      <c r="J475" s="162" t="b">
        <v>1</v>
      </c>
      <c r="K475" s="162" t="b">
        <v>0</v>
      </c>
    </row>
    <row r="476" spans="1:11">
      <c r="A476" s="162" t="s">
        <v>1957</v>
      </c>
      <c r="B476" s="162" t="s">
        <v>6702</v>
      </c>
      <c r="C476" s="162" t="s">
        <v>6703</v>
      </c>
      <c r="D476" s="162" t="s">
        <v>2006</v>
      </c>
      <c r="E476" s="162" t="s">
        <v>340</v>
      </c>
      <c r="F476" s="162" t="s">
        <v>333</v>
      </c>
      <c r="G476" s="162" t="s">
        <v>2007</v>
      </c>
      <c r="H476" s="162" t="s">
        <v>2007</v>
      </c>
      <c r="I476" s="162" t="s">
        <v>2327</v>
      </c>
      <c r="J476" s="162" t="b">
        <v>1</v>
      </c>
      <c r="K476" s="162" t="b">
        <v>0</v>
      </c>
    </row>
    <row r="477" spans="1:11">
      <c r="A477" s="162" t="s">
        <v>1957</v>
      </c>
      <c r="B477" s="162" t="s">
        <v>6704</v>
      </c>
      <c r="C477" s="162" t="s">
        <v>6705</v>
      </c>
      <c r="D477" s="162" t="s">
        <v>1973</v>
      </c>
      <c r="E477" s="162" t="s">
        <v>340</v>
      </c>
      <c r="F477" s="162" t="s">
        <v>333</v>
      </c>
      <c r="G477" s="162" t="s">
        <v>2009</v>
      </c>
      <c r="H477" s="162" t="s">
        <v>2009</v>
      </c>
      <c r="I477" s="162" t="s">
        <v>2328</v>
      </c>
      <c r="J477" s="162" t="b">
        <v>1</v>
      </c>
      <c r="K477" s="162" t="b">
        <v>0</v>
      </c>
    </row>
    <row r="478" spans="1:11">
      <c r="A478" s="162" t="s">
        <v>1957</v>
      </c>
      <c r="B478" s="162" t="s">
        <v>6706</v>
      </c>
      <c r="C478" s="162" t="s">
        <v>6707</v>
      </c>
      <c r="D478" s="162" t="s">
        <v>2011</v>
      </c>
      <c r="E478" s="162" t="s">
        <v>340</v>
      </c>
      <c r="F478" s="162" t="s">
        <v>333</v>
      </c>
      <c r="G478" s="162" t="s">
        <v>2012</v>
      </c>
      <c r="H478" s="162" t="s">
        <v>2012</v>
      </c>
      <c r="I478" s="162" t="s">
        <v>2329</v>
      </c>
      <c r="J478" s="162" t="b">
        <v>1</v>
      </c>
      <c r="K478" s="162" t="b">
        <v>0</v>
      </c>
    </row>
    <row r="479" spans="1:11">
      <c r="A479" s="162" t="s">
        <v>1957</v>
      </c>
      <c r="B479" s="162" t="s">
        <v>6708</v>
      </c>
      <c r="C479" s="162" t="s">
        <v>6709</v>
      </c>
      <c r="D479" s="162" t="s">
        <v>1973</v>
      </c>
      <c r="E479" s="162" t="s">
        <v>340</v>
      </c>
      <c r="F479" s="162" t="s">
        <v>333</v>
      </c>
      <c r="G479" s="162" t="s">
        <v>2330</v>
      </c>
      <c r="H479" s="162" t="s">
        <v>2330</v>
      </c>
      <c r="I479" s="162" t="s">
        <v>2331</v>
      </c>
      <c r="J479" s="162" t="b">
        <v>1</v>
      </c>
      <c r="K479" s="162" t="b">
        <v>0</v>
      </c>
    </row>
    <row r="480" spans="1:11">
      <c r="A480" s="162" t="s">
        <v>1957</v>
      </c>
      <c r="B480" s="162" t="s">
        <v>6710</v>
      </c>
      <c r="C480" s="162" t="s">
        <v>6711</v>
      </c>
      <c r="D480" s="162" t="s">
        <v>2332</v>
      </c>
      <c r="E480" s="162" t="s">
        <v>340</v>
      </c>
      <c r="F480" s="162" t="s">
        <v>333</v>
      </c>
      <c r="G480" s="162" t="s">
        <v>2333</v>
      </c>
      <c r="H480" s="162" t="s">
        <v>6712</v>
      </c>
      <c r="I480" s="162" t="s">
        <v>2334</v>
      </c>
      <c r="J480" s="162" t="b">
        <v>1</v>
      </c>
      <c r="K480" s="162" t="b">
        <v>0</v>
      </c>
    </row>
    <row r="481" spans="1:11">
      <c r="A481" s="162" t="s">
        <v>1957</v>
      </c>
      <c r="B481" s="162" t="s">
        <v>6713</v>
      </c>
      <c r="C481" s="162" t="s">
        <v>6714</v>
      </c>
      <c r="D481" s="162" t="s">
        <v>1978</v>
      </c>
      <c r="E481" s="162" t="s">
        <v>340</v>
      </c>
      <c r="F481" s="162" t="s">
        <v>332</v>
      </c>
      <c r="G481" s="162" t="s">
        <v>2335</v>
      </c>
      <c r="H481" s="162" t="s">
        <v>2335</v>
      </c>
      <c r="I481" s="162" t="s">
        <v>2336</v>
      </c>
      <c r="J481" s="162" t="b">
        <v>1</v>
      </c>
      <c r="K481" s="162" t="b">
        <v>0</v>
      </c>
    </row>
    <row r="482" spans="1:11">
      <c r="A482" s="162" t="s">
        <v>1957</v>
      </c>
      <c r="B482" s="162" t="s">
        <v>6715</v>
      </c>
      <c r="C482" s="162" t="s">
        <v>6716</v>
      </c>
      <c r="D482" s="162" t="s">
        <v>1981</v>
      </c>
      <c r="E482" s="162" t="s">
        <v>340</v>
      </c>
      <c r="F482" s="162" t="s">
        <v>332</v>
      </c>
      <c r="G482" s="162" t="s">
        <v>2337</v>
      </c>
      <c r="H482" s="162" t="s">
        <v>2337</v>
      </c>
      <c r="I482" s="162" t="s">
        <v>2338</v>
      </c>
      <c r="J482" s="162" t="b">
        <v>1</v>
      </c>
      <c r="K482" s="162" t="b">
        <v>0</v>
      </c>
    </row>
    <row r="483" spans="1:11">
      <c r="A483" s="162" t="s">
        <v>1957</v>
      </c>
      <c r="B483" s="162" t="s">
        <v>6717</v>
      </c>
      <c r="C483" s="162" t="s">
        <v>6718</v>
      </c>
      <c r="D483" s="162" t="s">
        <v>1984</v>
      </c>
      <c r="E483" s="162" t="s">
        <v>340</v>
      </c>
      <c r="F483" s="162" t="s">
        <v>332</v>
      </c>
      <c r="G483" s="162" t="s">
        <v>2339</v>
      </c>
      <c r="H483" s="162" t="s">
        <v>2339</v>
      </c>
      <c r="I483" s="162" t="s">
        <v>2340</v>
      </c>
      <c r="J483" s="162" t="b">
        <v>1</v>
      </c>
      <c r="K483" s="162" t="b">
        <v>0</v>
      </c>
    </row>
    <row r="484" spans="1:11">
      <c r="A484" s="162" t="s">
        <v>1957</v>
      </c>
      <c r="B484" s="162" t="s">
        <v>6719</v>
      </c>
      <c r="C484" s="162" t="s">
        <v>6720</v>
      </c>
      <c r="D484" s="162" t="s">
        <v>1987</v>
      </c>
      <c r="E484" s="162" t="s">
        <v>340</v>
      </c>
      <c r="F484" s="162" t="s">
        <v>332</v>
      </c>
      <c r="G484" s="162" t="s">
        <v>2341</v>
      </c>
      <c r="H484" s="162" t="s">
        <v>2341</v>
      </c>
      <c r="I484" s="162" t="s">
        <v>2342</v>
      </c>
      <c r="J484" s="162" t="b">
        <v>1</v>
      </c>
      <c r="K484" s="162" t="b">
        <v>0</v>
      </c>
    </row>
    <row r="485" spans="1:11">
      <c r="A485" s="162" t="s">
        <v>1957</v>
      </c>
      <c r="B485" s="162" t="s">
        <v>6721</v>
      </c>
      <c r="C485" s="162" t="s">
        <v>6722</v>
      </c>
      <c r="D485" s="162" t="s">
        <v>1990</v>
      </c>
      <c r="E485" s="162" t="s">
        <v>340</v>
      </c>
      <c r="F485" s="162" t="s">
        <v>332</v>
      </c>
      <c r="G485" s="162" t="s">
        <v>2343</v>
      </c>
      <c r="H485" s="162" t="s">
        <v>2343</v>
      </c>
      <c r="I485" s="162" t="s">
        <v>2344</v>
      </c>
      <c r="J485" s="162" t="b">
        <v>1</v>
      </c>
      <c r="K485" s="162" t="b">
        <v>0</v>
      </c>
    </row>
    <row r="486" spans="1:11">
      <c r="A486" s="162" t="s">
        <v>1957</v>
      </c>
      <c r="B486" s="162" t="s">
        <v>6723</v>
      </c>
      <c r="C486" s="162" t="s">
        <v>6724</v>
      </c>
      <c r="D486" s="162" t="s">
        <v>1978</v>
      </c>
      <c r="E486" s="162" t="s">
        <v>340</v>
      </c>
      <c r="F486" s="162" t="s">
        <v>332</v>
      </c>
      <c r="G486" s="162" t="s">
        <v>2345</v>
      </c>
      <c r="H486" s="162" t="s">
        <v>2345</v>
      </c>
      <c r="I486" s="162" t="s">
        <v>2346</v>
      </c>
      <c r="J486" s="162" t="b">
        <v>1</v>
      </c>
      <c r="K486" s="162" t="b">
        <v>0</v>
      </c>
    </row>
    <row r="487" spans="1:11">
      <c r="A487" s="162" t="s">
        <v>1957</v>
      </c>
      <c r="B487" s="162" t="s">
        <v>6725</v>
      </c>
      <c r="C487" s="162" t="s">
        <v>6726</v>
      </c>
      <c r="D487" s="162" t="s">
        <v>1995</v>
      </c>
      <c r="E487" s="162" t="s">
        <v>340</v>
      </c>
      <c r="F487" s="162" t="s">
        <v>332</v>
      </c>
      <c r="G487" s="162" t="s">
        <v>2347</v>
      </c>
      <c r="H487" s="162" t="s">
        <v>2347</v>
      </c>
      <c r="I487" s="162" t="s">
        <v>2348</v>
      </c>
      <c r="J487" s="162" t="b">
        <v>1</v>
      </c>
      <c r="K487" s="162" t="b">
        <v>0</v>
      </c>
    </row>
    <row r="488" spans="1:11">
      <c r="A488" s="162" t="s">
        <v>1957</v>
      </c>
      <c r="B488" s="162" t="s">
        <v>6727</v>
      </c>
      <c r="C488" s="162" t="s">
        <v>6728</v>
      </c>
      <c r="D488" s="162" t="s">
        <v>1998</v>
      </c>
      <c r="E488" s="162" t="s">
        <v>340</v>
      </c>
      <c r="F488" s="162" t="s">
        <v>332</v>
      </c>
      <c r="G488" s="162" t="s">
        <v>2349</v>
      </c>
      <c r="H488" s="162" t="s">
        <v>2349</v>
      </c>
      <c r="I488" s="162" t="s">
        <v>2350</v>
      </c>
      <c r="J488" s="162" t="b">
        <v>1</v>
      </c>
      <c r="K488" s="162" t="b">
        <v>0</v>
      </c>
    </row>
    <row r="489" spans="1:11">
      <c r="A489" s="162" t="s">
        <v>1957</v>
      </c>
      <c r="B489" s="162" t="s">
        <v>6729</v>
      </c>
      <c r="C489" s="162" t="s">
        <v>6730</v>
      </c>
      <c r="D489" s="162" t="s">
        <v>2001</v>
      </c>
      <c r="E489" s="162" t="s">
        <v>340</v>
      </c>
      <c r="F489" s="162" t="s">
        <v>332</v>
      </c>
      <c r="G489" s="162" t="s">
        <v>2351</v>
      </c>
      <c r="H489" s="162" t="s">
        <v>2351</v>
      </c>
      <c r="I489" s="162" t="s">
        <v>2352</v>
      </c>
      <c r="J489" s="162" t="b">
        <v>1</v>
      </c>
      <c r="K489" s="162" t="b">
        <v>0</v>
      </c>
    </row>
    <row r="490" spans="1:11">
      <c r="A490" s="162" t="s">
        <v>1957</v>
      </c>
      <c r="B490" s="162" t="s">
        <v>6731</v>
      </c>
      <c r="C490" s="162" t="s">
        <v>6732</v>
      </c>
      <c r="D490" s="162" t="s">
        <v>1973</v>
      </c>
      <c r="E490" s="162" t="s">
        <v>340</v>
      </c>
      <c r="F490" s="162" t="s">
        <v>332</v>
      </c>
      <c r="G490" s="162" t="s">
        <v>2353</v>
      </c>
      <c r="H490" s="162" t="s">
        <v>2353</v>
      </c>
      <c r="I490" s="162" t="s">
        <v>2354</v>
      </c>
      <c r="J490" s="162" t="b">
        <v>1</v>
      </c>
      <c r="K490" s="162" t="b">
        <v>0</v>
      </c>
    </row>
    <row r="491" spans="1:11">
      <c r="A491" s="162" t="s">
        <v>1957</v>
      </c>
      <c r="B491" s="162" t="s">
        <v>6733</v>
      </c>
      <c r="C491" s="162" t="s">
        <v>6734</v>
      </c>
      <c r="D491" s="162" t="s">
        <v>2006</v>
      </c>
      <c r="E491" s="162" t="s">
        <v>340</v>
      </c>
      <c r="F491" s="162" t="s">
        <v>332</v>
      </c>
      <c r="G491" s="162" t="s">
        <v>2355</v>
      </c>
      <c r="H491" s="162" t="s">
        <v>2355</v>
      </c>
      <c r="I491" s="162" t="s">
        <v>2356</v>
      </c>
      <c r="J491" s="162" t="b">
        <v>1</v>
      </c>
      <c r="K491" s="162" t="b">
        <v>0</v>
      </c>
    </row>
    <row r="492" spans="1:11">
      <c r="A492" s="162" t="s">
        <v>1957</v>
      </c>
      <c r="B492" s="162" t="s">
        <v>6735</v>
      </c>
      <c r="C492" s="162" t="s">
        <v>6736</v>
      </c>
      <c r="D492" s="162" t="s">
        <v>2262</v>
      </c>
      <c r="E492" s="162" t="s">
        <v>340</v>
      </c>
      <c r="F492" s="162" t="s">
        <v>332</v>
      </c>
      <c r="G492" s="162" t="s">
        <v>2357</v>
      </c>
      <c r="H492" s="162" t="s">
        <v>2357</v>
      </c>
      <c r="I492" s="162" t="s">
        <v>2358</v>
      </c>
      <c r="J492" s="162" t="b">
        <v>1</v>
      </c>
      <c r="K492" s="162" t="b">
        <v>0</v>
      </c>
    </row>
    <row r="493" spans="1:11">
      <c r="A493" s="162" t="s">
        <v>1957</v>
      </c>
      <c r="B493" s="162" t="s">
        <v>6737</v>
      </c>
      <c r="C493" s="162" t="s">
        <v>6738</v>
      </c>
      <c r="D493" s="162" t="s">
        <v>1973</v>
      </c>
      <c r="E493" s="162" t="s">
        <v>340</v>
      </c>
      <c r="F493" s="162" t="s">
        <v>332</v>
      </c>
      <c r="G493" s="162" t="s">
        <v>2359</v>
      </c>
      <c r="H493" s="162" t="s">
        <v>2359</v>
      </c>
      <c r="I493" s="162" t="s">
        <v>2360</v>
      </c>
      <c r="J493" s="162" t="b">
        <v>1</v>
      </c>
      <c r="K493" s="162" t="b">
        <v>0</v>
      </c>
    </row>
    <row r="494" spans="1:11">
      <c r="A494" s="162" t="s">
        <v>1957</v>
      </c>
      <c r="B494" s="162" t="s">
        <v>6739</v>
      </c>
      <c r="C494" s="162" t="s">
        <v>6740</v>
      </c>
      <c r="D494" s="162" t="s">
        <v>1973</v>
      </c>
      <c r="E494" s="162" t="s">
        <v>340</v>
      </c>
      <c r="F494" s="162" t="s">
        <v>332</v>
      </c>
      <c r="G494" s="162" t="s">
        <v>2361</v>
      </c>
      <c r="H494" s="162" t="s">
        <v>2361</v>
      </c>
      <c r="I494" s="162" t="s">
        <v>2362</v>
      </c>
      <c r="J494" s="162" t="b">
        <v>1</v>
      </c>
      <c r="K494" s="162" t="b">
        <v>0</v>
      </c>
    </row>
    <row r="495" spans="1:11">
      <c r="A495" s="162" t="s">
        <v>1957</v>
      </c>
      <c r="B495" s="162" t="s">
        <v>6741</v>
      </c>
      <c r="C495" s="162" t="s">
        <v>6742</v>
      </c>
      <c r="D495" s="162" t="s">
        <v>2011</v>
      </c>
      <c r="E495" s="162" t="s">
        <v>340</v>
      </c>
      <c r="F495" s="162" t="s">
        <v>332</v>
      </c>
      <c r="G495" s="162" t="s">
        <v>2363</v>
      </c>
      <c r="H495" s="162" t="s">
        <v>2363</v>
      </c>
      <c r="I495" s="162" t="s">
        <v>2364</v>
      </c>
      <c r="J495" s="162" t="b">
        <v>1</v>
      </c>
      <c r="K495" s="162" t="b">
        <v>0</v>
      </c>
    </row>
    <row r="496" spans="1:11">
      <c r="A496" s="162" t="s">
        <v>1957</v>
      </c>
      <c r="B496" s="162" t="s">
        <v>6743</v>
      </c>
      <c r="C496" s="162" t="s">
        <v>6744</v>
      </c>
      <c r="D496" s="162" t="s">
        <v>1973</v>
      </c>
      <c r="E496" s="162" t="s">
        <v>340</v>
      </c>
      <c r="F496" s="162" t="s">
        <v>332</v>
      </c>
      <c r="G496" s="162" t="s">
        <v>2365</v>
      </c>
      <c r="H496" s="162" t="s">
        <v>2365</v>
      </c>
      <c r="I496" s="162" t="s">
        <v>2366</v>
      </c>
      <c r="J496" s="162" t="b">
        <v>1</v>
      </c>
      <c r="K496" s="162" t="b">
        <v>0</v>
      </c>
    </row>
    <row r="497" spans="1:11">
      <c r="A497" s="162" t="s">
        <v>1957</v>
      </c>
      <c r="B497" s="162" t="s">
        <v>6745</v>
      </c>
      <c r="C497" s="162" t="s">
        <v>6746</v>
      </c>
      <c r="D497" s="162" t="s">
        <v>2014</v>
      </c>
      <c r="E497" s="162" t="s">
        <v>340</v>
      </c>
      <c r="F497" s="162" t="s">
        <v>332</v>
      </c>
      <c r="G497" s="162" t="s">
        <v>2041</v>
      </c>
      <c r="H497" s="162" t="s">
        <v>2041</v>
      </c>
      <c r="I497" s="162" t="s">
        <v>2367</v>
      </c>
      <c r="J497" s="162" t="b">
        <v>1</v>
      </c>
      <c r="K497" s="162" t="b">
        <v>0</v>
      </c>
    </row>
    <row r="498" spans="1:11">
      <c r="A498" s="162" t="s">
        <v>1957</v>
      </c>
      <c r="B498" s="162" t="s">
        <v>6747</v>
      </c>
      <c r="C498" s="162" t="s">
        <v>6748</v>
      </c>
      <c r="D498" s="162" t="s">
        <v>2043</v>
      </c>
      <c r="E498" s="162" t="s">
        <v>340</v>
      </c>
      <c r="F498" s="162" t="s">
        <v>332</v>
      </c>
      <c r="G498" s="162" t="s">
        <v>2044</v>
      </c>
      <c r="H498" s="162" t="s">
        <v>2044</v>
      </c>
      <c r="I498" s="162" t="s">
        <v>2368</v>
      </c>
      <c r="J498" s="162" t="b">
        <v>1</v>
      </c>
      <c r="K498" s="162" t="b">
        <v>0</v>
      </c>
    </row>
    <row r="499" spans="1:11">
      <c r="A499" s="162" t="s">
        <v>1957</v>
      </c>
      <c r="B499" s="162" t="s">
        <v>6749</v>
      </c>
      <c r="C499" s="162" t="s">
        <v>6750</v>
      </c>
      <c r="D499" s="162" t="s">
        <v>2020</v>
      </c>
      <c r="E499" s="162" t="s">
        <v>340</v>
      </c>
      <c r="F499" s="162" t="s">
        <v>332</v>
      </c>
      <c r="G499" s="162" t="s">
        <v>2046</v>
      </c>
      <c r="H499" s="162" t="s">
        <v>2046</v>
      </c>
      <c r="I499" s="162" t="s">
        <v>2369</v>
      </c>
      <c r="J499" s="162" t="b">
        <v>1</v>
      </c>
      <c r="K499" s="162" t="b">
        <v>0</v>
      </c>
    </row>
    <row r="500" spans="1:11">
      <c r="A500" s="162" t="s">
        <v>1957</v>
      </c>
      <c r="B500" s="162" t="s">
        <v>6751</v>
      </c>
      <c r="C500" s="162" t="s">
        <v>6752</v>
      </c>
      <c r="D500" s="162" t="s">
        <v>2023</v>
      </c>
      <c r="E500" s="162" t="s">
        <v>340</v>
      </c>
      <c r="F500" s="162" t="s">
        <v>332</v>
      </c>
      <c r="G500" s="162" t="s">
        <v>2048</v>
      </c>
      <c r="H500" s="162" t="s">
        <v>2048</v>
      </c>
      <c r="I500" s="162" t="s">
        <v>2370</v>
      </c>
      <c r="J500" s="162" t="b">
        <v>1</v>
      </c>
      <c r="K500" s="162" t="b">
        <v>0</v>
      </c>
    </row>
    <row r="501" spans="1:11">
      <c r="A501" s="162" t="s">
        <v>1957</v>
      </c>
      <c r="B501" s="162" t="s">
        <v>6753</v>
      </c>
      <c r="C501" s="162" t="s">
        <v>6754</v>
      </c>
      <c r="D501" s="162" t="s">
        <v>2026</v>
      </c>
      <c r="E501" s="162" t="s">
        <v>340</v>
      </c>
      <c r="F501" s="162" t="s">
        <v>332</v>
      </c>
      <c r="G501" s="162" t="s">
        <v>2050</v>
      </c>
      <c r="H501" s="162" t="s">
        <v>2050</v>
      </c>
      <c r="I501" s="162" t="s">
        <v>2371</v>
      </c>
      <c r="J501" s="162" t="b">
        <v>1</v>
      </c>
      <c r="K501" s="162" t="b">
        <v>0</v>
      </c>
    </row>
    <row r="502" spans="1:11">
      <c r="A502" s="162" t="s">
        <v>1957</v>
      </c>
      <c r="B502" s="162" t="s">
        <v>6755</v>
      </c>
      <c r="C502" s="162" t="s">
        <v>6756</v>
      </c>
      <c r="D502" s="162" t="s">
        <v>2052</v>
      </c>
      <c r="E502" s="162" t="s">
        <v>340</v>
      </c>
      <c r="F502" s="162" t="s">
        <v>332</v>
      </c>
      <c r="G502" s="162" t="s">
        <v>2053</v>
      </c>
      <c r="H502" s="162" t="s">
        <v>2053</v>
      </c>
      <c r="I502" s="162" t="s">
        <v>2372</v>
      </c>
      <c r="J502" s="162" t="b">
        <v>1</v>
      </c>
      <c r="K502" s="162" t="b">
        <v>0</v>
      </c>
    </row>
    <row r="503" spans="1:11">
      <c r="A503" s="162" t="s">
        <v>1957</v>
      </c>
      <c r="B503" s="162" t="s">
        <v>6757</v>
      </c>
      <c r="C503" s="162" t="s">
        <v>6758</v>
      </c>
      <c r="D503" s="162" t="s">
        <v>1973</v>
      </c>
      <c r="E503" s="162" t="s">
        <v>340</v>
      </c>
      <c r="F503" s="162" t="s">
        <v>332</v>
      </c>
      <c r="G503" s="162" t="s">
        <v>2373</v>
      </c>
      <c r="H503" s="162" t="s">
        <v>6759</v>
      </c>
      <c r="I503" s="162" t="s">
        <v>2374</v>
      </c>
      <c r="J503" s="162" t="b">
        <v>1</v>
      </c>
      <c r="K503" s="162" t="b">
        <v>0</v>
      </c>
    </row>
    <row r="504" spans="1:11">
      <c r="A504" s="162" t="s">
        <v>1957</v>
      </c>
      <c r="B504" s="162" t="s">
        <v>6760</v>
      </c>
      <c r="C504" s="162" t="s">
        <v>6761</v>
      </c>
      <c r="D504" s="162" t="s">
        <v>2055</v>
      </c>
      <c r="E504" s="162" t="s">
        <v>340</v>
      </c>
      <c r="F504" s="162" t="s">
        <v>332</v>
      </c>
      <c r="G504" s="162" t="s">
        <v>2056</v>
      </c>
      <c r="H504" s="162" t="s">
        <v>2056</v>
      </c>
      <c r="I504" s="162" t="s">
        <v>2375</v>
      </c>
      <c r="J504" s="162" t="b">
        <v>1</v>
      </c>
      <c r="K504" s="162" t="b">
        <v>0</v>
      </c>
    </row>
    <row r="505" spans="1:11">
      <c r="A505" s="162" t="s">
        <v>1957</v>
      </c>
      <c r="B505" s="162" t="s">
        <v>6762</v>
      </c>
      <c r="C505" s="162" t="s">
        <v>6763</v>
      </c>
      <c r="D505" s="162" t="s">
        <v>2376</v>
      </c>
      <c r="E505" s="162" t="s">
        <v>340</v>
      </c>
      <c r="F505" s="162" t="s">
        <v>332</v>
      </c>
      <c r="G505" s="162" t="s">
        <v>2377</v>
      </c>
      <c r="H505" s="162" t="s">
        <v>2377</v>
      </c>
      <c r="I505" s="162" t="s">
        <v>2378</v>
      </c>
      <c r="J505" s="162" t="b">
        <v>1</v>
      </c>
      <c r="K505" s="162" t="b">
        <v>0</v>
      </c>
    </row>
    <row r="506" spans="1:11">
      <c r="A506" s="162" t="s">
        <v>1957</v>
      </c>
      <c r="B506" s="162" t="s">
        <v>6764</v>
      </c>
      <c r="C506" s="162" t="s">
        <v>6765</v>
      </c>
      <c r="D506" s="162" t="s">
        <v>2293</v>
      </c>
      <c r="E506" s="162" t="s">
        <v>340</v>
      </c>
      <c r="F506" s="162" t="s">
        <v>332</v>
      </c>
      <c r="G506" s="162" t="s">
        <v>2294</v>
      </c>
      <c r="H506" s="162" t="s">
        <v>2294</v>
      </c>
      <c r="I506" s="162" t="s">
        <v>2379</v>
      </c>
      <c r="J506" s="162" t="b">
        <v>1</v>
      </c>
      <c r="K506" s="162" t="b">
        <v>0</v>
      </c>
    </row>
    <row r="507" spans="1:11">
      <c r="A507" s="162" t="s">
        <v>1957</v>
      </c>
      <c r="B507" s="162" t="s">
        <v>6766</v>
      </c>
      <c r="C507" s="162" t="s">
        <v>6767</v>
      </c>
      <c r="D507" s="162" t="s">
        <v>2196</v>
      </c>
      <c r="E507" s="162" t="s">
        <v>340</v>
      </c>
      <c r="F507" s="162" t="s">
        <v>332</v>
      </c>
      <c r="G507" s="162" t="s">
        <v>2380</v>
      </c>
      <c r="H507" s="162" t="s">
        <v>2380</v>
      </c>
      <c r="I507" s="162" t="s">
        <v>2381</v>
      </c>
      <c r="J507" s="162" t="b">
        <v>1</v>
      </c>
      <c r="K507" s="162" t="b">
        <v>0</v>
      </c>
    </row>
    <row r="508" spans="1:11">
      <c r="A508" s="162" t="s">
        <v>1957</v>
      </c>
      <c r="B508" s="162" t="s">
        <v>6768</v>
      </c>
      <c r="C508" s="162" t="s">
        <v>6769</v>
      </c>
      <c r="D508" s="162" t="s">
        <v>1954</v>
      </c>
      <c r="E508" s="162" t="s">
        <v>340</v>
      </c>
      <c r="F508" s="162" t="s">
        <v>332</v>
      </c>
      <c r="G508" s="162" t="s">
        <v>2307</v>
      </c>
      <c r="H508" s="162" t="s">
        <v>2307</v>
      </c>
      <c r="I508" s="162" t="s">
        <v>2382</v>
      </c>
      <c r="J508" s="162" t="b">
        <v>1</v>
      </c>
      <c r="K508" s="162" t="b">
        <v>0</v>
      </c>
    </row>
    <row r="509" spans="1:11">
      <c r="A509" s="162" t="s">
        <v>1957</v>
      </c>
      <c r="B509" s="162" t="s">
        <v>6770</v>
      </c>
      <c r="C509" s="162" t="s">
        <v>6771</v>
      </c>
      <c r="D509" s="162" t="s">
        <v>2309</v>
      </c>
      <c r="E509" s="162" t="s">
        <v>340</v>
      </c>
      <c r="F509" s="162" t="s">
        <v>332</v>
      </c>
      <c r="G509" s="162" t="s">
        <v>2310</v>
      </c>
      <c r="H509" s="162" t="s">
        <v>2310</v>
      </c>
      <c r="I509" s="162" t="s">
        <v>2383</v>
      </c>
      <c r="J509" s="162" t="b">
        <v>1</v>
      </c>
      <c r="K509" s="162" t="b">
        <v>0</v>
      </c>
    </row>
    <row r="510" spans="1:11">
      <c r="A510" s="162" t="s">
        <v>1957</v>
      </c>
      <c r="B510" s="162" t="s">
        <v>6772</v>
      </c>
      <c r="C510" s="162" t="s">
        <v>6773</v>
      </c>
      <c r="D510" s="162" t="s">
        <v>1954</v>
      </c>
      <c r="E510" s="162" t="s">
        <v>340</v>
      </c>
      <c r="F510" s="162" t="s">
        <v>332</v>
      </c>
      <c r="G510" s="162" t="s">
        <v>2384</v>
      </c>
      <c r="H510" s="162" t="s">
        <v>2384</v>
      </c>
      <c r="I510" s="162" t="s">
        <v>2385</v>
      </c>
      <c r="J510" s="162" t="b">
        <v>1</v>
      </c>
      <c r="K510" s="162" t="b">
        <v>0</v>
      </c>
    </row>
    <row r="511" spans="1:11">
      <c r="A511" s="162" t="s">
        <v>1957</v>
      </c>
      <c r="B511" s="162" t="s">
        <v>6774</v>
      </c>
      <c r="C511" s="162" t="s">
        <v>6775</v>
      </c>
      <c r="E511" s="162" t="s">
        <v>340</v>
      </c>
      <c r="F511" s="162" t="s">
        <v>332</v>
      </c>
      <c r="G511" s="162" t="s">
        <v>2386</v>
      </c>
      <c r="H511" s="162" t="s">
        <v>2386</v>
      </c>
      <c r="I511" s="162" t="s">
        <v>2387</v>
      </c>
      <c r="J511" s="162" t="b">
        <v>1</v>
      </c>
      <c r="K511" s="162" t="b">
        <v>0</v>
      </c>
    </row>
    <row r="512" spans="1:11">
      <c r="A512" s="162" t="s">
        <v>1957</v>
      </c>
      <c r="B512" s="162" t="s">
        <v>6776</v>
      </c>
      <c r="C512" s="162" t="s">
        <v>6777</v>
      </c>
      <c r="D512" s="162" t="s">
        <v>2312</v>
      </c>
      <c r="E512" s="162" t="s">
        <v>340</v>
      </c>
      <c r="F512" s="162" t="s">
        <v>332</v>
      </c>
      <c r="G512" s="162" t="s">
        <v>2313</v>
      </c>
      <c r="H512" s="162" t="s">
        <v>2313</v>
      </c>
      <c r="I512" s="162" t="s">
        <v>2388</v>
      </c>
      <c r="J512" s="162" t="b">
        <v>1</v>
      </c>
      <c r="K512" s="162" t="b">
        <v>0</v>
      </c>
    </row>
    <row r="513" spans="1:11">
      <c r="A513" s="162" t="s">
        <v>1957</v>
      </c>
      <c r="B513" s="162" t="s">
        <v>6778</v>
      </c>
      <c r="C513" s="162" t="s">
        <v>6779</v>
      </c>
      <c r="D513" s="162" t="s">
        <v>1964</v>
      </c>
      <c r="E513" s="162" t="s">
        <v>340</v>
      </c>
      <c r="F513" s="162" t="s">
        <v>332</v>
      </c>
      <c r="G513" s="162" t="s">
        <v>2315</v>
      </c>
      <c r="H513" s="162" t="s">
        <v>2315</v>
      </c>
      <c r="I513" s="162" t="s">
        <v>2389</v>
      </c>
      <c r="J513" s="162" t="b">
        <v>1</v>
      </c>
      <c r="K513" s="162" t="b">
        <v>0</v>
      </c>
    </row>
    <row r="514" spans="1:11">
      <c r="A514" s="162" t="s">
        <v>2392</v>
      </c>
      <c r="B514" s="162" t="s">
        <v>6780</v>
      </c>
      <c r="C514" s="162" t="s">
        <v>6781</v>
      </c>
      <c r="E514" s="162" t="s">
        <v>340</v>
      </c>
      <c r="F514" s="162" t="s">
        <v>332</v>
      </c>
      <c r="G514" s="162" t="s">
        <v>2390</v>
      </c>
      <c r="H514" s="162" t="s">
        <v>6782</v>
      </c>
      <c r="I514" s="162" t="s">
        <v>2391</v>
      </c>
      <c r="J514" s="162" t="b">
        <v>0</v>
      </c>
      <c r="K514" s="162" t="b">
        <v>0</v>
      </c>
    </row>
    <row r="515" spans="1:11">
      <c r="A515" s="162" t="s">
        <v>2392</v>
      </c>
      <c r="B515" s="162" t="s">
        <v>6783</v>
      </c>
      <c r="C515" s="162" t="s">
        <v>6784</v>
      </c>
      <c r="E515" s="162" t="s">
        <v>340</v>
      </c>
      <c r="F515" s="162" t="s">
        <v>332</v>
      </c>
      <c r="G515" s="162" t="s">
        <v>2393</v>
      </c>
      <c r="H515" s="162" t="s">
        <v>6785</v>
      </c>
      <c r="I515" s="162" t="s">
        <v>2394</v>
      </c>
      <c r="J515" s="162" t="b">
        <v>0</v>
      </c>
      <c r="K515" s="162" t="b">
        <v>0</v>
      </c>
    </row>
    <row r="516" spans="1:11">
      <c r="A516" s="162" t="s">
        <v>2392</v>
      </c>
      <c r="B516" s="162" t="s">
        <v>6786</v>
      </c>
      <c r="C516" s="162" t="s">
        <v>6787</v>
      </c>
      <c r="E516" s="162" t="s">
        <v>340</v>
      </c>
      <c r="F516" s="162" t="s">
        <v>332</v>
      </c>
      <c r="G516" s="162" t="s">
        <v>2395</v>
      </c>
      <c r="H516" s="162" t="s">
        <v>6788</v>
      </c>
      <c r="I516" s="162" t="s">
        <v>2396</v>
      </c>
      <c r="J516" s="162" t="b">
        <v>0</v>
      </c>
      <c r="K516" s="162" t="b">
        <v>0</v>
      </c>
    </row>
    <row r="517" spans="1:11">
      <c r="A517" s="162" t="s">
        <v>2392</v>
      </c>
      <c r="B517" s="162" t="s">
        <v>6789</v>
      </c>
      <c r="C517" s="162" t="s">
        <v>6790</v>
      </c>
      <c r="E517" s="162" t="s">
        <v>340</v>
      </c>
      <c r="F517" s="162" t="s">
        <v>332</v>
      </c>
      <c r="G517" s="162" t="s">
        <v>2397</v>
      </c>
      <c r="H517" s="162" t="s">
        <v>6791</v>
      </c>
      <c r="I517" s="162" t="s">
        <v>2398</v>
      </c>
      <c r="J517" s="162" t="b">
        <v>0</v>
      </c>
      <c r="K517" s="162" t="b">
        <v>0</v>
      </c>
    </row>
    <row r="518" spans="1:11">
      <c r="A518" s="162" t="s">
        <v>2392</v>
      </c>
      <c r="B518" s="162" t="s">
        <v>6792</v>
      </c>
      <c r="C518" s="162" t="s">
        <v>6793</v>
      </c>
      <c r="E518" s="162" t="s">
        <v>340</v>
      </c>
      <c r="F518" s="162" t="s">
        <v>332</v>
      </c>
      <c r="G518" s="162" t="s">
        <v>2399</v>
      </c>
      <c r="H518" s="162" t="s">
        <v>6794</v>
      </c>
      <c r="I518" s="162" t="s">
        <v>2400</v>
      </c>
      <c r="J518" s="162" t="b">
        <v>0</v>
      </c>
      <c r="K518" s="162" t="b">
        <v>0</v>
      </c>
    </row>
    <row r="519" spans="1:11">
      <c r="A519" s="162" t="s">
        <v>2403</v>
      </c>
      <c r="B519" s="162" t="s">
        <v>6795</v>
      </c>
      <c r="C519" s="162" t="s">
        <v>6796</v>
      </c>
      <c r="E519" s="162" t="s">
        <v>340</v>
      </c>
      <c r="F519" s="162" t="s">
        <v>333</v>
      </c>
      <c r="G519" s="162" t="s">
        <v>2401</v>
      </c>
      <c r="H519" s="162" t="s">
        <v>2401</v>
      </c>
      <c r="I519" s="162" t="s">
        <v>2402</v>
      </c>
      <c r="J519" s="162" t="b">
        <v>0</v>
      </c>
      <c r="K519" s="162" t="b">
        <v>1</v>
      </c>
    </row>
    <row r="520" spans="1:11">
      <c r="A520" s="162" t="s">
        <v>2403</v>
      </c>
      <c r="B520" s="162" t="s">
        <v>6797</v>
      </c>
      <c r="C520" s="162" t="s">
        <v>6798</v>
      </c>
      <c r="E520" s="162" t="s">
        <v>340</v>
      </c>
      <c r="F520" s="162" t="s">
        <v>333</v>
      </c>
      <c r="G520" s="162" t="s">
        <v>2404</v>
      </c>
      <c r="H520" s="162" t="s">
        <v>2404</v>
      </c>
      <c r="I520" s="162" t="s">
        <v>2405</v>
      </c>
      <c r="J520" s="162" t="b">
        <v>0</v>
      </c>
      <c r="K520" s="162" t="b">
        <v>1</v>
      </c>
    </row>
    <row r="521" spans="1:11">
      <c r="A521" s="162" t="s">
        <v>2403</v>
      </c>
      <c r="B521" s="162" t="s">
        <v>6799</v>
      </c>
      <c r="C521" s="162" t="s">
        <v>6800</v>
      </c>
      <c r="E521" s="162" t="s">
        <v>340</v>
      </c>
      <c r="F521" s="162" t="s">
        <v>333</v>
      </c>
      <c r="G521" s="162" t="s">
        <v>2406</v>
      </c>
      <c r="H521" s="162" t="s">
        <v>2406</v>
      </c>
      <c r="I521" s="162" t="s">
        <v>2407</v>
      </c>
      <c r="J521" s="162" t="b">
        <v>0</v>
      </c>
      <c r="K521" s="162" t="b">
        <v>1</v>
      </c>
    </row>
    <row r="522" spans="1:11">
      <c r="A522" s="162" t="s">
        <v>2403</v>
      </c>
      <c r="B522" s="162" t="s">
        <v>6801</v>
      </c>
      <c r="C522" s="162" t="s">
        <v>6802</v>
      </c>
      <c r="E522" s="162" t="s">
        <v>340</v>
      </c>
      <c r="F522" s="162" t="s">
        <v>333</v>
      </c>
      <c r="G522" s="162" t="s">
        <v>2408</v>
      </c>
      <c r="H522" s="162" t="s">
        <v>2408</v>
      </c>
      <c r="I522" s="162" t="s">
        <v>2409</v>
      </c>
      <c r="J522" s="162" t="b">
        <v>0</v>
      </c>
      <c r="K522" s="162" t="b">
        <v>1</v>
      </c>
    </row>
    <row r="523" spans="1:11">
      <c r="A523" s="162" t="s">
        <v>2403</v>
      </c>
      <c r="B523" s="162" t="s">
        <v>6803</v>
      </c>
      <c r="C523" s="162" t="s">
        <v>6804</v>
      </c>
      <c r="E523" s="162" t="s">
        <v>340</v>
      </c>
      <c r="F523" s="162" t="s">
        <v>333</v>
      </c>
      <c r="G523" s="162" t="s">
        <v>2410</v>
      </c>
      <c r="H523" s="162" t="s">
        <v>2410</v>
      </c>
      <c r="I523" s="162" t="s">
        <v>2411</v>
      </c>
      <c r="J523" s="162" t="b">
        <v>0</v>
      </c>
      <c r="K523" s="162" t="b">
        <v>1</v>
      </c>
    </row>
    <row r="524" spans="1:11">
      <c r="A524" s="162" t="s">
        <v>2403</v>
      </c>
      <c r="B524" s="162" t="s">
        <v>6805</v>
      </c>
      <c r="C524" s="162" t="s">
        <v>6806</v>
      </c>
      <c r="E524" s="162" t="s">
        <v>340</v>
      </c>
      <c r="F524" s="162" t="s">
        <v>333</v>
      </c>
      <c r="G524" s="162" t="s">
        <v>2412</v>
      </c>
      <c r="H524" s="162" t="s">
        <v>2412</v>
      </c>
      <c r="I524" s="162" t="s">
        <v>2413</v>
      </c>
      <c r="J524" s="162" t="b">
        <v>0</v>
      </c>
      <c r="K524" s="162" t="b">
        <v>1</v>
      </c>
    </row>
    <row r="525" spans="1:11">
      <c r="A525" s="162" t="s">
        <v>2403</v>
      </c>
      <c r="B525" s="162" t="s">
        <v>6807</v>
      </c>
      <c r="C525" s="162" t="s">
        <v>6808</v>
      </c>
      <c r="E525" s="162" t="s">
        <v>340</v>
      </c>
      <c r="F525" s="162" t="s">
        <v>333</v>
      </c>
      <c r="G525" s="162" t="s">
        <v>2414</v>
      </c>
      <c r="H525" s="162" t="s">
        <v>2414</v>
      </c>
      <c r="I525" s="162" t="s">
        <v>2415</v>
      </c>
      <c r="J525" s="162" t="b">
        <v>0</v>
      </c>
      <c r="K525" s="162" t="b">
        <v>1</v>
      </c>
    </row>
    <row r="526" spans="1:11">
      <c r="A526" s="162" t="s">
        <v>2403</v>
      </c>
      <c r="B526" s="162" t="s">
        <v>6809</v>
      </c>
      <c r="C526" s="162" t="s">
        <v>6810</v>
      </c>
      <c r="E526" s="162" t="s">
        <v>340</v>
      </c>
      <c r="F526" s="162" t="s">
        <v>333</v>
      </c>
      <c r="G526" s="162" t="s">
        <v>2416</v>
      </c>
      <c r="H526" s="162" t="s">
        <v>2416</v>
      </c>
      <c r="I526" s="162" t="s">
        <v>2417</v>
      </c>
      <c r="J526" s="162" t="b">
        <v>0</v>
      </c>
      <c r="K526" s="162" t="b">
        <v>1</v>
      </c>
    </row>
    <row r="527" spans="1:11">
      <c r="A527" s="162" t="s">
        <v>2403</v>
      </c>
      <c r="B527" s="162" t="s">
        <v>6811</v>
      </c>
      <c r="C527" s="162" t="s">
        <v>6812</v>
      </c>
      <c r="E527" s="162" t="s">
        <v>340</v>
      </c>
      <c r="F527" s="162" t="s">
        <v>333</v>
      </c>
      <c r="G527" s="162" t="s">
        <v>2418</v>
      </c>
      <c r="H527" s="162" t="s">
        <v>2418</v>
      </c>
      <c r="I527" s="162" t="s">
        <v>2419</v>
      </c>
      <c r="J527" s="162" t="b">
        <v>0</v>
      </c>
      <c r="K527" s="162" t="b">
        <v>1</v>
      </c>
    </row>
    <row r="528" spans="1:11">
      <c r="A528" s="162" t="s">
        <v>2403</v>
      </c>
      <c r="B528" s="162" t="s">
        <v>6813</v>
      </c>
      <c r="C528" s="162" t="s">
        <v>6814</v>
      </c>
      <c r="E528" s="162" t="s">
        <v>340</v>
      </c>
      <c r="F528" s="162" t="s">
        <v>333</v>
      </c>
      <c r="G528" s="162" t="s">
        <v>2420</v>
      </c>
      <c r="H528" s="162" t="s">
        <v>2420</v>
      </c>
      <c r="I528" s="162" t="s">
        <v>2421</v>
      </c>
      <c r="J528" s="162" t="b">
        <v>0</v>
      </c>
      <c r="K528" s="162" t="b">
        <v>1</v>
      </c>
    </row>
    <row r="529" spans="1:11">
      <c r="A529" s="162" t="s">
        <v>2403</v>
      </c>
      <c r="B529" s="162" t="s">
        <v>6815</v>
      </c>
      <c r="C529" s="162" t="s">
        <v>6816</v>
      </c>
      <c r="E529" s="162" t="s">
        <v>340</v>
      </c>
      <c r="F529" s="162" t="s">
        <v>333</v>
      </c>
      <c r="G529" s="162" t="s">
        <v>2422</v>
      </c>
      <c r="H529" s="162" t="s">
        <v>2422</v>
      </c>
      <c r="I529" s="162" t="s">
        <v>2423</v>
      </c>
      <c r="J529" s="162" t="b">
        <v>0</v>
      </c>
      <c r="K529" s="162" t="b">
        <v>1</v>
      </c>
    </row>
    <row r="530" spans="1:11">
      <c r="A530" s="162" t="s">
        <v>2403</v>
      </c>
      <c r="B530" s="162" t="s">
        <v>6817</v>
      </c>
      <c r="C530" s="162" t="s">
        <v>6818</v>
      </c>
      <c r="E530" s="162" t="s">
        <v>340</v>
      </c>
      <c r="F530" s="162" t="s">
        <v>333</v>
      </c>
      <c r="G530" s="162" t="s">
        <v>2424</v>
      </c>
      <c r="H530" s="162" t="s">
        <v>2424</v>
      </c>
      <c r="I530" s="162" t="s">
        <v>2425</v>
      </c>
      <c r="J530" s="162" t="b">
        <v>0</v>
      </c>
      <c r="K530" s="162" t="b">
        <v>1</v>
      </c>
    </row>
    <row r="531" spans="1:11">
      <c r="A531" s="162" t="s">
        <v>2403</v>
      </c>
      <c r="B531" s="162" t="s">
        <v>6819</v>
      </c>
      <c r="C531" s="162" t="s">
        <v>6820</v>
      </c>
      <c r="E531" s="162" t="s">
        <v>340</v>
      </c>
      <c r="F531" s="162" t="s">
        <v>333</v>
      </c>
      <c r="G531" s="162" t="s">
        <v>2426</v>
      </c>
      <c r="H531" s="162" t="s">
        <v>2426</v>
      </c>
      <c r="I531" s="162" t="s">
        <v>2427</v>
      </c>
      <c r="J531" s="162" t="b">
        <v>0</v>
      </c>
      <c r="K531" s="162" t="b">
        <v>1</v>
      </c>
    </row>
    <row r="532" spans="1:11">
      <c r="A532" s="162" t="s">
        <v>2403</v>
      </c>
      <c r="B532" s="162" t="s">
        <v>6821</v>
      </c>
      <c r="C532" s="162" t="s">
        <v>6822</v>
      </c>
      <c r="E532" s="162" t="s">
        <v>340</v>
      </c>
      <c r="F532" s="162" t="s">
        <v>333</v>
      </c>
      <c r="G532" s="162" t="s">
        <v>2428</v>
      </c>
      <c r="H532" s="162" t="s">
        <v>2428</v>
      </c>
      <c r="I532" s="162" t="s">
        <v>2429</v>
      </c>
      <c r="J532" s="162" t="b">
        <v>0</v>
      </c>
      <c r="K532" s="162" t="b">
        <v>1</v>
      </c>
    </row>
    <row r="533" spans="1:11">
      <c r="A533" s="162" t="s">
        <v>2403</v>
      </c>
      <c r="B533" s="162" t="s">
        <v>6823</v>
      </c>
      <c r="C533" s="162" t="s">
        <v>6824</v>
      </c>
      <c r="E533" s="162" t="s">
        <v>340</v>
      </c>
      <c r="F533" s="162" t="s">
        <v>333</v>
      </c>
      <c r="G533" s="162" t="s">
        <v>2430</v>
      </c>
      <c r="H533" s="162" t="s">
        <v>2430</v>
      </c>
      <c r="I533" s="162" t="s">
        <v>2431</v>
      </c>
      <c r="J533" s="162" t="b">
        <v>0</v>
      </c>
      <c r="K533" s="162" t="b">
        <v>1</v>
      </c>
    </row>
    <row r="534" spans="1:11">
      <c r="A534" s="162" t="s">
        <v>2403</v>
      </c>
      <c r="B534" s="162" t="s">
        <v>6825</v>
      </c>
      <c r="C534" s="162" t="s">
        <v>6826</v>
      </c>
      <c r="E534" s="162" t="s">
        <v>340</v>
      </c>
      <c r="F534" s="162" t="s">
        <v>333</v>
      </c>
      <c r="G534" s="162" t="s">
        <v>2432</v>
      </c>
      <c r="H534" s="162" t="s">
        <v>2432</v>
      </c>
      <c r="I534" s="162" t="s">
        <v>2433</v>
      </c>
      <c r="J534" s="162" t="b">
        <v>0</v>
      </c>
      <c r="K534" s="162" t="b">
        <v>1</v>
      </c>
    </row>
    <row r="535" spans="1:11">
      <c r="A535" s="162" t="s">
        <v>2403</v>
      </c>
      <c r="B535" s="162" t="s">
        <v>6827</v>
      </c>
      <c r="C535" s="162" t="s">
        <v>6828</v>
      </c>
      <c r="E535" s="162" t="s">
        <v>340</v>
      </c>
      <c r="F535" s="162" t="s">
        <v>333</v>
      </c>
      <c r="G535" s="162" t="s">
        <v>2434</v>
      </c>
      <c r="H535" s="162" t="s">
        <v>2434</v>
      </c>
      <c r="I535" s="162" t="s">
        <v>2435</v>
      </c>
      <c r="J535" s="162" t="b">
        <v>1</v>
      </c>
      <c r="K535" s="162" t="b">
        <v>1</v>
      </c>
    </row>
    <row r="536" spans="1:11">
      <c r="A536" s="162" t="s">
        <v>2403</v>
      </c>
      <c r="B536" s="162" t="s">
        <v>6829</v>
      </c>
      <c r="C536" s="162" t="s">
        <v>6830</v>
      </c>
      <c r="E536" s="162" t="s">
        <v>340</v>
      </c>
      <c r="F536" s="162" t="s">
        <v>333</v>
      </c>
      <c r="G536" s="162" t="s">
        <v>2436</v>
      </c>
      <c r="H536" s="162" t="s">
        <v>2436</v>
      </c>
      <c r="I536" s="162" t="s">
        <v>2437</v>
      </c>
      <c r="J536" s="162" t="b">
        <v>1</v>
      </c>
      <c r="K536" s="162" t="b">
        <v>1</v>
      </c>
    </row>
    <row r="537" spans="1:11">
      <c r="A537" s="162" t="s">
        <v>2403</v>
      </c>
      <c r="B537" s="162" t="s">
        <v>6831</v>
      </c>
      <c r="C537" s="162" t="s">
        <v>6832</v>
      </c>
      <c r="E537" s="162" t="s">
        <v>340</v>
      </c>
      <c r="F537" s="162" t="s">
        <v>333</v>
      </c>
      <c r="G537" s="162" t="s">
        <v>2438</v>
      </c>
      <c r="H537" s="162" t="s">
        <v>2438</v>
      </c>
      <c r="I537" s="162" t="s">
        <v>2439</v>
      </c>
      <c r="J537" s="162" t="b">
        <v>0</v>
      </c>
      <c r="K537" s="162" t="b">
        <v>1</v>
      </c>
    </row>
    <row r="538" spans="1:11">
      <c r="A538" s="162" t="s">
        <v>2443</v>
      </c>
      <c r="B538" s="162" t="s">
        <v>6833</v>
      </c>
      <c r="C538" s="162" t="s">
        <v>6834</v>
      </c>
      <c r="D538" s="162" t="s">
        <v>2440</v>
      </c>
      <c r="E538" s="162" t="s">
        <v>340</v>
      </c>
      <c r="F538" s="162" t="s">
        <v>332</v>
      </c>
      <c r="G538" s="162" t="s">
        <v>2441</v>
      </c>
      <c r="H538" s="162" t="s">
        <v>2441</v>
      </c>
      <c r="I538" s="162" t="s">
        <v>2442</v>
      </c>
      <c r="J538" s="162" t="b">
        <v>0</v>
      </c>
      <c r="K538" s="162" t="b">
        <v>0</v>
      </c>
    </row>
    <row r="539" spans="1:11">
      <c r="A539" s="162" t="s">
        <v>2443</v>
      </c>
      <c r="B539" s="162" t="s">
        <v>6835</v>
      </c>
      <c r="C539" s="162" t="s">
        <v>6836</v>
      </c>
      <c r="D539" s="162" t="s">
        <v>2444</v>
      </c>
      <c r="E539" s="162" t="s">
        <v>340</v>
      </c>
      <c r="F539" s="162" t="s">
        <v>332</v>
      </c>
      <c r="G539" s="162" t="s">
        <v>2445</v>
      </c>
      <c r="H539" s="162" t="s">
        <v>2445</v>
      </c>
      <c r="I539" s="162" t="s">
        <v>2446</v>
      </c>
      <c r="J539" s="162" t="b">
        <v>0</v>
      </c>
      <c r="K539" s="162" t="b">
        <v>0</v>
      </c>
    </row>
    <row r="540" spans="1:11">
      <c r="A540" s="162" t="s">
        <v>2443</v>
      </c>
      <c r="B540" s="162" t="s">
        <v>6837</v>
      </c>
      <c r="C540" s="162" t="s">
        <v>6838</v>
      </c>
      <c r="D540" s="162" t="s">
        <v>2447</v>
      </c>
      <c r="E540" s="162" t="s">
        <v>340</v>
      </c>
      <c r="F540" s="162" t="s">
        <v>332</v>
      </c>
      <c r="G540" s="162" t="s">
        <v>2448</v>
      </c>
      <c r="H540" s="162" t="s">
        <v>2448</v>
      </c>
      <c r="I540" s="162" t="s">
        <v>2449</v>
      </c>
      <c r="J540" s="162" t="b">
        <v>0</v>
      </c>
      <c r="K540" s="162" t="b">
        <v>0</v>
      </c>
    </row>
    <row r="541" spans="1:11">
      <c r="A541" s="162" t="s">
        <v>2443</v>
      </c>
      <c r="B541" s="162" t="s">
        <v>6839</v>
      </c>
      <c r="C541" s="162" t="s">
        <v>6840</v>
      </c>
      <c r="E541" s="162" t="s">
        <v>340</v>
      </c>
      <c r="F541" s="162" t="s">
        <v>332</v>
      </c>
      <c r="G541" s="162" t="s">
        <v>2450</v>
      </c>
      <c r="H541" s="162" t="s">
        <v>2450</v>
      </c>
      <c r="I541" s="162" t="s">
        <v>2451</v>
      </c>
      <c r="J541" s="162" t="b">
        <v>0</v>
      </c>
      <c r="K541" s="162" t="b">
        <v>0</v>
      </c>
    </row>
    <row r="542" spans="1:11">
      <c r="A542" s="162" t="s">
        <v>2443</v>
      </c>
      <c r="B542" s="162" t="s">
        <v>6841</v>
      </c>
      <c r="C542" s="162" t="s">
        <v>6842</v>
      </c>
      <c r="E542" s="162" t="s">
        <v>340</v>
      </c>
      <c r="F542" s="162" t="s">
        <v>332</v>
      </c>
      <c r="G542" s="162" t="s">
        <v>2452</v>
      </c>
      <c r="H542" s="162" t="s">
        <v>2452</v>
      </c>
      <c r="I542" s="162" t="s">
        <v>2453</v>
      </c>
      <c r="J542" s="162" t="b">
        <v>0</v>
      </c>
      <c r="K542" s="162" t="b">
        <v>0</v>
      </c>
    </row>
    <row r="543" spans="1:11">
      <c r="A543" s="162" t="s">
        <v>2443</v>
      </c>
      <c r="B543" s="162" t="s">
        <v>6843</v>
      </c>
      <c r="C543" s="162" t="s">
        <v>6844</v>
      </c>
      <c r="E543" s="162" t="s">
        <v>340</v>
      </c>
      <c r="F543" s="162" t="s">
        <v>332</v>
      </c>
      <c r="G543" s="162" t="s">
        <v>2454</v>
      </c>
      <c r="H543" s="162" t="s">
        <v>2454</v>
      </c>
      <c r="I543" s="162" t="s">
        <v>2455</v>
      </c>
      <c r="J543" s="162" t="b">
        <v>0</v>
      </c>
      <c r="K543" s="162" t="b">
        <v>0</v>
      </c>
    </row>
    <row r="544" spans="1:11">
      <c r="A544" s="162" t="s">
        <v>2443</v>
      </c>
      <c r="B544" s="162" t="s">
        <v>6845</v>
      </c>
      <c r="C544" s="162" t="s">
        <v>6846</v>
      </c>
      <c r="E544" s="162" t="s">
        <v>340</v>
      </c>
      <c r="F544" s="162" t="s">
        <v>332</v>
      </c>
      <c r="G544" s="162" t="s">
        <v>2456</v>
      </c>
      <c r="H544" s="162" t="s">
        <v>2456</v>
      </c>
      <c r="I544" s="162" t="s">
        <v>2457</v>
      </c>
      <c r="J544" s="162" t="b">
        <v>0</v>
      </c>
      <c r="K544" s="162" t="b">
        <v>0</v>
      </c>
    </row>
    <row r="545" spans="1:11">
      <c r="A545" s="162" t="s">
        <v>2461</v>
      </c>
      <c r="B545" s="162" t="s">
        <v>6847</v>
      </c>
      <c r="C545" s="162" t="s">
        <v>6848</v>
      </c>
      <c r="D545" s="162" t="s">
        <v>2458</v>
      </c>
      <c r="E545" s="162" t="s">
        <v>340</v>
      </c>
      <c r="F545" s="162" t="s">
        <v>332</v>
      </c>
      <c r="G545" s="162" t="s">
        <v>2459</v>
      </c>
      <c r="H545" s="162" t="s">
        <v>2459</v>
      </c>
      <c r="I545" s="162" t="s">
        <v>2460</v>
      </c>
      <c r="J545" s="162" t="b">
        <v>0</v>
      </c>
      <c r="K545" s="162" t="b">
        <v>0</v>
      </c>
    </row>
    <row r="546" spans="1:11">
      <c r="A546" s="162" t="s">
        <v>2461</v>
      </c>
      <c r="B546" s="162" t="s">
        <v>6849</v>
      </c>
      <c r="C546" s="162" t="s">
        <v>6850</v>
      </c>
      <c r="D546" s="162" t="s">
        <v>2462</v>
      </c>
      <c r="E546" s="162" t="s">
        <v>340</v>
      </c>
      <c r="F546" s="162" t="s">
        <v>332</v>
      </c>
      <c r="G546" s="162" t="s">
        <v>2463</v>
      </c>
      <c r="H546" s="162" t="s">
        <v>2463</v>
      </c>
      <c r="I546" s="162" t="s">
        <v>2464</v>
      </c>
      <c r="J546" s="162" t="b">
        <v>0</v>
      </c>
      <c r="K546" s="162" t="b">
        <v>0</v>
      </c>
    </row>
    <row r="547" spans="1:11">
      <c r="A547" s="162" t="s">
        <v>2461</v>
      </c>
      <c r="B547" s="162" t="s">
        <v>6851</v>
      </c>
      <c r="C547" s="162" t="s">
        <v>6852</v>
      </c>
      <c r="D547" s="162" t="s">
        <v>2465</v>
      </c>
      <c r="E547" s="162" t="s">
        <v>340</v>
      </c>
      <c r="F547" s="162" t="s">
        <v>332</v>
      </c>
      <c r="G547" s="162" t="s">
        <v>2466</v>
      </c>
      <c r="H547" s="162" t="s">
        <v>2466</v>
      </c>
      <c r="I547" s="162" t="s">
        <v>2467</v>
      </c>
      <c r="J547" s="162" t="b">
        <v>0</v>
      </c>
      <c r="K547" s="162" t="b">
        <v>0</v>
      </c>
    </row>
    <row r="548" spans="1:11">
      <c r="A548" s="162" t="s">
        <v>2471</v>
      </c>
      <c r="B548" s="162" t="s">
        <v>6853</v>
      </c>
      <c r="C548" s="162" t="s">
        <v>6854</v>
      </c>
      <c r="D548" s="162" t="s">
        <v>2468</v>
      </c>
      <c r="E548" s="162" t="s">
        <v>340</v>
      </c>
      <c r="F548" s="162" t="s">
        <v>341</v>
      </c>
      <c r="G548" s="162" t="s">
        <v>2469</v>
      </c>
      <c r="H548" s="162" t="s">
        <v>2469</v>
      </c>
      <c r="I548" s="162" t="s">
        <v>2470</v>
      </c>
      <c r="J548" s="162" t="b">
        <v>0</v>
      </c>
      <c r="K548" s="162" t="b">
        <v>0</v>
      </c>
    </row>
    <row r="549" spans="1:11">
      <c r="A549" s="162" t="s">
        <v>2471</v>
      </c>
      <c r="B549" s="162" t="s">
        <v>6855</v>
      </c>
      <c r="C549" s="162" t="s">
        <v>6856</v>
      </c>
      <c r="D549" s="162" t="s">
        <v>2472</v>
      </c>
      <c r="E549" s="162" t="s">
        <v>340</v>
      </c>
      <c r="F549" s="162" t="s">
        <v>341</v>
      </c>
      <c r="G549" s="162" t="s">
        <v>2473</v>
      </c>
      <c r="H549" s="162" t="s">
        <v>2473</v>
      </c>
      <c r="I549" s="162" t="s">
        <v>2474</v>
      </c>
      <c r="J549" s="162" t="b">
        <v>1</v>
      </c>
      <c r="K549" s="162" t="b">
        <v>0</v>
      </c>
    </row>
    <row r="550" spans="1:11">
      <c r="A550" s="162" t="s">
        <v>2471</v>
      </c>
      <c r="B550" s="162" t="s">
        <v>6857</v>
      </c>
      <c r="C550" s="162" t="s">
        <v>6858</v>
      </c>
      <c r="D550" s="162" t="s">
        <v>2475</v>
      </c>
      <c r="E550" s="162" t="s">
        <v>340</v>
      </c>
      <c r="F550" s="162" t="s">
        <v>341</v>
      </c>
      <c r="G550" s="162" t="s">
        <v>2476</v>
      </c>
      <c r="H550" s="162" t="s">
        <v>2476</v>
      </c>
      <c r="I550" s="162" t="s">
        <v>2477</v>
      </c>
      <c r="J550" s="162" t="b">
        <v>0</v>
      </c>
      <c r="K550" s="162" t="b">
        <v>0</v>
      </c>
    </row>
    <row r="551" spans="1:11">
      <c r="A551" s="162" t="s">
        <v>2471</v>
      </c>
      <c r="B551" s="162" t="s">
        <v>6859</v>
      </c>
      <c r="C551" s="162" t="s">
        <v>6860</v>
      </c>
      <c r="D551" s="162" t="s">
        <v>2478</v>
      </c>
      <c r="E551" s="162" t="s">
        <v>340</v>
      </c>
      <c r="F551" s="162" t="s">
        <v>341</v>
      </c>
      <c r="G551" s="162" t="s">
        <v>2479</v>
      </c>
      <c r="H551" s="162" t="s">
        <v>2479</v>
      </c>
      <c r="I551" s="162" t="s">
        <v>2480</v>
      </c>
      <c r="J551" s="162" t="b">
        <v>0</v>
      </c>
      <c r="K551" s="162" t="b">
        <v>0</v>
      </c>
    </row>
    <row r="552" spans="1:11">
      <c r="A552" s="162" t="s">
        <v>2471</v>
      </c>
      <c r="B552" s="162" t="s">
        <v>6861</v>
      </c>
      <c r="C552" s="162" t="s">
        <v>6862</v>
      </c>
      <c r="D552" s="162" t="s">
        <v>2468</v>
      </c>
      <c r="E552" s="162" t="s">
        <v>340</v>
      </c>
      <c r="F552" s="162" t="s">
        <v>341</v>
      </c>
      <c r="G552" s="162" t="s">
        <v>2481</v>
      </c>
      <c r="H552" s="162" t="s">
        <v>2481</v>
      </c>
      <c r="I552" s="162" t="s">
        <v>2482</v>
      </c>
      <c r="J552" s="162" t="b">
        <v>0</v>
      </c>
      <c r="K552" s="162" t="b">
        <v>0</v>
      </c>
    </row>
    <row r="553" spans="1:11">
      <c r="A553" s="162" t="s">
        <v>2471</v>
      </c>
      <c r="B553" s="162" t="s">
        <v>6863</v>
      </c>
      <c r="C553" s="162" t="s">
        <v>6864</v>
      </c>
      <c r="D553" s="162" t="s">
        <v>2483</v>
      </c>
      <c r="E553" s="162" t="s">
        <v>340</v>
      </c>
      <c r="F553" s="162" t="s">
        <v>341</v>
      </c>
      <c r="G553" s="162" t="s">
        <v>2484</v>
      </c>
      <c r="H553" s="162" t="s">
        <v>2484</v>
      </c>
      <c r="I553" s="162" t="s">
        <v>2485</v>
      </c>
      <c r="J553" s="162" t="b">
        <v>1</v>
      </c>
      <c r="K553" s="162" t="b">
        <v>0</v>
      </c>
    </row>
    <row r="554" spans="1:11">
      <c r="A554" s="162" t="s">
        <v>2471</v>
      </c>
      <c r="B554" s="162" t="s">
        <v>6865</v>
      </c>
      <c r="C554" s="162" t="s">
        <v>6866</v>
      </c>
      <c r="D554" s="162" t="s">
        <v>2468</v>
      </c>
      <c r="E554" s="162" t="s">
        <v>340</v>
      </c>
      <c r="F554" s="162" t="s">
        <v>341</v>
      </c>
      <c r="G554" s="162" t="s">
        <v>2486</v>
      </c>
      <c r="H554" s="162" t="s">
        <v>2486</v>
      </c>
      <c r="I554" s="162" t="s">
        <v>2487</v>
      </c>
      <c r="J554" s="162" t="b">
        <v>1</v>
      </c>
      <c r="K554" s="162" t="b">
        <v>0</v>
      </c>
    </row>
    <row r="555" spans="1:11">
      <c r="A555" s="162" t="s">
        <v>2471</v>
      </c>
      <c r="B555" s="162" t="s">
        <v>6867</v>
      </c>
      <c r="C555" s="162" t="s">
        <v>6868</v>
      </c>
      <c r="D555" s="162" t="s">
        <v>2483</v>
      </c>
      <c r="E555" s="162" t="s">
        <v>340</v>
      </c>
      <c r="F555" s="162" t="s">
        <v>341</v>
      </c>
      <c r="G555" s="162" t="s">
        <v>2488</v>
      </c>
      <c r="H555" s="162" t="s">
        <v>2488</v>
      </c>
      <c r="I555" s="162" t="s">
        <v>2489</v>
      </c>
      <c r="J555" s="162" t="b">
        <v>1</v>
      </c>
      <c r="K555" s="162" t="b">
        <v>0</v>
      </c>
    </row>
    <row r="556" spans="1:11">
      <c r="A556" s="162" t="s">
        <v>2471</v>
      </c>
      <c r="B556" s="162" t="s">
        <v>6869</v>
      </c>
      <c r="C556" s="162" t="s">
        <v>6870</v>
      </c>
      <c r="D556" s="162" t="s">
        <v>2490</v>
      </c>
      <c r="E556" s="162" t="s">
        <v>340</v>
      </c>
      <c r="F556" s="162" t="s">
        <v>341</v>
      </c>
      <c r="G556" s="162" t="s">
        <v>2491</v>
      </c>
      <c r="H556" s="162" t="s">
        <v>2491</v>
      </c>
      <c r="I556" s="162" t="s">
        <v>2492</v>
      </c>
      <c r="J556" s="162" t="b">
        <v>0</v>
      </c>
      <c r="K556" s="162" t="b">
        <v>0</v>
      </c>
    </row>
    <row r="557" spans="1:11">
      <c r="A557" s="162" t="s">
        <v>2471</v>
      </c>
      <c r="B557" s="162" t="s">
        <v>6871</v>
      </c>
      <c r="C557" s="162" t="s">
        <v>6872</v>
      </c>
      <c r="D557" s="162" t="s">
        <v>2468</v>
      </c>
      <c r="E557" s="162" t="s">
        <v>340</v>
      </c>
      <c r="F557" s="162" t="s">
        <v>1275</v>
      </c>
      <c r="G557" s="162" t="s">
        <v>2493</v>
      </c>
      <c r="H557" s="162" t="s">
        <v>2493</v>
      </c>
      <c r="I557" s="162" t="s">
        <v>2494</v>
      </c>
      <c r="J557" s="162" t="b">
        <v>0</v>
      </c>
      <c r="K557" s="162" t="b">
        <v>0</v>
      </c>
    </row>
    <row r="558" spans="1:11">
      <c r="A558" s="162" t="s">
        <v>2471</v>
      </c>
      <c r="B558" s="162" t="s">
        <v>6873</v>
      </c>
      <c r="C558" s="162" t="s">
        <v>6874</v>
      </c>
      <c r="D558" s="162" t="s">
        <v>2475</v>
      </c>
      <c r="E558" s="162" t="s">
        <v>340</v>
      </c>
      <c r="F558" s="162" t="s">
        <v>1275</v>
      </c>
      <c r="G558" s="162" t="s">
        <v>2476</v>
      </c>
      <c r="H558" s="162" t="s">
        <v>2476</v>
      </c>
      <c r="I558" s="162" t="s">
        <v>2495</v>
      </c>
      <c r="J558" s="162" t="b">
        <v>0</v>
      </c>
      <c r="K558" s="162" t="b">
        <v>0</v>
      </c>
    </row>
    <row r="559" spans="1:11">
      <c r="A559" s="162" t="s">
        <v>2471</v>
      </c>
      <c r="B559" s="162" t="s">
        <v>6875</v>
      </c>
      <c r="C559" s="162" t="s">
        <v>6876</v>
      </c>
      <c r="D559" s="162" t="s">
        <v>2478</v>
      </c>
      <c r="E559" s="162" t="s">
        <v>340</v>
      </c>
      <c r="F559" s="162" t="s">
        <v>1275</v>
      </c>
      <c r="G559" s="162" t="s">
        <v>2479</v>
      </c>
      <c r="H559" s="162" t="s">
        <v>2479</v>
      </c>
      <c r="I559" s="162" t="s">
        <v>2496</v>
      </c>
      <c r="J559" s="162" t="b">
        <v>0</v>
      </c>
      <c r="K559" s="162" t="b">
        <v>0</v>
      </c>
    </row>
    <row r="560" spans="1:11">
      <c r="A560" s="162" t="s">
        <v>2471</v>
      </c>
      <c r="B560" s="162" t="s">
        <v>6877</v>
      </c>
      <c r="C560" s="162" t="s">
        <v>6878</v>
      </c>
      <c r="D560" s="162" t="s">
        <v>2468</v>
      </c>
      <c r="E560" s="162" t="s">
        <v>340</v>
      </c>
      <c r="F560" s="162" t="s">
        <v>1275</v>
      </c>
      <c r="G560" s="162" t="s">
        <v>2481</v>
      </c>
      <c r="H560" s="162" t="s">
        <v>2481</v>
      </c>
      <c r="I560" s="162" t="s">
        <v>2497</v>
      </c>
      <c r="J560" s="162" t="b">
        <v>0</v>
      </c>
      <c r="K560" s="162" t="b">
        <v>0</v>
      </c>
    </row>
    <row r="561" spans="1:11">
      <c r="A561" s="162" t="s">
        <v>2471</v>
      </c>
      <c r="B561" s="162" t="s">
        <v>6879</v>
      </c>
      <c r="C561" s="162" t="s">
        <v>6880</v>
      </c>
      <c r="D561" s="162" t="s">
        <v>2483</v>
      </c>
      <c r="E561" s="162" t="s">
        <v>340</v>
      </c>
      <c r="F561" s="162" t="s">
        <v>1275</v>
      </c>
      <c r="G561" s="162" t="s">
        <v>2484</v>
      </c>
      <c r="H561" s="162" t="s">
        <v>2484</v>
      </c>
      <c r="I561" s="162" t="s">
        <v>2498</v>
      </c>
      <c r="J561" s="162" t="b">
        <v>1</v>
      </c>
      <c r="K561" s="162" t="b">
        <v>0</v>
      </c>
    </row>
    <row r="562" spans="1:11">
      <c r="A562" s="162" t="s">
        <v>2471</v>
      </c>
      <c r="B562" s="162" t="s">
        <v>6881</v>
      </c>
      <c r="C562" s="162" t="s">
        <v>6882</v>
      </c>
      <c r="D562" s="162" t="s">
        <v>2468</v>
      </c>
      <c r="E562" s="162" t="s">
        <v>340</v>
      </c>
      <c r="F562" s="162" t="s">
        <v>1275</v>
      </c>
      <c r="G562" s="162" t="s">
        <v>2486</v>
      </c>
      <c r="H562" s="162" t="s">
        <v>2486</v>
      </c>
      <c r="I562" s="162" t="s">
        <v>2499</v>
      </c>
      <c r="J562" s="162" t="b">
        <v>1</v>
      </c>
      <c r="K562" s="162" t="b">
        <v>0</v>
      </c>
    </row>
    <row r="563" spans="1:11">
      <c r="A563" s="162" t="s">
        <v>2471</v>
      </c>
      <c r="B563" s="162" t="s">
        <v>6883</v>
      </c>
      <c r="C563" s="162" t="s">
        <v>6884</v>
      </c>
      <c r="D563" s="162" t="s">
        <v>2483</v>
      </c>
      <c r="E563" s="162" t="s">
        <v>340</v>
      </c>
      <c r="F563" s="162" t="s">
        <v>1275</v>
      </c>
      <c r="G563" s="162" t="s">
        <v>2488</v>
      </c>
      <c r="H563" s="162" t="s">
        <v>2488</v>
      </c>
      <c r="I563" s="162" t="s">
        <v>2500</v>
      </c>
      <c r="J563" s="162" t="b">
        <v>1</v>
      </c>
      <c r="K563" s="162" t="b">
        <v>0</v>
      </c>
    </row>
    <row r="564" spans="1:11">
      <c r="A564" s="162" t="s">
        <v>2471</v>
      </c>
      <c r="B564" s="162" t="s">
        <v>6885</v>
      </c>
      <c r="C564" s="162" t="s">
        <v>6886</v>
      </c>
      <c r="D564" s="162" t="s">
        <v>2501</v>
      </c>
      <c r="E564" s="162" t="s">
        <v>340</v>
      </c>
      <c r="F564" s="162" t="s">
        <v>332</v>
      </c>
      <c r="G564" s="162" t="s">
        <v>2502</v>
      </c>
      <c r="H564" s="162" t="s">
        <v>2502</v>
      </c>
      <c r="I564" s="162" t="s">
        <v>2503</v>
      </c>
      <c r="J564" s="162" t="b">
        <v>1</v>
      </c>
      <c r="K564" s="162" t="b">
        <v>0</v>
      </c>
    </row>
    <row r="565" spans="1:11">
      <c r="A565" s="162" t="s">
        <v>2471</v>
      </c>
      <c r="B565" s="162" t="s">
        <v>6887</v>
      </c>
      <c r="C565" s="162" t="s">
        <v>6888</v>
      </c>
      <c r="D565" s="162" t="s">
        <v>2472</v>
      </c>
      <c r="E565" s="162" t="s">
        <v>340</v>
      </c>
      <c r="F565" s="162" t="s">
        <v>332</v>
      </c>
      <c r="G565" s="162" t="s">
        <v>2473</v>
      </c>
      <c r="H565" s="162" t="s">
        <v>2473</v>
      </c>
      <c r="I565" s="162" t="s">
        <v>2504</v>
      </c>
      <c r="J565" s="162" t="b">
        <v>1</v>
      </c>
      <c r="K565" s="162" t="b">
        <v>0</v>
      </c>
    </row>
    <row r="566" spans="1:11">
      <c r="A566" s="162" t="s">
        <v>2471</v>
      </c>
      <c r="B566" s="162" t="s">
        <v>6889</v>
      </c>
      <c r="C566" s="162" t="s">
        <v>6890</v>
      </c>
      <c r="D566" s="162" t="s">
        <v>2475</v>
      </c>
      <c r="E566" s="162" t="s">
        <v>340</v>
      </c>
      <c r="F566" s="162" t="s">
        <v>332</v>
      </c>
      <c r="G566" s="162" t="s">
        <v>2476</v>
      </c>
      <c r="H566" s="162" t="s">
        <v>2476</v>
      </c>
      <c r="I566" s="162" t="s">
        <v>2505</v>
      </c>
      <c r="J566" s="162" t="b">
        <v>0</v>
      </c>
      <c r="K566" s="162" t="b">
        <v>0</v>
      </c>
    </row>
    <row r="567" spans="1:11">
      <c r="A567" s="162" t="s">
        <v>2471</v>
      </c>
      <c r="B567" s="162" t="s">
        <v>6891</v>
      </c>
      <c r="C567" s="162" t="s">
        <v>6892</v>
      </c>
      <c r="D567" s="162" t="s">
        <v>2478</v>
      </c>
      <c r="E567" s="162" t="s">
        <v>340</v>
      </c>
      <c r="F567" s="162" t="s">
        <v>332</v>
      </c>
      <c r="G567" s="162" t="s">
        <v>2479</v>
      </c>
      <c r="H567" s="162" t="s">
        <v>2479</v>
      </c>
      <c r="I567" s="162" t="s">
        <v>2506</v>
      </c>
      <c r="J567" s="162" t="b">
        <v>0</v>
      </c>
      <c r="K567" s="162" t="b">
        <v>0</v>
      </c>
    </row>
    <row r="568" spans="1:11">
      <c r="A568" s="162" t="s">
        <v>2471</v>
      </c>
      <c r="B568" s="162" t="s">
        <v>6893</v>
      </c>
      <c r="C568" s="162" t="s">
        <v>6894</v>
      </c>
      <c r="D568" s="162" t="s">
        <v>2468</v>
      </c>
      <c r="E568" s="162" t="s">
        <v>340</v>
      </c>
      <c r="F568" s="162" t="s">
        <v>332</v>
      </c>
      <c r="G568" s="162" t="s">
        <v>2507</v>
      </c>
      <c r="H568" s="162" t="s">
        <v>2507</v>
      </c>
      <c r="I568" s="162" t="s">
        <v>2508</v>
      </c>
      <c r="J568" s="162" t="b">
        <v>1</v>
      </c>
      <c r="K568" s="162" t="b">
        <v>0</v>
      </c>
    </row>
    <row r="569" spans="1:11">
      <c r="A569" s="162" t="s">
        <v>2471</v>
      </c>
      <c r="B569" s="162" t="s">
        <v>6895</v>
      </c>
      <c r="C569" s="162" t="s">
        <v>6896</v>
      </c>
      <c r="D569" s="162" t="s">
        <v>2468</v>
      </c>
      <c r="E569" s="162" t="s">
        <v>340</v>
      </c>
      <c r="F569" s="162" t="s">
        <v>332</v>
      </c>
      <c r="G569" s="162" t="s">
        <v>2481</v>
      </c>
      <c r="H569" s="162" t="s">
        <v>2481</v>
      </c>
      <c r="I569" s="162" t="s">
        <v>2509</v>
      </c>
      <c r="J569" s="162" t="b">
        <v>0</v>
      </c>
      <c r="K569" s="162" t="b">
        <v>0</v>
      </c>
    </row>
    <row r="570" spans="1:11">
      <c r="A570" s="162" t="s">
        <v>2471</v>
      </c>
      <c r="B570" s="162" t="s">
        <v>6897</v>
      </c>
      <c r="C570" s="162" t="s">
        <v>6898</v>
      </c>
      <c r="D570" s="162" t="s">
        <v>2483</v>
      </c>
      <c r="E570" s="162" t="s">
        <v>340</v>
      </c>
      <c r="F570" s="162" t="s">
        <v>332</v>
      </c>
      <c r="G570" s="162" t="s">
        <v>2484</v>
      </c>
      <c r="H570" s="162" t="s">
        <v>2484</v>
      </c>
      <c r="I570" s="162" t="s">
        <v>2510</v>
      </c>
      <c r="J570" s="162" t="b">
        <v>1</v>
      </c>
      <c r="K570" s="162" t="b">
        <v>0</v>
      </c>
    </row>
    <row r="571" spans="1:11">
      <c r="A571" s="162" t="s">
        <v>2471</v>
      </c>
      <c r="B571" s="162" t="s">
        <v>6899</v>
      </c>
      <c r="C571" s="162" t="s">
        <v>6900</v>
      </c>
      <c r="D571" s="162" t="s">
        <v>2468</v>
      </c>
      <c r="E571" s="162" t="s">
        <v>340</v>
      </c>
      <c r="F571" s="162" t="s">
        <v>332</v>
      </c>
      <c r="G571" s="162" t="s">
        <v>2486</v>
      </c>
      <c r="H571" s="162" t="s">
        <v>2486</v>
      </c>
      <c r="I571" s="162" t="s">
        <v>2511</v>
      </c>
      <c r="J571" s="162" t="b">
        <v>1</v>
      </c>
      <c r="K571" s="162" t="b">
        <v>0</v>
      </c>
    </row>
    <row r="572" spans="1:11">
      <c r="A572" s="162" t="s">
        <v>2471</v>
      </c>
      <c r="B572" s="162" t="s">
        <v>6901</v>
      </c>
      <c r="C572" s="162" t="s">
        <v>6902</v>
      </c>
      <c r="D572" s="162" t="s">
        <v>2483</v>
      </c>
      <c r="E572" s="162" t="s">
        <v>340</v>
      </c>
      <c r="F572" s="162" t="s">
        <v>332</v>
      </c>
      <c r="G572" s="162" t="s">
        <v>2488</v>
      </c>
      <c r="H572" s="162" t="s">
        <v>2488</v>
      </c>
      <c r="I572" s="162" t="s">
        <v>2512</v>
      </c>
      <c r="J572" s="162" t="b">
        <v>1</v>
      </c>
      <c r="K572" s="162" t="b">
        <v>0</v>
      </c>
    </row>
    <row r="573" spans="1:11">
      <c r="A573" s="162" t="s">
        <v>2471</v>
      </c>
      <c r="B573" s="162" t="s">
        <v>6903</v>
      </c>
      <c r="C573" s="162" t="s">
        <v>6904</v>
      </c>
      <c r="D573" s="162" t="s">
        <v>2490</v>
      </c>
      <c r="E573" s="162" t="s">
        <v>340</v>
      </c>
      <c r="F573" s="162" t="s">
        <v>332</v>
      </c>
      <c r="G573" s="162" t="s">
        <v>2491</v>
      </c>
      <c r="H573" s="162" t="s">
        <v>2491</v>
      </c>
      <c r="I573" s="162" t="s">
        <v>2513</v>
      </c>
      <c r="J573" s="162" t="b">
        <v>0</v>
      </c>
      <c r="K573" s="162" t="b">
        <v>0</v>
      </c>
    </row>
    <row r="574" spans="1:11">
      <c r="A574" s="162" t="s">
        <v>2471</v>
      </c>
      <c r="B574" s="162" t="s">
        <v>6905</v>
      </c>
      <c r="C574" s="162" t="s">
        <v>6906</v>
      </c>
      <c r="D574" s="162" t="s">
        <v>2468</v>
      </c>
      <c r="E574" s="162" t="s">
        <v>340</v>
      </c>
      <c r="F574" s="162" t="s">
        <v>332</v>
      </c>
      <c r="G574" s="162" t="s">
        <v>2514</v>
      </c>
      <c r="H574" s="162" t="s">
        <v>2514</v>
      </c>
      <c r="I574" s="162" t="s">
        <v>2515</v>
      </c>
      <c r="J574" s="162" t="b">
        <v>0</v>
      </c>
      <c r="K574" s="162" t="b">
        <v>0</v>
      </c>
    </row>
    <row r="575" spans="1:11">
      <c r="A575" s="162" t="s">
        <v>2518</v>
      </c>
      <c r="B575" s="162" t="s">
        <v>6907</v>
      </c>
      <c r="C575" s="162" t="s">
        <v>6908</v>
      </c>
      <c r="E575" s="162" t="s">
        <v>340</v>
      </c>
      <c r="F575" s="162" t="s">
        <v>332</v>
      </c>
      <c r="G575" s="162" t="s">
        <v>2516</v>
      </c>
      <c r="H575" s="162" t="s">
        <v>6909</v>
      </c>
      <c r="I575" s="162" t="s">
        <v>2517</v>
      </c>
      <c r="J575" s="162" t="b">
        <v>0</v>
      </c>
      <c r="K575" s="162" t="b">
        <v>1</v>
      </c>
    </row>
    <row r="576" spans="1:11">
      <c r="A576" s="162" t="s">
        <v>2518</v>
      </c>
      <c r="B576" s="162" t="s">
        <v>6910</v>
      </c>
      <c r="C576" s="162" t="s">
        <v>6911</v>
      </c>
      <c r="E576" s="162" t="s">
        <v>340</v>
      </c>
      <c r="F576" s="162" t="s">
        <v>332</v>
      </c>
      <c r="G576" s="162" t="s">
        <v>2519</v>
      </c>
      <c r="H576" s="162" t="s">
        <v>6912</v>
      </c>
      <c r="I576" s="162" t="s">
        <v>2520</v>
      </c>
      <c r="J576" s="162" t="b">
        <v>0</v>
      </c>
      <c r="K576" s="162" t="b">
        <v>1</v>
      </c>
    </row>
    <row r="577" spans="1:11">
      <c r="A577" s="162" t="s">
        <v>2518</v>
      </c>
      <c r="B577" s="162" t="s">
        <v>6913</v>
      </c>
      <c r="C577" s="162" t="s">
        <v>6914</v>
      </c>
      <c r="E577" s="162" t="s">
        <v>340</v>
      </c>
      <c r="F577" s="162" t="s">
        <v>332</v>
      </c>
      <c r="G577" s="162" t="s">
        <v>2521</v>
      </c>
      <c r="H577" s="162" t="s">
        <v>6915</v>
      </c>
      <c r="I577" s="162" t="s">
        <v>2522</v>
      </c>
      <c r="J577" s="162" t="b">
        <v>0</v>
      </c>
      <c r="K577" s="162" t="b">
        <v>1</v>
      </c>
    </row>
    <row r="578" spans="1:11">
      <c r="A578" s="162" t="s">
        <v>2518</v>
      </c>
      <c r="B578" s="162" t="s">
        <v>6916</v>
      </c>
      <c r="C578" s="162" t="s">
        <v>6917</v>
      </c>
      <c r="E578" s="162" t="s">
        <v>340</v>
      </c>
      <c r="F578" s="162" t="s">
        <v>332</v>
      </c>
      <c r="G578" s="162" t="s">
        <v>2523</v>
      </c>
      <c r="H578" s="162" t="s">
        <v>6918</v>
      </c>
      <c r="I578" s="162" t="s">
        <v>2524</v>
      </c>
      <c r="J578" s="162" t="b">
        <v>0</v>
      </c>
      <c r="K578" s="162" t="b">
        <v>1</v>
      </c>
    </row>
    <row r="579" spans="1:11">
      <c r="A579" s="162" t="s">
        <v>2518</v>
      </c>
      <c r="B579" s="162" t="s">
        <v>6919</v>
      </c>
      <c r="C579" s="162" t="s">
        <v>6920</v>
      </c>
      <c r="E579" s="162" t="s">
        <v>340</v>
      </c>
      <c r="F579" s="162" t="s">
        <v>332</v>
      </c>
      <c r="G579" s="162" t="s">
        <v>2525</v>
      </c>
      <c r="H579" s="162" t="s">
        <v>6921</v>
      </c>
      <c r="I579" s="162" t="s">
        <v>2526</v>
      </c>
      <c r="J579" s="162" t="b">
        <v>0</v>
      </c>
      <c r="K579" s="162" t="b">
        <v>1</v>
      </c>
    </row>
    <row r="580" spans="1:11">
      <c r="A580" s="162" t="s">
        <v>2518</v>
      </c>
      <c r="B580" s="162" t="s">
        <v>6922</v>
      </c>
      <c r="C580" s="162" t="s">
        <v>6923</v>
      </c>
      <c r="E580" s="162" t="s">
        <v>340</v>
      </c>
      <c r="F580" s="162" t="s">
        <v>332</v>
      </c>
      <c r="G580" s="162" t="s">
        <v>2527</v>
      </c>
      <c r="H580" s="162" t="s">
        <v>6924</v>
      </c>
      <c r="I580" s="162" t="s">
        <v>2528</v>
      </c>
      <c r="J580" s="162" t="b">
        <v>0</v>
      </c>
      <c r="K580" s="162" t="b">
        <v>1</v>
      </c>
    </row>
    <row r="581" spans="1:11">
      <c r="A581" s="162" t="s">
        <v>2518</v>
      </c>
      <c r="B581" s="162" t="s">
        <v>6925</v>
      </c>
      <c r="C581" s="162" t="s">
        <v>6926</v>
      </c>
      <c r="E581" s="162" t="s">
        <v>340</v>
      </c>
      <c r="F581" s="162" t="s">
        <v>332</v>
      </c>
      <c r="G581" s="162" t="s">
        <v>2529</v>
      </c>
      <c r="H581" s="162" t="s">
        <v>6927</v>
      </c>
      <c r="I581" s="162" t="s">
        <v>2530</v>
      </c>
      <c r="J581" s="162" t="b">
        <v>0</v>
      </c>
      <c r="K581" s="162" t="b">
        <v>1</v>
      </c>
    </row>
    <row r="582" spans="1:11">
      <c r="A582" s="162" t="s">
        <v>2518</v>
      </c>
      <c r="B582" s="162" t="s">
        <v>6928</v>
      </c>
      <c r="C582" s="162" t="s">
        <v>6929</v>
      </c>
      <c r="E582" s="162" t="s">
        <v>340</v>
      </c>
      <c r="F582" s="162" t="s">
        <v>332</v>
      </c>
      <c r="G582" s="162" t="s">
        <v>2531</v>
      </c>
      <c r="H582" s="162" t="s">
        <v>6930</v>
      </c>
      <c r="I582" s="162" t="s">
        <v>2532</v>
      </c>
      <c r="J582" s="162" t="b">
        <v>0</v>
      </c>
      <c r="K582" s="162" t="b">
        <v>1</v>
      </c>
    </row>
    <row r="583" spans="1:11">
      <c r="A583" s="162" t="s">
        <v>2518</v>
      </c>
      <c r="B583" s="162" t="s">
        <v>6931</v>
      </c>
      <c r="C583" s="162" t="s">
        <v>6932</v>
      </c>
      <c r="E583" s="162" t="s">
        <v>340</v>
      </c>
      <c r="F583" s="162" t="s">
        <v>332</v>
      </c>
      <c r="G583" s="162" t="s">
        <v>2533</v>
      </c>
      <c r="H583" s="162" t="s">
        <v>6933</v>
      </c>
      <c r="I583" s="162" t="s">
        <v>2534</v>
      </c>
      <c r="J583" s="162" t="b">
        <v>0</v>
      </c>
      <c r="K583" s="162" t="b">
        <v>1</v>
      </c>
    </row>
    <row r="584" spans="1:11">
      <c r="A584" s="162" t="s">
        <v>2518</v>
      </c>
      <c r="B584" s="162" t="s">
        <v>6934</v>
      </c>
      <c r="C584" s="162" t="s">
        <v>6935</v>
      </c>
      <c r="E584" s="162" t="s">
        <v>340</v>
      </c>
      <c r="F584" s="162" t="s">
        <v>332</v>
      </c>
      <c r="G584" s="162" t="s">
        <v>2535</v>
      </c>
      <c r="H584" s="162" t="s">
        <v>6936</v>
      </c>
      <c r="I584" s="162" t="s">
        <v>2536</v>
      </c>
      <c r="J584" s="162" t="b">
        <v>0</v>
      </c>
      <c r="K584" s="162" t="b">
        <v>1</v>
      </c>
    </row>
    <row r="585" spans="1:11">
      <c r="A585" s="162" t="s">
        <v>2540</v>
      </c>
      <c r="B585" s="162" t="s">
        <v>6937</v>
      </c>
      <c r="C585" s="162" t="s">
        <v>6938</v>
      </c>
      <c r="D585" s="162" t="s">
        <v>2537</v>
      </c>
      <c r="E585" s="162" t="s">
        <v>340</v>
      </c>
      <c r="F585" s="162" t="s">
        <v>333</v>
      </c>
      <c r="G585" s="162" t="s">
        <v>2538</v>
      </c>
      <c r="H585" s="162" t="s">
        <v>2538</v>
      </c>
      <c r="I585" s="162" t="s">
        <v>2539</v>
      </c>
      <c r="J585" s="162" t="b">
        <v>1</v>
      </c>
      <c r="K585" s="162" t="b">
        <v>0</v>
      </c>
    </row>
    <row r="586" spans="1:11">
      <c r="A586" s="162" t="s">
        <v>2540</v>
      </c>
      <c r="B586" s="162" t="s">
        <v>6939</v>
      </c>
      <c r="C586" s="162" t="s">
        <v>6940</v>
      </c>
      <c r="D586" s="162" t="s">
        <v>2537</v>
      </c>
      <c r="E586" s="162" t="s">
        <v>340</v>
      </c>
      <c r="F586" s="162" t="s">
        <v>333</v>
      </c>
      <c r="G586" s="162" t="s">
        <v>2541</v>
      </c>
      <c r="H586" s="162" t="s">
        <v>2541</v>
      </c>
      <c r="I586" s="162" t="s">
        <v>2542</v>
      </c>
      <c r="J586" s="162" t="b">
        <v>1</v>
      </c>
      <c r="K586" s="162" t="b">
        <v>0</v>
      </c>
    </row>
    <row r="587" spans="1:11">
      <c r="A587" s="162" t="s">
        <v>2540</v>
      </c>
      <c r="B587" s="162" t="s">
        <v>6941</v>
      </c>
      <c r="C587" s="162" t="s">
        <v>6942</v>
      </c>
      <c r="D587" s="162" t="s">
        <v>2543</v>
      </c>
      <c r="E587" s="162" t="s">
        <v>340</v>
      </c>
      <c r="F587" s="162" t="s">
        <v>333</v>
      </c>
      <c r="G587" s="162" t="s">
        <v>2544</v>
      </c>
      <c r="H587" s="162" t="s">
        <v>2544</v>
      </c>
      <c r="I587" s="162" t="s">
        <v>2545</v>
      </c>
      <c r="J587" s="162" t="b">
        <v>0</v>
      </c>
      <c r="K587" s="162" t="b">
        <v>0</v>
      </c>
    </row>
    <row r="588" spans="1:11">
      <c r="A588" s="162" t="s">
        <v>2540</v>
      </c>
      <c r="B588" s="162" t="s">
        <v>6943</v>
      </c>
      <c r="C588" s="162" t="s">
        <v>6944</v>
      </c>
      <c r="D588" s="162" t="s">
        <v>2546</v>
      </c>
      <c r="E588" s="162" t="s">
        <v>340</v>
      </c>
      <c r="F588" s="162" t="s">
        <v>333</v>
      </c>
      <c r="G588" s="162" t="s">
        <v>2547</v>
      </c>
      <c r="H588" s="162" t="s">
        <v>2547</v>
      </c>
      <c r="I588" s="162" t="s">
        <v>2548</v>
      </c>
      <c r="J588" s="162" t="b">
        <v>0</v>
      </c>
      <c r="K588" s="162" t="b">
        <v>0</v>
      </c>
    </row>
    <row r="589" spans="1:11">
      <c r="A589" s="162" t="s">
        <v>2540</v>
      </c>
      <c r="B589" s="162" t="s">
        <v>6945</v>
      </c>
      <c r="C589" s="162" t="s">
        <v>6946</v>
      </c>
      <c r="D589" s="162" t="s">
        <v>2549</v>
      </c>
      <c r="E589" s="162" t="s">
        <v>340</v>
      </c>
      <c r="F589" s="162" t="s">
        <v>333</v>
      </c>
      <c r="G589" s="162" t="s">
        <v>2550</v>
      </c>
      <c r="H589" s="162" t="s">
        <v>2550</v>
      </c>
      <c r="I589" s="162" t="s">
        <v>2551</v>
      </c>
      <c r="J589" s="162" t="b">
        <v>1</v>
      </c>
      <c r="K589" s="162" t="b">
        <v>0</v>
      </c>
    </row>
    <row r="590" spans="1:11">
      <c r="A590" s="162" t="s">
        <v>2540</v>
      </c>
      <c r="B590" s="162" t="s">
        <v>6947</v>
      </c>
      <c r="C590" s="162" t="s">
        <v>6948</v>
      </c>
      <c r="D590" s="162" t="s">
        <v>2552</v>
      </c>
      <c r="E590" s="162" t="s">
        <v>340</v>
      </c>
      <c r="F590" s="162" t="s">
        <v>333</v>
      </c>
      <c r="G590" s="162" t="s">
        <v>2553</v>
      </c>
      <c r="H590" s="162" t="s">
        <v>2553</v>
      </c>
      <c r="I590" s="162" t="s">
        <v>2554</v>
      </c>
      <c r="J590" s="162" t="b">
        <v>0</v>
      </c>
      <c r="K590" s="162" t="b">
        <v>0</v>
      </c>
    </row>
    <row r="591" spans="1:11">
      <c r="A591" s="162" t="s">
        <v>2540</v>
      </c>
      <c r="B591" s="162" t="s">
        <v>6949</v>
      </c>
      <c r="C591" s="162" t="s">
        <v>6950</v>
      </c>
      <c r="D591" s="162" t="s">
        <v>2555</v>
      </c>
      <c r="E591" s="162" t="s">
        <v>340</v>
      </c>
      <c r="F591" s="162" t="s">
        <v>333</v>
      </c>
      <c r="G591" s="162" t="s">
        <v>2556</v>
      </c>
      <c r="H591" s="162" t="s">
        <v>2556</v>
      </c>
      <c r="I591" s="162" t="s">
        <v>2557</v>
      </c>
      <c r="J591" s="162" t="b">
        <v>0</v>
      </c>
      <c r="K591" s="162" t="b">
        <v>0</v>
      </c>
    </row>
    <row r="592" spans="1:11">
      <c r="A592" s="162" t="s">
        <v>2540</v>
      </c>
      <c r="B592" s="162" t="s">
        <v>6951</v>
      </c>
      <c r="C592" s="162" t="s">
        <v>6952</v>
      </c>
      <c r="D592" s="162" t="s">
        <v>2537</v>
      </c>
      <c r="E592" s="162" t="s">
        <v>340</v>
      </c>
      <c r="F592" s="162" t="s">
        <v>332</v>
      </c>
      <c r="G592" s="162" t="s">
        <v>2538</v>
      </c>
      <c r="H592" s="162" t="s">
        <v>2538</v>
      </c>
      <c r="I592" s="162" t="s">
        <v>2558</v>
      </c>
      <c r="J592" s="162" t="b">
        <v>1</v>
      </c>
      <c r="K592" s="162" t="b">
        <v>0</v>
      </c>
    </row>
    <row r="593" spans="1:11">
      <c r="A593" s="162" t="s">
        <v>2540</v>
      </c>
      <c r="B593" s="162" t="s">
        <v>6953</v>
      </c>
      <c r="C593" s="162" t="s">
        <v>6954</v>
      </c>
      <c r="D593" s="162" t="s">
        <v>2543</v>
      </c>
      <c r="E593" s="162" t="s">
        <v>340</v>
      </c>
      <c r="F593" s="162" t="s">
        <v>332</v>
      </c>
      <c r="G593" s="162" t="s">
        <v>2559</v>
      </c>
      <c r="H593" s="162" t="s">
        <v>2559</v>
      </c>
      <c r="I593" s="162" t="s">
        <v>2560</v>
      </c>
      <c r="J593" s="162" t="b">
        <v>0</v>
      </c>
      <c r="K593" s="162" t="b">
        <v>0</v>
      </c>
    </row>
    <row r="594" spans="1:11">
      <c r="A594" s="162" t="s">
        <v>2540</v>
      </c>
      <c r="B594" s="162" t="s">
        <v>6955</v>
      </c>
      <c r="C594" s="162" t="s">
        <v>6956</v>
      </c>
      <c r="D594" s="162" t="s">
        <v>2546</v>
      </c>
      <c r="E594" s="162" t="s">
        <v>340</v>
      </c>
      <c r="F594" s="162" t="s">
        <v>332</v>
      </c>
      <c r="G594" s="162" t="s">
        <v>2561</v>
      </c>
      <c r="H594" s="162" t="s">
        <v>2561</v>
      </c>
      <c r="I594" s="162" t="s">
        <v>2562</v>
      </c>
      <c r="J594" s="162" t="b">
        <v>0</v>
      </c>
      <c r="K594" s="162" t="b">
        <v>0</v>
      </c>
    </row>
    <row r="595" spans="1:11">
      <c r="A595" s="162" t="s">
        <v>2540</v>
      </c>
      <c r="B595" s="162" t="s">
        <v>6957</v>
      </c>
      <c r="C595" s="162" t="s">
        <v>6958</v>
      </c>
      <c r="D595" s="162" t="s">
        <v>2549</v>
      </c>
      <c r="E595" s="162" t="s">
        <v>340</v>
      </c>
      <c r="F595" s="162" t="s">
        <v>332</v>
      </c>
      <c r="G595" s="162" t="s">
        <v>2563</v>
      </c>
      <c r="H595" s="162" t="s">
        <v>2563</v>
      </c>
      <c r="I595" s="162" t="s">
        <v>2564</v>
      </c>
      <c r="J595" s="162" t="b">
        <v>1</v>
      </c>
      <c r="K595" s="162" t="b">
        <v>0</v>
      </c>
    </row>
    <row r="596" spans="1:11">
      <c r="A596" s="162" t="s">
        <v>2540</v>
      </c>
      <c r="B596" s="162" t="s">
        <v>6959</v>
      </c>
      <c r="C596" s="162" t="s">
        <v>6960</v>
      </c>
      <c r="D596" s="162" t="s">
        <v>2552</v>
      </c>
      <c r="E596" s="162" t="s">
        <v>340</v>
      </c>
      <c r="F596" s="162" t="s">
        <v>332</v>
      </c>
      <c r="G596" s="162" t="s">
        <v>2565</v>
      </c>
      <c r="H596" s="162" t="s">
        <v>2565</v>
      </c>
      <c r="I596" s="162" t="s">
        <v>2566</v>
      </c>
      <c r="J596" s="162" t="b">
        <v>0</v>
      </c>
      <c r="K596" s="162" t="b">
        <v>0</v>
      </c>
    </row>
    <row r="597" spans="1:11">
      <c r="A597" s="162" t="s">
        <v>2540</v>
      </c>
      <c r="B597" s="162" t="s">
        <v>6961</v>
      </c>
      <c r="C597" s="162" t="s">
        <v>6962</v>
      </c>
      <c r="D597" s="162" t="s">
        <v>2555</v>
      </c>
      <c r="E597" s="162" t="s">
        <v>340</v>
      </c>
      <c r="F597" s="162" t="s">
        <v>332</v>
      </c>
      <c r="G597" s="162" t="s">
        <v>2567</v>
      </c>
      <c r="H597" s="162" t="s">
        <v>2567</v>
      </c>
      <c r="I597" s="162" t="s">
        <v>2568</v>
      </c>
      <c r="J597" s="162" t="b">
        <v>0</v>
      </c>
      <c r="K597" s="162" t="b">
        <v>0</v>
      </c>
    </row>
    <row r="598" spans="1:11">
      <c r="A598" s="162" t="s">
        <v>2572</v>
      </c>
      <c r="B598" s="162" t="s">
        <v>6963</v>
      </c>
      <c r="C598" s="162" t="s">
        <v>6964</v>
      </c>
      <c r="D598" s="162" t="s">
        <v>2569</v>
      </c>
      <c r="E598" s="162" t="s">
        <v>340</v>
      </c>
      <c r="F598" s="162" t="s">
        <v>332</v>
      </c>
      <c r="G598" s="162" t="s">
        <v>2570</v>
      </c>
      <c r="H598" s="162" t="s">
        <v>2570</v>
      </c>
      <c r="I598" s="162" t="s">
        <v>2571</v>
      </c>
      <c r="J598" s="162" t="b">
        <v>0</v>
      </c>
      <c r="K598" s="162" t="b">
        <v>0</v>
      </c>
    </row>
    <row r="599" spans="1:11">
      <c r="A599" s="162" t="s">
        <v>2572</v>
      </c>
      <c r="B599" s="162" t="s">
        <v>6965</v>
      </c>
      <c r="C599" s="162" t="s">
        <v>6966</v>
      </c>
      <c r="D599" s="162" t="s">
        <v>2573</v>
      </c>
      <c r="E599" s="162" t="s">
        <v>340</v>
      </c>
      <c r="F599" s="162" t="s">
        <v>332</v>
      </c>
      <c r="G599" s="162" t="s">
        <v>2574</v>
      </c>
      <c r="H599" s="162" t="s">
        <v>2574</v>
      </c>
      <c r="I599" s="162" t="s">
        <v>2575</v>
      </c>
      <c r="J599" s="162" t="b">
        <v>1</v>
      </c>
      <c r="K599" s="162" t="b">
        <v>0</v>
      </c>
    </row>
    <row r="600" spans="1:11">
      <c r="A600" s="162" t="s">
        <v>2572</v>
      </c>
      <c r="B600" s="162" t="s">
        <v>6967</v>
      </c>
      <c r="C600" s="162" t="s">
        <v>6968</v>
      </c>
      <c r="D600" s="162" t="s">
        <v>2576</v>
      </c>
      <c r="E600" s="162" t="s">
        <v>340</v>
      </c>
      <c r="F600" s="162" t="s">
        <v>332</v>
      </c>
      <c r="G600" s="162" t="s">
        <v>2577</v>
      </c>
      <c r="H600" s="162" t="s">
        <v>2577</v>
      </c>
      <c r="I600" s="162" t="s">
        <v>2578</v>
      </c>
      <c r="J600" s="162" t="b">
        <v>0</v>
      </c>
      <c r="K600" s="162" t="b">
        <v>0</v>
      </c>
    </row>
    <row r="601" spans="1:11">
      <c r="A601" s="162" t="s">
        <v>2572</v>
      </c>
      <c r="B601" s="162" t="s">
        <v>6969</v>
      </c>
      <c r="C601" s="162" t="s">
        <v>6970</v>
      </c>
      <c r="D601" s="162" t="s">
        <v>2579</v>
      </c>
      <c r="E601" s="162" t="s">
        <v>340</v>
      </c>
      <c r="F601" s="162" t="s">
        <v>332</v>
      </c>
      <c r="G601" s="162" t="s">
        <v>2580</v>
      </c>
      <c r="H601" s="162" t="s">
        <v>2580</v>
      </c>
      <c r="I601" s="162" t="s">
        <v>2581</v>
      </c>
      <c r="J601" s="162" t="b">
        <v>0</v>
      </c>
      <c r="K601" s="162" t="b">
        <v>0</v>
      </c>
    </row>
    <row r="602" spans="1:11">
      <c r="A602" s="162" t="s">
        <v>2572</v>
      </c>
      <c r="B602" s="162" t="s">
        <v>6971</v>
      </c>
      <c r="C602" s="162" t="s">
        <v>6972</v>
      </c>
      <c r="D602" s="162" t="s">
        <v>2582</v>
      </c>
      <c r="E602" s="162" t="s">
        <v>340</v>
      </c>
      <c r="F602" s="162" t="s">
        <v>332</v>
      </c>
      <c r="G602" s="162" t="s">
        <v>2583</v>
      </c>
      <c r="H602" s="162" t="s">
        <v>2583</v>
      </c>
      <c r="I602" s="162" t="s">
        <v>2584</v>
      </c>
      <c r="J602" s="162" t="b">
        <v>0</v>
      </c>
      <c r="K602" s="162" t="b">
        <v>0</v>
      </c>
    </row>
    <row r="603" spans="1:11">
      <c r="A603" s="162" t="s">
        <v>2572</v>
      </c>
      <c r="B603" s="162" t="s">
        <v>6973</v>
      </c>
      <c r="C603" s="162" t="s">
        <v>6974</v>
      </c>
      <c r="D603" s="162" t="s">
        <v>2585</v>
      </c>
      <c r="E603" s="162" t="s">
        <v>340</v>
      </c>
      <c r="F603" s="162" t="s">
        <v>332</v>
      </c>
      <c r="G603" s="162" t="s">
        <v>2586</v>
      </c>
      <c r="H603" s="162" t="s">
        <v>2586</v>
      </c>
      <c r="I603" s="162" t="s">
        <v>2587</v>
      </c>
      <c r="J603" s="162" t="b">
        <v>1</v>
      </c>
      <c r="K603" s="162" t="b">
        <v>0</v>
      </c>
    </row>
    <row r="604" spans="1:11">
      <c r="A604" s="162" t="s">
        <v>2572</v>
      </c>
      <c r="B604" s="162" t="s">
        <v>6975</v>
      </c>
      <c r="C604" s="162" t="s">
        <v>6976</v>
      </c>
      <c r="D604" s="162" t="s">
        <v>2588</v>
      </c>
      <c r="E604" s="162" t="s">
        <v>340</v>
      </c>
      <c r="F604" s="162" t="s">
        <v>332</v>
      </c>
      <c r="G604" s="162" t="s">
        <v>2589</v>
      </c>
      <c r="H604" s="162" t="s">
        <v>2589</v>
      </c>
      <c r="I604" s="162" t="s">
        <v>2590</v>
      </c>
      <c r="J604" s="162" t="b">
        <v>1</v>
      </c>
      <c r="K604" s="162" t="b">
        <v>0</v>
      </c>
    </row>
    <row r="605" spans="1:11">
      <c r="A605" s="162" t="s">
        <v>2594</v>
      </c>
      <c r="B605" s="162" t="s">
        <v>6977</v>
      </c>
      <c r="C605" s="162" t="s">
        <v>6978</v>
      </c>
      <c r="D605" s="162" t="s">
        <v>2591</v>
      </c>
      <c r="E605" s="162" t="s">
        <v>340</v>
      </c>
      <c r="F605" s="162" t="s">
        <v>332</v>
      </c>
      <c r="G605" s="162" t="s">
        <v>2592</v>
      </c>
      <c r="H605" s="162" t="s">
        <v>6979</v>
      </c>
      <c r="I605" s="162" t="s">
        <v>2593</v>
      </c>
      <c r="J605" s="162" t="b">
        <v>0</v>
      </c>
      <c r="K605" s="162" t="b">
        <v>1</v>
      </c>
    </row>
    <row r="606" spans="1:11">
      <c r="A606" s="162" t="s">
        <v>2594</v>
      </c>
      <c r="B606" s="162" t="s">
        <v>6980</v>
      </c>
      <c r="C606" s="162" t="s">
        <v>6981</v>
      </c>
      <c r="D606" s="162" t="s">
        <v>2595</v>
      </c>
      <c r="E606" s="162" t="s">
        <v>340</v>
      </c>
      <c r="F606" s="162" t="s">
        <v>332</v>
      </c>
      <c r="G606" s="162" t="s">
        <v>2596</v>
      </c>
      <c r="H606" s="162" t="s">
        <v>6982</v>
      </c>
      <c r="I606" s="162" t="s">
        <v>2597</v>
      </c>
      <c r="J606" s="162" t="b">
        <v>0</v>
      </c>
      <c r="K606" s="162" t="b">
        <v>1</v>
      </c>
    </row>
    <row r="607" spans="1:11">
      <c r="A607" s="162" t="s">
        <v>2594</v>
      </c>
      <c r="B607" s="162" t="s">
        <v>6983</v>
      </c>
      <c r="C607" s="162" t="s">
        <v>6984</v>
      </c>
      <c r="D607" s="162" t="s">
        <v>2598</v>
      </c>
      <c r="E607" s="162" t="s">
        <v>340</v>
      </c>
      <c r="F607" s="162" t="s">
        <v>332</v>
      </c>
      <c r="G607" s="162" t="s">
        <v>2599</v>
      </c>
      <c r="H607" s="162" t="s">
        <v>6985</v>
      </c>
      <c r="I607" s="162" t="s">
        <v>2600</v>
      </c>
      <c r="J607" s="162" t="b">
        <v>0</v>
      </c>
      <c r="K607" s="162" t="b">
        <v>1</v>
      </c>
    </row>
    <row r="608" spans="1:11">
      <c r="A608" s="162" t="s">
        <v>2594</v>
      </c>
      <c r="B608" s="162" t="s">
        <v>6986</v>
      </c>
      <c r="C608" s="162" t="s">
        <v>6987</v>
      </c>
      <c r="D608" s="162" t="s">
        <v>2598</v>
      </c>
      <c r="E608" s="162" t="s">
        <v>340</v>
      </c>
      <c r="F608" s="162" t="s">
        <v>332</v>
      </c>
      <c r="G608" s="162" t="s">
        <v>2601</v>
      </c>
      <c r="H608" s="162" t="s">
        <v>6988</v>
      </c>
      <c r="I608" s="162" t="s">
        <v>2602</v>
      </c>
      <c r="J608" s="162" t="b">
        <v>0</v>
      </c>
      <c r="K608" s="162" t="b">
        <v>1</v>
      </c>
    </row>
    <row r="609" spans="1:11">
      <c r="A609" s="162" t="s">
        <v>2594</v>
      </c>
      <c r="B609" s="162" t="s">
        <v>6989</v>
      </c>
      <c r="C609" s="162" t="s">
        <v>6990</v>
      </c>
      <c r="D609" s="162" t="s">
        <v>2603</v>
      </c>
      <c r="E609" s="162" t="s">
        <v>340</v>
      </c>
      <c r="F609" s="162" t="s">
        <v>332</v>
      </c>
      <c r="G609" s="162" t="s">
        <v>2604</v>
      </c>
      <c r="H609" s="162" t="s">
        <v>6991</v>
      </c>
      <c r="I609" s="162" t="s">
        <v>2605</v>
      </c>
      <c r="J609" s="162" t="b">
        <v>0</v>
      </c>
      <c r="K609" s="162" t="b">
        <v>1</v>
      </c>
    </row>
    <row r="610" spans="1:11">
      <c r="A610" s="162" t="s">
        <v>2594</v>
      </c>
      <c r="B610" s="162" t="s">
        <v>6992</v>
      </c>
      <c r="C610" s="162" t="s">
        <v>6993</v>
      </c>
      <c r="E610" s="162" t="s">
        <v>340</v>
      </c>
      <c r="F610" s="162" t="s">
        <v>332</v>
      </c>
      <c r="G610" s="162" t="s">
        <v>2606</v>
      </c>
      <c r="H610" s="162" t="s">
        <v>6994</v>
      </c>
      <c r="I610" s="162" t="s">
        <v>2607</v>
      </c>
      <c r="J610" s="162" t="b">
        <v>0</v>
      </c>
      <c r="K610" s="162" t="b">
        <v>1</v>
      </c>
    </row>
    <row r="611" spans="1:11">
      <c r="A611" s="162" t="s">
        <v>2594</v>
      </c>
      <c r="B611" s="162" t="s">
        <v>6995</v>
      </c>
      <c r="C611" s="162" t="s">
        <v>6996</v>
      </c>
      <c r="E611" s="162" t="s">
        <v>340</v>
      </c>
      <c r="F611" s="162" t="s">
        <v>332</v>
      </c>
      <c r="G611" s="162" t="s">
        <v>2608</v>
      </c>
      <c r="H611" s="162" t="s">
        <v>6997</v>
      </c>
      <c r="I611" s="162" t="s">
        <v>2609</v>
      </c>
      <c r="J611" s="162" t="b">
        <v>0</v>
      </c>
      <c r="K611" s="162" t="b">
        <v>1</v>
      </c>
    </row>
    <row r="612" spans="1:11">
      <c r="A612" s="162" t="s">
        <v>2594</v>
      </c>
      <c r="B612" s="162" t="s">
        <v>6998</v>
      </c>
      <c r="C612" s="162" t="s">
        <v>6999</v>
      </c>
      <c r="E612" s="162" t="s">
        <v>340</v>
      </c>
      <c r="F612" s="162" t="s">
        <v>332</v>
      </c>
      <c r="G612" s="162" t="s">
        <v>2610</v>
      </c>
      <c r="H612" s="162" t="s">
        <v>7000</v>
      </c>
      <c r="I612" s="162" t="s">
        <v>2611</v>
      </c>
      <c r="J612" s="162" t="b">
        <v>0</v>
      </c>
      <c r="K612" s="162" t="b">
        <v>1</v>
      </c>
    </row>
    <row r="613" spans="1:11">
      <c r="A613" s="162" t="s">
        <v>2594</v>
      </c>
      <c r="B613" s="162" t="s">
        <v>7001</v>
      </c>
      <c r="C613" s="162" t="s">
        <v>7002</v>
      </c>
      <c r="E613" s="162" t="s">
        <v>340</v>
      </c>
      <c r="F613" s="162" t="s">
        <v>332</v>
      </c>
      <c r="G613" s="162" t="s">
        <v>2612</v>
      </c>
      <c r="H613" s="162" t="s">
        <v>7003</v>
      </c>
      <c r="I613" s="162" t="s">
        <v>2613</v>
      </c>
      <c r="J613" s="162" t="b">
        <v>0</v>
      </c>
      <c r="K613" s="162" t="b">
        <v>1</v>
      </c>
    </row>
    <row r="614" spans="1:11">
      <c r="A614" s="162" t="s">
        <v>2594</v>
      </c>
      <c r="B614" s="162" t="s">
        <v>7004</v>
      </c>
      <c r="C614" s="162" t="s">
        <v>7005</v>
      </c>
      <c r="E614" s="162" t="s">
        <v>340</v>
      </c>
      <c r="F614" s="162" t="s">
        <v>332</v>
      </c>
      <c r="G614" s="162" t="s">
        <v>2614</v>
      </c>
      <c r="H614" s="162" t="s">
        <v>7006</v>
      </c>
      <c r="I614" s="162" t="s">
        <v>2615</v>
      </c>
      <c r="J614" s="162" t="b">
        <v>0</v>
      </c>
      <c r="K614" s="162" t="b">
        <v>1</v>
      </c>
    </row>
    <row r="615" spans="1:11">
      <c r="A615" s="162" t="s">
        <v>2594</v>
      </c>
      <c r="B615" s="162" t="s">
        <v>7007</v>
      </c>
      <c r="C615" s="162" t="s">
        <v>7008</v>
      </c>
      <c r="E615" s="162" t="s">
        <v>340</v>
      </c>
      <c r="F615" s="162" t="s">
        <v>332</v>
      </c>
      <c r="G615" s="162" t="s">
        <v>2616</v>
      </c>
      <c r="H615" s="162" t="s">
        <v>7009</v>
      </c>
      <c r="I615" s="162" t="s">
        <v>2617</v>
      </c>
      <c r="J615" s="162" t="b">
        <v>0</v>
      </c>
      <c r="K615" s="162" t="b">
        <v>1</v>
      </c>
    </row>
    <row r="616" spans="1:11">
      <c r="A616" s="162" t="s">
        <v>2620</v>
      </c>
      <c r="B616" s="162" t="s">
        <v>7010</v>
      </c>
      <c r="C616" s="162" t="s">
        <v>7011</v>
      </c>
      <c r="E616" s="162" t="s">
        <v>340</v>
      </c>
      <c r="F616" s="162" t="s">
        <v>332</v>
      </c>
      <c r="G616" s="162" t="s">
        <v>2618</v>
      </c>
      <c r="H616" s="162" t="s">
        <v>2618</v>
      </c>
      <c r="I616" s="162" t="s">
        <v>2619</v>
      </c>
      <c r="J616" s="162" t="b">
        <v>0</v>
      </c>
      <c r="K616" s="162" t="b">
        <v>1</v>
      </c>
    </row>
    <row r="617" spans="1:11">
      <c r="A617" s="162" t="s">
        <v>2620</v>
      </c>
      <c r="B617" s="162" t="s">
        <v>7012</v>
      </c>
      <c r="C617" s="162" t="s">
        <v>7013</v>
      </c>
      <c r="E617" s="162" t="s">
        <v>340</v>
      </c>
      <c r="F617" s="162" t="s">
        <v>332</v>
      </c>
      <c r="G617" s="162" t="s">
        <v>2621</v>
      </c>
      <c r="H617" s="162" t="s">
        <v>2625</v>
      </c>
      <c r="I617" s="162" t="s">
        <v>2622</v>
      </c>
      <c r="J617" s="162" t="b">
        <v>0</v>
      </c>
      <c r="K617" s="162" t="b">
        <v>1</v>
      </c>
    </row>
    <row r="618" spans="1:11">
      <c r="A618" s="162" t="s">
        <v>2620</v>
      </c>
      <c r="B618" s="162" t="s">
        <v>7014</v>
      </c>
      <c r="C618" s="162" t="s">
        <v>7015</v>
      </c>
      <c r="E618" s="162" t="s">
        <v>340</v>
      </c>
      <c r="F618" s="162" t="s">
        <v>332</v>
      </c>
      <c r="G618" s="162" t="s">
        <v>2623</v>
      </c>
      <c r="H618" s="162" t="s">
        <v>2623</v>
      </c>
      <c r="I618" s="162" t="s">
        <v>2624</v>
      </c>
      <c r="J618" s="162" t="b">
        <v>0</v>
      </c>
      <c r="K618" s="162" t="b">
        <v>1</v>
      </c>
    </row>
    <row r="619" spans="1:11">
      <c r="A619" s="162" t="s">
        <v>2620</v>
      </c>
      <c r="B619" s="162" t="s">
        <v>7016</v>
      </c>
      <c r="C619" s="162" t="s">
        <v>7017</v>
      </c>
      <c r="E619" s="162" t="s">
        <v>340</v>
      </c>
      <c r="F619" s="162" t="s">
        <v>332</v>
      </c>
      <c r="G619" s="162" t="s">
        <v>2625</v>
      </c>
      <c r="H619" s="162" t="s">
        <v>2621</v>
      </c>
      <c r="I619" s="162" t="s">
        <v>2626</v>
      </c>
      <c r="J619" s="162" t="b">
        <v>0</v>
      </c>
      <c r="K619" s="162" t="b">
        <v>1</v>
      </c>
    </row>
    <row r="620" spans="1:11">
      <c r="A620" s="162" t="s">
        <v>2620</v>
      </c>
      <c r="B620" s="162" t="s">
        <v>7018</v>
      </c>
      <c r="C620" s="162" t="s">
        <v>7019</v>
      </c>
      <c r="E620" s="162" t="s">
        <v>340</v>
      </c>
      <c r="F620" s="162" t="s">
        <v>332</v>
      </c>
      <c r="G620" s="162" t="s">
        <v>2627</v>
      </c>
      <c r="H620" s="162" t="s">
        <v>2627</v>
      </c>
      <c r="I620" s="162" t="s">
        <v>2628</v>
      </c>
      <c r="J620" s="162" t="b">
        <v>0</v>
      </c>
      <c r="K620" s="162" t="b">
        <v>1</v>
      </c>
    </row>
    <row r="621" spans="1:11">
      <c r="A621" s="162" t="s">
        <v>2620</v>
      </c>
      <c r="B621" s="162" t="s">
        <v>7020</v>
      </c>
      <c r="C621" s="162" t="s">
        <v>7021</v>
      </c>
      <c r="E621" s="162" t="s">
        <v>340</v>
      </c>
      <c r="F621" s="162" t="s">
        <v>332</v>
      </c>
      <c r="G621" s="162" t="s">
        <v>2629</v>
      </c>
      <c r="H621" s="162" t="s">
        <v>2629</v>
      </c>
      <c r="I621" s="162" t="s">
        <v>2630</v>
      </c>
      <c r="J621" s="162" t="b">
        <v>0</v>
      </c>
      <c r="K621" s="162" t="b">
        <v>1</v>
      </c>
    </row>
    <row r="622" spans="1:11">
      <c r="A622" s="162" t="s">
        <v>2620</v>
      </c>
      <c r="B622" s="162" t="s">
        <v>7022</v>
      </c>
      <c r="C622" s="162" t="s">
        <v>7023</v>
      </c>
      <c r="E622" s="162" t="s">
        <v>340</v>
      </c>
      <c r="F622" s="162" t="s">
        <v>332</v>
      </c>
      <c r="G622" s="162" t="s">
        <v>2631</v>
      </c>
      <c r="H622" s="162" t="s">
        <v>2631</v>
      </c>
      <c r="I622" s="162" t="s">
        <v>2632</v>
      </c>
      <c r="J622" s="162" t="b">
        <v>0</v>
      </c>
      <c r="K622" s="162" t="b">
        <v>1</v>
      </c>
    </row>
    <row r="623" spans="1:11">
      <c r="A623" s="162" t="s">
        <v>2636</v>
      </c>
      <c r="B623" s="162" t="s">
        <v>7024</v>
      </c>
      <c r="C623" s="162" t="s">
        <v>7025</v>
      </c>
      <c r="D623" s="162" t="s">
        <v>2633</v>
      </c>
      <c r="E623" s="162" t="s">
        <v>340</v>
      </c>
      <c r="F623" s="162" t="s">
        <v>341</v>
      </c>
      <c r="G623" s="162" t="s">
        <v>2634</v>
      </c>
      <c r="H623" s="162" t="s">
        <v>2634</v>
      </c>
      <c r="I623" s="162" t="s">
        <v>2635</v>
      </c>
      <c r="J623" s="162" t="b">
        <v>0</v>
      </c>
      <c r="K623" s="162" t="b">
        <v>0</v>
      </c>
    </row>
    <row r="624" spans="1:11">
      <c r="A624" s="162" t="s">
        <v>2636</v>
      </c>
      <c r="B624" s="162" t="s">
        <v>7026</v>
      </c>
      <c r="C624" s="162" t="s">
        <v>7027</v>
      </c>
      <c r="D624" s="162" t="s">
        <v>2637</v>
      </c>
      <c r="E624" s="162" t="s">
        <v>340</v>
      </c>
      <c r="F624" s="162" t="s">
        <v>341</v>
      </c>
      <c r="G624" s="162" t="s">
        <v>2638</v>
      </c>
      <c r="H624" s="162" t="s">
        <v>2638</v>
      </c>
      <c r="I624" s="162" t="s">
        <v>2639</v>
      </c>
      <c r="J624" s="162" t="b">
        <v>0</v>
      </c>
      <c r="K624" s="162" t="b">
        <v>0</v>
      </c>
    </row>
    <row r="625" spans="1:11">
      <c r="A625" s="162" t="s">
        <v>2636</v>
      </c>
      <c r="B625" s="162" t="s">
        <v>7028</v>
      </c>
      <c r="C625" s="162" t="s">
        <v>7029</v>
      </c>
      <c r="D625" s="162" t="s">
        <v>2633</v>
      </c>
      <c r="E625" s="162" t="s">
        <v>340</v>
      </c>
      <c r="F625" s="162" t="s">
        <v>341</v>
      </c>
      <c r="G625" s="162" t="s">
        <v>2640</v>
      </c>
      <c r="H625" s="162" t="s">
        <v>2640</v>
      </c>
      <c r="I625" s="162" t="s">
        <v>2641</v>
      </c>
      <c r="J625" s="162" t="b">
        <v>0</v>
      </c>
      <c r="K625" s="162" t="b">
        <v>0</v>
      </c>
    </row>
    <row r="626" spans="1:11">
      <c r="A626" s="162" t="s">
        <v>2636</v>
      </c>
      <c r="B626" s="162" t="s">
        <v>7030</v>
      </c>
      <c r="C626" s="162" t="s">
        <v>7031</v>
      </c>
      <c r="D626" s="162" t="s">
        <v>2637</v>
      </c>
      <c r="E626" s="162" t="s">
        <v>340</v>
      </c>
      <c r="F626" s="162" t="s">
        <v>341</v>
      </c>
      <c r="G626" s="162" t="s">
        <v>2642</v>
      </c>
      <c r="H626" s="162" t="s">
        <v>2642</v>
      </c>
      <c r="I626" s="162" t="s">
        <v>2643</v>
      </c>
      <c r="J626" s="162" t="b">
        <v>0</v>
      </c>
      <c r="K626" s="162" t="b">
        <v>0</v>
      </c>
    </row>
    <row r="627" spans="1:11">
      <c r="A627" s="162" t="s">
        <v>2636</v>
      </c>
      <c r="B627" s="162" t="s">
        <v>7032</v>
      </c>
      <c r="C627" s="162" t="s">
        <v>7033</v>
      </c>
      <c r="D627" s="162" t="s">
        <v>2633</v>
      </c>
      <c r="E627" s="162" t="s">
        <v>340</v>
      </c>
      <c r="F627" s="162" t="s">
        <v>1275</v>
      </c>
      <c r="G627" s="162" t="s">
        <v>2644</v>
      </c>
      <c r="H627" s="162" t="s">
        <v>2644</v>
      </c>
      <c r="I627" s="162" t="s">
        <v>2645</v>
      </c>
      <c r="J627" s="162" t="b">
        <v>0</v>
      </c>
      <c r="K627" s="162" t="b">
        <v>0</v>
      </c>
    </row>
    <row r="628" spans="1:11">
      <c r="A628" s="162" t="s">
        <v>2636</v>
      </c>
      <c r="B628" s="162" t="s">
        <v>7034</v>
      </c>
      <c r="C628" s="162" t="s">
        <v>7035</v>
      </c>
      <c r="D628" s="162" t="s">
        <v>2637</v>
      </c>
      <c r="E628" s="162" t="s">
        <v>340</v>
      </c>
      <c r="F628" s="162" t="s">
        <v>1275</v>
      </c>
      <c r="G628" s="162" t="s">
        <v>2646</v>
      </c>
      <c r="H628" s="162" t="s">
        <v>2646</v>
      </c>
      <c r="I628" s="162" t="s">
        <v>2647</v>
      </c>
      <c r="J628" s="162" t="b">
        <v>0</v>
      </c>
      <c r="K628" s="162" t="b">
        <v>0</v>
      </c>
    </row>
    <row r="629" spans="1:11">
      <c r="A629" s="162" t="s">
        <v>2636</v>
      </c>
      <c r="B629" s="162" t="s">
        <v>7036</v>
      </c>
      <c r="C629" s="162" t="s">
        <v>7037</v>
      </c>
      <c r="D629" s="162" t="s">
        <v>2648</v>
      </c>
      <c r="E629" s="162" t="s">
        <v>340</v>
      </c>
      <c r="F629" s="162" t="s">
        <v>332</v>
      </c>
      <c r="G629" s="162" t="s">
        <v>2649</v>
      </c>
      <c r="H629" s="162" t="s">
        <v>2649</v>
      </c>
      <c r="I629" s="162" t="s">
        <v>2650</v>
      </c>
      <c r="J629" s="162" t="b">
        <v>1</v>
      </c>
      <c r="K629" s="162" t="b">
        <v>0</v>
      </c>
    </row>
    <row r="630" spans="1:11">
      <c r="A630" s="162" t="s">
        <v>2636</v>
      </c>
      <c r="B630" s="162" t="s">
        <v>7038</v>
      </c>
      <c r="C630" s="162" t="s">
        <v>7039</v>
      </c>
      <c r="D630" s="162" t="s">
        <v>2633</v>
      </c>
      <c r="E630" s="162" t="s">
        <v>340</v>
      </c>
      <c r="F630" s="162" t="s">
        <v>332</v>
      </c>
      <c r="G630" s="162" t="s">
        <v>2651</v>
      </c>
      <c r="H630" s="162" t="s">
        <v>2651</v>
      </c>
      <c r="I630" s="162" t="s">
        <v>2652</v>
      </c>
      <c r="J630" s="162" t="b">
        <v>0</v>
      </c>
      <c r="K630" s="162" t="b">
        <v>0</v>
      </c>
    </row>
    <row r="631" spans="1:11">
      <c r="A631" s="162" t="s">
        <v>2636</v>
      </c>
      <c r="B631" s="162" t="s">
        <v>7040</v>
      </c>
      <c r="C631" s="162" t="s">
        <v>7041</v>
      </c>
      <c r="D631" s="162" t="s">
        <v>2653</v>
      </c>
      <c r="E631" s="162" t="s">
        <v>340</v>
      </c>
      <c r="F631" s="162" t="s">
        <v>332</v>
      </c>
      <c r="G631" s="162" t="s">
        <v>2654</v>
      </c>
      <c r="H631" s="162" t="s">
        <v>2654</v>
      </c>
      <c r="I631" s="162" t="s">
        <v>2655</v>
      </c>
      <c r="J631" s="162" t="b">
        <v>0</v>
      </c>
      <c r="K631" s="162" t="b">
        <v>0</v>
      </c>
    </row>
    <row r="632" spans="1:11">
      <c r="A632" s="162" t="s">
        <v>2658</v>
      </c>
      <c r="B632" s="162" t="s">
        <v>7042</v>
      </c>
      <c r="C632" s="162" t="s">
        <v>7043</v>
      </c>
      <c r="E632" s="162" t="s">
        <v>340</v>
      </c>
      <c r="F632" s="162" t="s">
        <v>332</v>
      </c>
      <c r="G632" s="162" t="s">
        <v>2656</v>
      </c>
      <c r="H632" s="162" t="s">
        <v>2656</v>
      </c>
      <c r="I632" s="162" t="s">
        <v>2657</v>
      </c>
      <c r="J632" s="162" t="b">
        <v>1</v>
      </c>
      <c r="K632" s="162" t="b">
        <v>0</v>
      </c>
    </row>
    <row r="633" spans="1:11">
      <c r="A633" s="162" t="s">
        <v>2658</v>
      </c>
      <c r="B633" s="162" t="s">
        <v>7044</v>
      </c>
      <c r="C633" s="162" t="s">
        <v>7045</v>
      </c>
      <c r="E633" s="162" t="s">
        <v>340</v>
      </c>
      <c r="F633" s="162" t="s">
        <v>332</v>
      </c>
      <c r="G633" s="162" t="s">
        <v>2659</v>
      </c>
      <c r="H633" s="162" t="s">
        <v>2659</v>
      </c>
      <c r="I633" s="162" t="s">
        <v>2660</v>
      </c>
      <c r="J633" s="162" t="b">
        <v>0</v>
      </c>
      <c r="K633" s="162" t="b">
        <v>0</v>
      </c>
    </row>
    <row r="634" spans="1:11">
      <c r="A634" s="162" t="s">
        <v>2658</v>
      </c>
      <c r="B634" s="162" t="s">
        <v>7046</v>
      </c>
      <c r="C634" s="162" t="s">
        <v>7047</v>
      </c>
      <c r="E634" s="162" t="s">
        <v>340</v>
      </c>
      <c r="F634" s="162" t="s">
        <v>332</v>
      </c>
      <c r="G634" s="162" t="s">
        <v>2661</v>
      </c>
      <c r="H634" s="162" t="s">
        <v>2661</v>
      </c>
      <c r="I634" s="162" t="s">
        <v>2662</v>
      </c>
      <c r="J634" s="162" t="b">
        <v>1</v>
      </c>
      <c r="K634" s="162" t="b">
        <v>0</v>
      </c>
    </row>
    <row r="635" spans="1:11">
      <c r="A635" s="162" t="s">
        <v>2658</v>
      </c>
      <c r="B635" s="162" t="s">
        <v>7048</v>
      </c>
      <c r="C635" s="162" t="s">
        <v>7049</v>
      </c>
      <c r="E635" s="162" t="s">
        <v>340</v>
      </c>
      <c r="F635" s="162" t="s">
        <v>332</v>
      </c>
      <c r="G635" s="162" t="s">
        <v>2663</v>
      </c>
      <c r="H635" s="162" t="s">
        <v>2663</v>
      </c>
      <c r="I635" s="162" t="s">
        <v>2664</v>
      </c>
      <c r="J635" s="162" t="b">
        <v>0</v>
      </c>
      <c r="K635" s="162" t="b">
        <v>0</v>
      </c>
    </row>
    <row r="636" spans="1:11">
      <c r="A636" s="162" t="s">
        <v>2658</v>
      </c>
      <c r="B636" s="162" t="s">
        <v>7050</v>
      </c>
      <c r="C636" s="162" t="s">
        <v>7051</v>
      </c>
      <c r="E636" s="162" t="s">
        <v>340</v>
      </c>
      <c r="F636" s="162" t="s">
        <v>332</v>
      </c>
      <c r="G636" s="162" t="s">
        <v>2665</v>
      </c>
      <c r="H636" s="162" t="s">
        <v>2665</v>
      </c>
      <c r="I636" s="162" t="s">
        <v>2666</v>
      </c>
      <c r="J636" s="162" t="b">
        <v>1</v>
      </c>
      <c r="K636" s="162" t="b">
        <v>0</v>
      </c>
    </row>
    <row r="637" spans="1:11">
      <c r="A637" s="162" t="s">
        <v>2670</v>
      </c>
      <c r="B637" s="162" t="s">
        <v>7052</v>
      </c>
      <c r="C637" s="162" t="s">
        <v>7053</v>
      </c>
      <c r="D637" s="162" t="s">
        <v>2667</v>
      </c>
      <c r="E637" s="162" t="s">
        <v>340</v>
      </c>
      <c r="F637" s="162" t="s">
        <v>332</v>
      </c>
      <c r="G637" s="162" t="s">
        <v>2668</v>
      </c>
      <c r="H637" s="162" t="s">
        <v>2668</v>
      </c>
      <c r="I637" s="162" t="s">
        <v>2669</v>
      </c>
      <c r="J637" s="162" t="b">
        <v>0</v>
      </c>
      <c r="K637" s="162" t="b">
        <v>0</v>
      </c>
    </row>
    <row r="638" spans="1:11">
      <c r="A638" s="162" t="s">
        <v>2670</v>
      </c>
      <c r="B638" s="162" t="s">
        <v>7054</v>
      </c>
      <c r="C638" s="162" t="s">
        <v>7055</v>
      </c>
      <c r="D638" s="162" t="s">
        <v>2671</v>
      </c>
      <c r="E638" s="162" t="s">
        <v>340</v>
      </c>
      <c r="F638" s="162" t="s">
        <v>332</v>
      </c>
      <c r="G638" s="162" t="s">
        <v>2672</v>
      </c>
      <c r="H638" s="162" t="s">
        <v>2672</v>
      </c>
      <c r="I638" s="162" t="s">
        <v>2673</v>
      </c>
      <c r="J638" s="162" t="b">
        <v>0</v>
      </c>
      <c r="K638" s="162" t="b">
        <v>0</v>
      </c>
    </row>
    <row r="639" spans="1:11">
      <c r="A639" s="162" t="s">
        <v>2670</v>
      </c>
      <c r="B639" s="162" t="s">
        <v>7056</v>
      </c>
      <c r="C639" s="162" t="s">
        <v>7057</v>
      </c>
      <c r="D639" s="162" t="s">
        <v>2674</v>
      </c>
      <c r="E639" s="162" t="s">
        <v>340</v>
      </c>
      <c r="F639" s="162" t="s">
        <v>332</v>
      </c>
      <c r="G639" s="162" t="s">
        <v>2675</v>
      </c>
      <c r="H639" s="162" t="s">
        <v>2675</v>
      </c>
      <c r="I639" s="162" t="s">
        <v>2676</v>
      </c>
      <c r="J639" s="162" t="b">
        <v>1</v>
      </c>
      <c r="K639" s="162" t="b">
        <v>0</v>
      </c>
    </row>
    <row r="640" spans="1:11">
      <c r="A640" s="162" t="s">
        <v>2670</v>
      </c>
      <c r="B640" s="162" t="s">
        <v>7058</v>
      </c>
      <c r="C640" s="162" t="s">
        <v>7059</v>
      </c>
      <c r="D640" s="162" t="s">
        <v>2677</v>
      </c>
      <c r="E640" s="162" t="s">
        <v>340</v>
      </c>
      <c r="F640" s="162" t="s">
        <v>332</v>
      </c>
      <c r="G640" s="162" t="s">
        <v>2678</v>
      </c>
      <c r="H640" s="162" t="s">
        <v>2678</v>
      </c>
      <c r="I640" s="162" t="s">
        <v>2679</v>
      </c>
      <c r="J640" s="162" t="b">
        <v>0</v>
      </c>
      <c r="K640" s="162" t="b">
        <v>0</v>
      </c>
    </row>
    <row r="641" spans="1:11">
      <c r="A641" s="162" t="s">
        <v>611</v>
      </c>
      <c r="B641" s="162" t="s">
        <v>7060</v>
      </c>
      <c r="C641" s="162" t="s">
        <v>7061</v>
      </c>
      <c r="E641" s="162" t="s">
        <v>340</v>
      </c>
      <c r="F641" s="162" t="s">
        <v>341</v>
      </c>
      <c r="G641" s="162" t="s">
        <v>609</v>
      </c>
      <c r="H641" s="162" t="s">
        <v>609</v>
      </c>
      <c r="I641" s="162" t="s">
        <v>610</v>
      </c>
      <c r="J641" s="162" t="b">
        <v>0</v>
      </c>
      <c r="K641" s="162" t="b">
        <v>1</v>
      </c>
    </row>
    <row r="642" spans="1:11">
      <c r="A642" s="162" t="s">
        <v>611</v>
      </c>
      <c r="B642" s="162" t="s">
        <v>7062</v>
      </c>
      <c r="C642" s="162" t="s">
        <v>7063</v>
      </c>
      <c r="E642" s="162" t="s">
        <v>340</v>
      </c>
      <c r="F642" s="162" t="s">
        <v>341</v>
      </c>
      <c r="G642" s="162" t="s">
        <v>612</v>
      </c>
      <c r="H642" s="162" t="s">
        <v>612</v>
      </c>
      <c r="I642" s="162" t="s">
        <v>613</v>
      </c>
      <c r="J642" s="162" t="b">
        <v>0</v>
      </c>
      <c r="K642" s="162" t="b">
        <v>1</v>
      </c>
    </row>
    <row r="643" spans="1:11">
      <c r="A643" s="162" t="s">
        <v>611</v>
      </c>
      <c r="B643" s="162" t="s">
        <v>7064</v>
      </c>
      <c r="C643" s="162" t="s">
        <v>7065</v>
      </c>
      <c r="E643" s="162" t="s">
        <v>340</v>
      </c>
      <c r="F643" s="162" t="s">
        <v>341</v>
      </c>
      <c r="G643" s="162" t="s">
        <v>614</v>
      </c>
      <c r="H643" s="162" t="s">
        <v>614</v>
      </c>
      <c r="I643" s="162" t="s">
        <v>615</v>
      </c>
      <c r="J643" s="162" t="b">
        <v>0</v>
      </c>
      <c r="K643" s="162" t="b">
        <v>1</v>
      </c>
    </row>
    <row r="644" spans="1:11">
      <c r="A644" s="162" t="s">
        <v>611</v>
      </c>
      <c r="B644" s="162" t="s">
        <v>7066</v>
      </c>
      <c r="C644" s="162" t="s">
        <v>7067</v>
      </c>
      <c r="E644" s="162" t="s">
        <v>340</v>
      </c>
      <c r="F644" s="162" t="s">
        <v>341</v>
      </c>
      <c r="G644" s="162" t="s">
        <v>616</v>
      </c>
      <c r="H644" s="162" t="s">
        <v>616</v>
      </c>
      <c r="I644" s="162" t="s">
        <v>617</v>
      </c>
      <c r="J644" s="162" t="b">
        <v>1</v>
      </c>
      <c r="K644" s="162" t="b">
        <v>1</v>
      </c>
    </row>
    <row r="645" spans="1:11">
      <c r="A645" s="162" t="s">
        <v>611</v>
      </c>
      <c r="B645" s="162" t="s">
        <v>7068</v>
      </c>
      <c r="C645" s="162" t="s">
        <v>7069</v>
      </c>
      <c r="E645" s="162" t="s">
        <v>340</v>
      </c>
      <c r="F645" s="162" t="s">
        <v>341</v>
      </c>
      <c r="G645" s="162" t="s">
        <v>618</v>
      </c>
      <c r="H645" s="162" t="s">
        <v>618</v>
      </c>
      <c r="I645" s="162" t="s">
        <v>619</v>
      </c>
      <c r="J645" s="162" t="b">
        <v>1</v>
      </c>
      <c r="K645" s="162" t="b">
        <v>1</v>
      </c>
    </row>
    <row r="646" spans="1:11">
      <c r="A646" s="162" t="s">
        <v>611</v>
      </c>
      <c r="B646" s="162" t="s">
        <v>7070</v>
      </c>
      <c r="C646" s="162" t="s">
        <v>7071</v>
      </c>
      <c r="E646" s="162" t="s">
        <v>340</v>
      </c>
      <c r="F646" s="162" t="s">
        <v>341</v>
      </c>
      <c r="G646" s="162" t="s">
        <v>620</v>
      </c>
      <c r="H646" s="162" t="s">
        <v>620</v>
      </c>
      <c r="I646" s="162" t="s">
        <v>621</v>
      </c>
      <c r="J646" s="162" t="b">
        <v>0</v>
      </c>
      <c r="K646" s="162" t="b">
        <v>1</v>
      </c>
    </row>
    <row r="647" spans="1:11">
      <c r="A647" s="162" t="s">
        <v>611</v>
      </c>
      <c r="B647" s="162" t="s">
        <v>7072</v>
      </c>
      <c r="C647" s="162" t="s">
        <v>7073</v>
      </c>
      <c r="E647" s="162" t="s">
        <v>340</v>
      </c>
      <c r="F647" s="162" t="s">
        <v>341</v>
      </c>
      <c r="G647" s="162" t="s">
        <v>622</v>
      </c>
      <c r="H647" s="162" t="s">
        <v>622</v>
      </c>
      <c r="I647" s="162" t="s">
        <v>623</v>
      </c>
      <c r="J647" s="162" t="b">
        <v>0</v>
      </c>
      <c r="K647" s="162" t="b">
        <v>1</v>
      </c>
    </row>
    <row r="648" spans="1:11">
      <c r="A648" s="162" t="s">
        <v>611</v>
      </c>
      <c r="B648" s="162" t="s">
        <v>7074</v>
      </c>
      <c r="C648" s="162" t="s">
        <v>7075</v>
      </c>
      <c r="E648" s="162" t="s">
        <v>340</v>
      </c>
      <c r="F648" s="162" t="s">
        <v>341</v>
      </c>
      <c r="G648" s="162" t="s">
        <v>624</v>
      </c>
      <c r="H648" s="162" t="s">
        <v>624</v>
      </c>
      <c r="I648" s="162" t="s">
        <v>625</v>
      </c>
      <c r="J648" s="162" t="b">
        <v>0</v>
      </c>
      <c r="K648" s="162" t="b">
        <v>1</v>
      </c>
    </row>
    <row r="649" spans="1:11">
      <c r="A649" s="162" t="s">
        <v>611</v>
      </c>
      <c r="B649" s="162" t="s">
        <v>7076</v>
      </c>
      <c r="C649" s="162" t="s">
        <v>7077</v>
      </c>
      <c r="E649" s="162" t="s">
        <v>340</v>
      </c>
      <c r="F649" s="162" t="s">
        <v>341</v>
      </c>
      <c r="G649" s="162" t="s">
        <v>626</v>
      </c>
      <c r="H649" s="162" t="s">
        <v>626</v>
      </c>
      <c r="I649" s="162" t="s">
        <v>627</v>
      </c>
      <c r="J649" s="162" t="b">
        <v>0</v>
      </c>
      <c r="K649" s="162" t="b">
        <v>1</v>
      </c>
    </row>
    <row r="650" spans="1:11">
      <c r="A650" s="162" t="s">
        <v>611</v>
      </c>
      <c r="B650" s="162" t="s">
        <v>7078</v>
      </c>
      <c r="C650" s="162" t="s">
        <v>7079</v>
      </c>
      <c r="E650" s="162" t="s">
        <v>340</v>
      </c>
      <c r="F650" s="162" t="s">
        <v>341</v>
      </c>
      <c r="G650" s="162" t="s">
        <v>628</v>
      </c>
      <c r="H650" s="162" t="s">
        <v>628</v>
      </c>
      <c r="I650" s="162" t="s">
        <v>629</v>
      </c>
      <c r="J650" s="162" t="b">
        <v>0</v>
      </c>
      <c r="K650" s="162" t="b">
        <v>1</v>
      </c>
    </row>
    <row r="651" spans="1:11">
      <c r="A651" s="162" t="s">
        <v>611</v>
      </c>
      <c r="B651" s="162" t="s">
        <v>7080</v>
      </c>
      <c r="C651" s="162" t="s">
        <v>7081</v>
      </c>
      <c r="E651" s="162" t="s">
        <v>340</v>
      </c>
      <c r="F651" s="162" t="s">
        <v>341</v>
      </c>
      <c r="G651" s="162" t="s">
        <v>630</v>
      </c>
      <c r="H651" s="162" t="s">
        <v>630</v>
      </c>
      <c r="I651" s="162" t="s">
        <v>631</v>
      </c>
      <c r="J651" s="162" t="b">
        <v>1</v>
      </c>
      <c r="K651" s="162" t="b">
        <v>1</v>
      </c>
    </row>
    <row r="652" spans="1:11">
      <c r="A652" s="162" t="s">
        <v>611</v>
      </c>
      <c r="B652" s="162" t="s">
        <v>7082</v>
      </c>
      <c r="C652" s="162" t="s">
        <v>7083</v>
      </c>
      <c r="E652" s="162" t="s">
        <v>340</v>
      </c>
      <c r="F652" s="162" t="s">
        <v>341</v>
      </c>
      <c r="G652" s="162" t="s">
        <v>632</v>
      </c>
      <c r="H652" s="162" t="s">
        <v>632</v>
      </c>
      <c r="I652" s="162" t="s">
        <v>633</v>
      </c>
      <c r="J652" s="162" t="b">
        <v>1</v>
      </c>
      <c r="K652" s="162" t="b">
        <v>1</v>
      </c>
    </row>
    <row r="653" spans="1:11">
      <c r="A653" s="162" t="s">
        <v>611</v>
      </c>
      <c r="B653" s="162" t="s">
        <v>7084</v>
      </c>
      <c r="C653" s="162" t="s">
        <v>7085</v>
      </c>
      <c r="E653" s="162" t="s">
        <v>340</v>
      </c>
      <c r="F653" s="162" t="s">
        <v>341</v>
      </c>
      <c r="G653" s="162" t="s">
        <v>634</v>
      </c>
      <c r="H653" s="162" t="s">
        <v>634</v>
      </c>
      <c r="I653" s="162" t="s">
        <v>635</v>
      </c>
      <c r="J653" s="162" t="b">
        <v>0</v>
      </c>
      <c r="K653" s="162" t="b">
        <v>1</v>
      </c>
    </row>
    <row r="654" spans="1:11">
      <c r="A654" s="162" t="s">
        <v>611</v>
      </c>
      <c r="B654" s="162" t="s">
        <v>7086</v>
      </c>
      <c r="C654" s="162" t="s">
        <v>7087</v>
      </c>
      <c r="E654" s="162" t="s">
        <v>340</v>
      </c>
      <c r="F654" s="162" t="s">
        <v>341</v>
      </c>
      <c r="G654" s="162" t="s">
        <v>636</v>
      </c>
      <c r="H654" s="162" t="s">
        <v>636</v>
      </c>
      <c r="I654" s="162" t="s">
        <v>637</v>
      </c>
      <c r="J654" s="162" t="b">
        <v>0</v>
      </c>
      <c r="K654" s="162" t="b">
        <v>1</v>
      </c>
    </row>
    <row r="655" spans="1:11">
      <c r="A655" s="162" t="s">
        <v>611</v>
      </c>
      <c r="B655" s="162" t="s">
        <v>7088</v>
      </c>
      <c r="C655" s="162" t="s">
        <v>7089</v>
      </c>
      <c r="E655" s="162" t="s">
        <v>340</v>
      </c>
      <c r="F655" s="162" t="s">
        <v>341</v>
      </c>
      <c r="G655" s="162" t="s">
        <v>638</v>
      </c>
      <c r="H655" s="162" t="s">
        <v>638</v>
      </c>
      <c r="I655" s="162" t="s">
        <v>639</v>
      </c>
      <c r="J655" s="162" t="b">
        <v>0</v>
      </c>
      <c r="K655" s="162" t="b">
        <v>1</v>
      </c>
    </row>
    <row r="656" spans="1:11">
      <c r="A656" s="162" t="s">
        <v>611</v>
      </c>
      <c r="B656" s="162" t="s">
        <v>7090</v>
      </c>
      <c r="C656" s="162" t="s">
        <v>7091</v>
      </c>
      <c r="E656" s="162" t="s">
        <v>340</v>
      </c>
      <c r="F656" s="162" t="s">
        <v>341</v>
      </c>
      <c r="G656" s="162" t="s">
        <v>640</v>
      </c>
      <c r="H656" s="162" t="s">
        <v>640</v>
      </c>
      <c r="I656" s="162" t="s">
        <v>641</v>
      </c>
      <c r="J656" s="162" t="b">
        <v>0</v>
      </c>
      <c r="K656" s="162" t="b">
        <v>1</v>
      </c>
    </row>
    <row r="657" spans="1:11">
      <c r="A657" s="162" t="s">
        <v>611</v>
      </c>
      <c r="B657" s="162" t="s">
        <v>7092</v>
      </c>
      <c r="C657" s="162" t="s">
        <v>7093</v>
      </c>
      <c r="E657" s="162" t="s">
        <v>340</v>
      </c>
      <c r="F657" s="162" t="s">
        <v>341</v>
      </c>
      <c r="G657" s="162" t="s">
        <v>642</v>
      </c>
      <c r="H657" s="162" t="s">
        <v>642</v>
      </c>
      <c r="I657" s="162" t="s">
        <v>643</v>
      </c>
      <c r="J657" s="162" t="b">
        <v>0</v>
      </c>
      <c r="K657" s="162" t="b">
        <v>1</v>
      </c>
    </row>
    <row r="658" spans="1:11">
      <c r="A658" s="162" t="s">
        <v>611</v>
      </c>
      <c r="B658" s="162" t="s">
        <v>7094</v>
      </c>
      <c r="C658" s="162" t="s">
        <v>7095</v>
      </c>
      <c r="E658" s="162" t="s">
        <v>340</v>
      </c>
      <c r="F658" s="162" t="s">
        <v>341</v>
      </c>
      <c r="G658" s="162" t="s">
        <v>644</v>
      </c>
      <c r="H658" s="162" t="s">
        <v>644</v>
      </c>
      <c r="I658" s="162" t="s">
        <v>645</v>
      </c>
      <c r="J658" s="162" t="b">
        <v>1</v>
      </c>
      <c r="K658" s="162" t="b">
        <v>1</v>
      </c>
    </row>
    <row r="659" spans="1:11">
      <c r="A659" s="162" t="s">
        <v>611</v>
      </c>
      <c r="B659" s="162" t="s">
        <v>7096</v>
      </c>
      <c r="C659" s="162" t="s">
        <v>7097</v>
      </c>
      <c r="E659" s="162" t="s">
        <v>340</v>
      </c>
      <c r="F659" s="162" t="s">
        <v>341</v>
      </c>
      <c r="G659" s="162" t="s">
        <v>646</v>
      </c>
      <c r="H659" s="162" t="s">
        <v>646</v>
      </c>
      <c r="I659" s="162" t="s">
        <v>647</v>
      </c>
      <c r="J659" s="162" t="b">
        <v>1</v>
      </c>
      <c r="K659" s="162" t="b">
        <v>1</v>
      </c>
    </row>
    <row r="660" spans="1:11">
      <c r="A660" s="162" t="s">
        <v>611</v>
      </c>
      <c r="B660" s="162" t="s">
        <v>7098</v>
      </c>
      <c r="C660" s="162" t="s">
        <v>7099</v>
      </c>
      <c r="E660" s="162" t="s">
        <v>340</v>
      </c>
      <c r="F660" s="162" t="s">
        <v>341</v>
      </c>
      <c r="G660" s="162" t="s">
        <v>648</v>
      </c>
      <c r="H660" s="162" t="s">
        <v>648</v>
      </c>
      <c r="I660" s="162" t="s">
        <v>649</v>
      </c>
      <c r="J660" s="162" t="b">
        <v>0</v>
      </c>
      <c r="K660" s="162" t="b">
        <v>1</v>
      </c>
    </row>
    <row r="661" spans="1:11">
      <c r="A661" s="162" t="s">
        <v>611</v>
      </c>
      <c r="B661" s="162" t="s">
        <v>7100</v>
      </c>
      <c r="C661" s="162" t="s">
        <v>7101</v>
      </c>
      <c r="E661" s="162" t="s">
        <v>340</v>
      </c>
      <c r="F661" s="162" t="s">
        <v>341</v>
      </c>
      <c r="G661" s="162" t="s">
        <v>650</v>
      </c>
      <c r="H661" s="162" t="s">
        <v>650</v>
      </c>
      <c r="I661" s="162" t="s">
        <v>651</v>
      </c>
      <c r="J661" s="162" t="b">
        <v>0</v>
      </c>
      <c r="K661" s="162" t="b">
        <v>1</v>
      </c>
    </row>
    <row r="662" spans="1:11">
      <c r="A662" s="162" t="s">
        <v>611</v>
      </c>
      <c r="B662" s="162" t="s">
        <v>7102</v>
      </c>
      <c r="C662" s="162" t="s">
        <v>7103</v>
      </c>
      <c r="E662" s="162" t="s">
        <v>340</v>
      </c>
      <c r="F662" s="162" t="s">
        <v>341</v>
      </c>
      <c r="G662" s="162" t="s">
        <v>652</v>
      </c>
      <c r="H662" s="162" t="s">
        <v>652</v>
      </c>
      <c r="I662" s="162" t="s">
        <v>653</v>
      </c>
      <c r="J662" s="162" t="b">
        <v>0</v>
      </c>
      <c r="K662" s="162" t="b">
        <v>1</v>
      </c>
    </row>
    <row r="663" spans="1:11">
      <c r="A663" s="162" t="s">
        <v>611</v>
      </c>
      <c r="B663" s="162" t="s">
        <v>7104</v>
      </c>
      <c r="C663" s="162" t="s">
        <v>7105</v>
      </c>
      <c r="E663" s="162" t="s">
        <v>340</v>
      </c>
      <c r="F663" s="162" t="s">
        <v>341</v>
      </c>
      <c r="G663" s="162" t="s">
        <v>654</v>
      </c>
      <c r="H663" s="162" t="s">
        <v>654</v>
      </c>
      <c r="I663" s="162" t="s">
        <v>655</v>
      </c>
      <c r="J663" s="162" t="b">
        <v>0</v>
      </c>
      <c r="K663" s="162" t="b">
        <v>1</v>
      </c>
    </row>
    <row r="664" spans="1:11">
      <c r="A664" s="162" t="s">
        <v>611</v>
      </c>
      <c r="B664" s="162" t="s">
        <v>7106</v>
      </c>
      <c r="C664" s="162" t="s">
        <v>7107</v>
      </c>
      <c r="E664" s="162" t="s">
        <v>340</v>
      </c>
      <c r="F664" s="162" t="s">
        <v>341</v>
      </c>
      <c r="G664" s="162" t="s">
        <v>656</v>
      </c>
      <c r="H664" s="162" t="s">
        <v>656</v>
      </c>
      <c r="I664" s="162" t="s">
        <v>657</v>
      </c>
      <c r="J664" s="162" t="b">
        <v>0</v>
      </c>
      <c r="K664" s="162" t="b">
        <v>1</v>
      </c>
    </row>
    <row r="665" spans="1:11">
      <c r="A665" s="162" t="s">
        <v>611</v>
      </c>
      <c r="B665" s="162" t="s">
        <v>7108</v>
      </c>
      <c r="C665" s="162" t="s">
        <v>7109</v>
      </c>
      <c r="E665" s="162" t="s">
        <v>340</v>
      </c>
      <c r="F665" s="162" t="s">
        <v>341</v>
      </c>
      <c r="G665" s="162" t="s">
        <v>658</v>
      </c>
      <c r="H665" s="162" t="s">
        <v>658</v>
      </c>
      <c r="I665" s="162" t="s">
        <v>659</v>
      </c>
      <c r="J665" s="162" t="b">
        <v>1</v>
      </c>
      <c r="K665" s="162" t="b">
        <v>1</v>
      </c>
    </row>
    <row r="666" spans="1:11">
      <c r="A666" s="162" t="s">
        <v>611</v>
      </c>
      <c r="B666" s="162" t="s">
        <v>7110</v>
      </c>
      <c r="C666" s="162" t="s">
        <v>7111</v>
      </c>
      <c r="E666" s="162" t="s">
        <v>340</v>
      </c>
      <c r="F666" s="162" t="s">
        <v>341</v>
      </c>
      <c r="G666" s="162" t="s">
        <v>660</v>
      </c>
      <c r="H666" s="162" t="s">
        <v>660</v>
      </c>
      <c r="I666" s="162" t="s">
        <v>661</v>
      </c>
      <c r="J666" s="162" t="b">
        <v>1</v>
      </c>
      <c r="K666" s="162" t="b">
        <v>1</v>
      </c>
    </row>
    <row r="667" spans="1:11">
      <c r="A667" s="162" t="s">
        <v>611</v>
      </c>
      <c r="B667" s="162" t="s">
        <v>7112</v>
      </c>
      <c r="C667" s="162" t="s">
        <v>7113</v>
      </c>
      <c r="E667" s="162" t="s">
        <v>340</v>
      </c>
      <c r="F667" s="162" t="s">
        <v>341</v>
      </c>
      <c r="G667" s="162" t="s">
        <v>662</v>
      </c>
      <c r="H667" s="162" t="s">
        <v>662</v>
      </c>
      <c r="I667" s="162" t="s">
        <v>663</v>
      </c>
      <c r="J667" s="162" t="b">
        <v>0</v>
      </c>
      <c r="K667" s="162" t="b">
        <v>1</v>
      </c>
    </row>
    <row r="668" spans="1:11">
      <c r="A668" s="162" t="s">
        <v>611</v>
      </c>
      <c r="B668" s="162" t="s">
        <v>7114</v>
      </c>
      <c r="C668" s="162" t="s">
        <v>7115</v>
      </c>
      <c r="E668" s="162" t="s">
        <v>340</v>
      </c>
      <c r="F668" s="162" t="s">
        <v>341</v>
      </c>
      <c r="G668" s="162" t="s">
        <v>664</v>
      </c>
      <c r="H668" s="162" t="s">
        <v>664</v>
      </c>
      <c r="I668" s="162" t="s">
        <v>665</v>
      </c>
      <c r="J668" s="162" t="b">
        <v>0</v>
      </c>
      <c r="K668" s="162" t="b">
        <v>1</v>
      </c>
    </row>
    <row r="669" spans="1:11">
      <c r="A669" s="162" t="s">
        <v>611</v>
      </c>
      <c r="B669" s="162" t="s">
        <v>7116</v>
      </c>
      <c r="C669" s="162" t="s">
        <v>7117</v>
      </c>
      <c r="E669" s="162" t="s">
        <v>340</v>
      </c>
      <c r="F669" s="162" t="s">
        <v>341</v>
      </c>
      <c r="G669" s="162" t="s">
        <v>666</v>
      </c>
      <c r="H669" s="162" t="s">
        <v>666</v>
      </c>
      <c r="I669" s="162" t="s">
        <v>667</v>
      </c>
      <c r="J669" s="162" t="b">
        <v>0</v>
      </c>
      <c r="K669" s="162" t="b">
        <v>1</v>
      </c>
    </row>
    <row r="670" spans="1:11">
      <c r="A670" s="162" t="s">
        <v>611</v>
      </c>
      <c r="B670" s="162" t="s">
        <v>7118</v>
      </c>
      <c r="C670" s="162" t="s">
        <v>7119</v>
      </c>
      <c r="E670" s="162" t="s">
        <v>340</v>
      </c>
      <c r="F670" s="162" t="s">
        <v>341</v>
      </c>
      <c r="G670" s="162" t="s">
        <v>668</v>
      </c>
      <c r="H670" s="162" t="s">
        <v>668</v>
      </c>
      <c r="I670" s="162" t="s">
        <v>669</v>
      </c>
      <c r="J670" s="162" t="b">
        <v>0</v>
      </c>
      <c r="K670" s="162" t="b">
        <v>1</v>
      </c>
    </row>
    <row r="671" spans="1:11">
      <c r="A671" s="162" t="s">
        <v>611</v>
      </c>
      <c r="B671" s="162" t="s">
        <v>7120</v>
      </c>
      <c r="C671" s="162" t="s">
        <v>7121</v>
      </c>
      <c r="E671" s="162" t="s">
        <v>340</v>
      </c>
      <c r="F671" s="162" t="s">
        <v>341</v>
      </c>
      <c r="G671" s="162" t="s">
        <v>670</v>
      </c>
      <c r="H671" s="162" t="s">
        <v>670</v>
      </c>
      <c r="I671" s="162" t="s">
        <v>671</v>
      </c>
      <c r="J671" s="162" t="b">
        <v>0</v>
      </c>
      <c r="K671" s="162" t="b">
        <v>1</v>
      </c>
    </row>
    <row r="672" spans="1:11">
      <c r="A672" s="162" t="s">
        <v>611</v>
      </c>
      <c r="B672" s="162" t="s">
        <v>7122</v>
      </c>
      <c r="C672" s="162" t="s">
        <v>7123</v>
      </c>
      <c r="E672" s="162" t="s">
        <v>340</v>
      </c>
      <c r="F672" s="162" t="s">
        <v>341</v>
      </c>
      <c r="G672" s="162" t="s">
        <v>672</v>
      </c>
      <c r="H672" s="162" t="s">
        <v>672</v>
      </c>
      <c r="I672" s="162" t="s">
        <v>673</v>
      </c>
      <c r="J672" s="162" t="b">
        <v>1</v>
      </c>
      <c r="K672" s="162" t="b">
        <v>1</v>
      </c>
    </row>
    <row r="673" spans="1:11">
      <c r="A673" s="162" t="s">
        <v>611</v>
      </c>
      <c r="B673" s="162" t="s">
        <v>7124</v>
      </c>
      <c r="C673" s="162" t="s">
        <v>7125</v>
      </c>
      <c r="E673" s="162" t="s">
        <v>340</v>
      </c>
      <c r="F673" s="162" t="s">
        <v>341</v>
      </c>
      <c r="G673" s="162" t="s">
        <v>674</v>
      </c>
      <c r="H673" s="162" t="s">
        <v>674</v>
      </c>
      <c r="I673" s="162" t="s">
        <v>675</v>
      </c>
      <c r="J673" s="162" t="b">
        <v>1</v>
      </c>
      <c r="K673" s="162" t="b">
        <v>1</v>
      </c>
    </row>
    <row r="674" spans="1:11">
      <c r="A674" s="162" t="s">
        <v>611</v>
      </c>
      <c r="B674" s="162" t="s">
        <v>7126</v>
      </c>
      <c r="C674" s="162" t="s">
        <v>7127</v>
      </c>
      <c r="E674" s="162" t="s">
        <v>340</v>
      </c>
      <c r="F674" s="162" t="s">
        <v>341</v>
      </c>
      <c r="G674" s="162" t="s">
        <v>676</v>
      </c>
      <c r="H674" s="162" t="s">
        <v>676</v>
      </c>
      <c r="I674" s="162" t="s">
        <v>677</v>
      </c>
      <c r="J674" s="162" t="b">
        <v>0</v>
      </c>
      <c r="K674" s="162" t="b">
        <v>1</v>
      </c>
    </row>
    <row r="675" spans="1:11">
      <c r="A675" s="162" t="s">
        <v>611</v>
      </c>
      <c r="B675" s="162" t="s">
        <v>7128</v>
      </c>
      <c r="C675" s="162" t="s">
        <v>7129</v>
      </c>
      <c r="E675" s="162" t="s">
        <v>340</v>
      </c>
      <c r="F675" s="162" t="s">
        <v>341</v>
      </c>
      <c r="G675" s="162" t="s">
        <v>678</v>
      </c>
      <c r="H675" s="162" t="s">
        <v>678</v>
      </c>
      <c r="I675" s="162" t="s">
        <v>679</v>
      </c>
      <c r="J675" s="162" t="b">
        <v>0</v>
      </c>
      <c r="K675" s="162" t="b">
        <v>1</v>
      </c>
    </row>
    <row r="676" spans="1:11">
      <c r="A676" s="162" t="s">
        <v>611</v>
      </c>
      <c r="B676" s="162" t="s">
        <v>7130</v>
      </c>
      <c r="C676" s="162" t="s">
        <v>7131</v>
      </c>
      <c r="E676" s="162" t="s">
        <v>340</v>
      </c>
      <c r="F676" s="162" t="s">
        <v>341</v>
      </c>
      <c r="G676" s="162" t="s">
        <v>680</v>
      </c>
      <c r="H676" s="162" t="s">
        <v>680</v>
      </c>
      <c r="I676" s="162" t="s">
        <v>681</v>
      </c>
      <c r="J676" s="162" t="b">
        <v>0</v>
      </c>
      <c r="K676" s="162" t="b">
        <v>1</v>
      </c>
    </row>
    <row r="677" spans="1:11">
      <c r="A677" s="162" t="s">
        <v>611</v>
      </c>
      <c r="B677" s="162" t="s">
        <v>7132</v>
      </c>
      <c r="C677" s="162" t="s">
        <v>7133</v>
      </c>
      <c r="E677" s="162" t="s">
        <v>340</v>
      </c>
      <c r="F677" s="162" t="s">
        <v>341</v>
      </c>
      <c r="G677" s="162" t="s">
        <v>682</v>
      </c>
      <c r="H677" s="162" t="s">
        <v>682</v>
      </c>
      <c r="I677" s="162" t="s">
        <v>683</v>
      </c>
      <c r="J677" s="162" t="b">
        <v>0</v>
      </c>
      <c r="K677" s="162" t="b">
        <v>1</v>
      </c>
    </row>
    <row r="678" spans="1:11">
      <c r="A678" s="162" t="s">
        <v>611</v>
      </c>
      <c r="B678" s="162" t="s">
        <v>7134</v>
      </c>
      <c r="C678" s="162" t="s">
        <v>7135</v>
      </c>
      <c r="E678" s="162" t="s">
        <v>340</v>
      </c>
      <c r="F678" s="162" t="s">
        <v>341</v>
      </c>
      <c r="G678" s="162" t="s">
        <v>684</v>
      </c>
      <c r="H678" s="162" t="s">
        <v>684</v>
      </c>
      <c r="I678" s="162" t="s">
        <v>685</v>
      </c>
      <c r="J678" s="162" t="b">
        <v>0</v>
      </c>
      <c r="K678" s="162" t="b">
        <v>1</v>
      </c>
    </row>
    <row r="679" spans="1:11">
      <c r="A679" s="162" t="s">
        <v>611</v>
      </c>
      <c r="B679" s="162" t="s">
        <v>7136</v>
      </c>
      <c r="C679" s="162" t="s">
        <v>7137</v>
      </c>
      <c r="E679" s="162" t="s">
        <v>340</v>
      </c>
      <c r="F679" s="162" t="s">
        <v>341</v>
      </c>
      <c r="G679" s="162" t="s">
        <v>686</v>
      </c>
      <c r="H679" s="162" t="s">
        <v>686</v>
      </c>
      <c r="I679" s="162" t="s">
        <v>687</v>
      </c>
      <c r="J679" s="162" t="b">
        <v>1</v>
      </c>
      <c r="K679" s="162" t="b">
        <v>1</v>
      </c>
    </row>
    <row r="680" spans="1:11">
      <c r="A680" s="162" t="s">
        <v>611</v>
      </c>
      <c r="B680" s="162" t="s">
        <v>7138</v>
      </c>
      <c r="C680" s="162" t="s">
        <v>7139</v>
      </c>
      <c r="E680" s="162" t="s">
        <v>340</v>
      </c>
      <c r="F680" s="162" t="s">
        <v>341</v>
      </c>
      <c r="G680" s="162" t="s">
        <v>688</v>
      </c>
      <c r="H680" s="162" t="s">
        <v>688</v>
      </c>
      <c r="I680" s="162" t="s">
        <v>689</v>
      </c>
      <c r="J680" s="162" t="b">
        <v>1</v>
      </c>
      <c r="K680" s="162" t="b">
        <v>1</v>
      </c>
    </row>
    <row r="681" spans="1:11">
      <c r="A681" s="162" t="s">
        <v>611</v>
      </c>
      <c r="B681" s="162" t="s">
        <v>7140</v>
      </c>
      <c r="C681" s="162" t="s">
        <v>7141</v>
      </c>
      <c r="E681" s="162" t="s">
        <v>340</v>
      </c>
      <c r="F681" s="162" t="s">
        <v>341</v>
      </c>
      <c r="G681" s="162" t="s">
        <v>690</v>
      </c>
      <c r="H681" s="162" t="s">
        <v>690</v>
      </c>
      <c r="I681" s="162" t="s">
        <v>691</v>
      </c>
      <c r="J681" s="162" t="b">
        <v>0</v>
      </c>
      <c r="K681" s="162" t="b">
        <v>1</v>
      </c>
    </row>
    <row r="682" spans="1:11">
      <c r="A682" s="162" t="s">
        <v>611</v>
      </c>
      <c r="B682" s="162" t="s">
        <v>7142</v>
      </c>
      <c r="C682" s="162" t="s">
        <v>7143</v>
      </c>
      <c r="E682" s="162" t="s">
        <v>340</v>
      </c>
      <c r="F682" s="162" t="s">
        <v>341</v>
      </c>
      <c r="G682" s="162" t="s">
        <v>692</v>
      </c>
      <c r="H682" s="162" t="s">
        <v>692</v>
      </c>
      <c r="I682" s="162" t="s">
        <v>693</v>
      </c>
      <c r="J682" s="162" t="b">
        <v>0</v>
      </c>
      <c r="K682" s="162" t="b">
        <v>1</v>
      </c>
    </row>
    <row r="683" spans="1:11">
      <c r="A683" s="162" t="s">
        <v>611</v>
      </c>
      <c r="B683" s="162" t="s">
        <v>7144</v>
      </c>
      <c r="C683" s="162" t="s">
        <v>7145</v>
      </c>
      <c r="E683" s="162" t="s">
        <v>340</v>
      </c>
      <c r="F683" s="162" t="s">
        <v>341</v>
      </c>
      <c r="G683" s="162" t="s">
        <v>694</v>
      </c>
      <c r="H683" s="162" t="s">
        <v>694</v>
      </c>
      <c r="I683" s="162" t="s">
        <v>695</v>
      </c>
      <c r="J683" s="162" t="b">
        <v>0</v>
      </c>
      <c r="K683" s="162" t="b">
        <v>1</v>
      </c>
    </row>
    <row r="684" spans="1:11">
      <c r="A684" s="162" t="s">
        <v>611</v>
      </c>
      <c r="B684" s="162" t="s">
        <v>7146</v>
      </c>
      <c r="C684" s="162" t="s">
        <v>7147</v>
      </c>
      <c r="E684" s="162" t="s">
        <v>340</v>
      </c>
      <c r="F684" s="162" t="s">
        <v>341</v>
      </c>
      <c r="G684" s="162" t="s">
        <v>696</v>
      </c>
      <c r="H684" s="162" t="s">
        <v>696</v>
      </c>
      <c r="I684" s="162" t="s">
        <v>697</v>
      </c>
      <c r="J684" s="162" t="b">
        <v>0</v>
      </c>
      <c r="K684" s="162" t="b">
        <v>1</v>
      </c>
    </row>
    <row r="685" spans="1:11">
      <c r="A685" s="162" t="s">
        <v>611</v>
      </c>
      <c r="B685" s="162" t="s">
        <v>7148</v>
      </c>
      <c r="C685" s="162" t="s">
        <v>7149</v>
      </c>
      <c r="E685" s="162" t="s">
        <v>340</v>
      </c>
      <c r="F685" s="162" t="s">
        <v>341</v>
      </c>
      <c r="G685" s="162" t="s">
        <v>698</v>
      </c>
      <c r="H685" s="162" t="s">
        <v>698</v>
      </c>
      <c r="I685" s="162" t="s">
        <v>699</v>
      </c>
      <c r="J685" s="162" t="b">
        <v>0</v>
      </c>
      <c r="K685" s="162" t="b">
        <v>1</v>
      </c>
    </row>
    <row r="686" spans="1:11">
      <c r="A686" s="162" t="s">
        <v>611</v>
      </c>
      <c r="B686" s="162" t="s">
        <v>7150</v>
      </c>
      <c r="C686" s="162" t="s">
        <v>7151</v>
      </c>
      <c r="E686" s="162" t="s">
        <v>340</v>
      </c>
      <c r="F686" s="162" t="s">
        <v>341</v>
      </c>
      <c r="G686" s="162" t="s">
        <v>700</v>
      </c>
      <c r="H686" s="162" t="s">
        <v>700</v>
      </c>
      <c r="I686" s="162" t="s">
        <v>701</v>
      </c>
      <c r="J686" s="162" t="b">
        <v>1</v>
      </c>
      <c r="K686" s="162" t="b">
        <v>1</v>
      </c>
    </row>
    <row r="687" spans="1:11">
      <c r="A687" s="162" t="s">
        <v>611</v>
      </c>
      <c r="B687" s="162" t="s">
        <v>7152</v>
      </c>
      <c r="C687" s="162" t="s">
        <v>7153</v>
      </c>
      <c r="E687" s="162" t="s">
        <v>340</v>
      </c>
      <c r="F687" s="162" t="s">
        <v>341</v>
      </c>
      <c r="G687" s="162" t="s">
        <v>702</v>
      </c>
      <c r="H687" s="162" t="s">
        <v>702</v>
      </c>
      <c r="I687" s="162" t="s">
        <v>703</v>
      </c>
      <c r="J687" s="162" t="b">
        <v>1</v>
      </c>
      <c r="K687" s="162" t="b">
        <v>1</v>
      </c>
    </row>
    <row r="688" spans="1:11">
      <c r="A688" s="162" t="s">
        <v>611</v>
      </c>
      <c r="B688" s="162" t="s">
        <v>7154</v>
      </c>
      <c r="C688" s="162" t="s">
        <v>7155</v>
      </c>
      <c r="E688" s="162" t="s">
        <v>340</v>
      </c>
      <c r="F688" s="162" t="s">
        <v>341</v>
      </c>
      <c r="G688" s="162" t="s">
        <v>704</v>
      </c>
      <c r="H688" s="162" t="s">
        <v>704</v>
      </c>
      <c r="I688" s="162" t="s">
        <v>705</v>
      </c>
      <c r="J688" s="162" t="b">
        <v>0</v>
      </c>
      <c r="K688" s="162" t="b">
        <v>1</v>
      </c>
    </row>
    <row r="689" spans="1:11">
      <c r="A689" s="162" t="s">
        <v>611</v>
      </c>
      <c r="B689" s="162" t="s">
        <v>7156</v>
      </c>
      <c r="C689" s="162" t="s">
        <v>7157</v>
      </c>
      <c r="E689" s="162" t="s">
        <v>340</v>
      </c>
      <c r="F689" s="162" t="s">
        <v>341</v>
      </c>
      <c r="G689" s="162" t="s">
        <v>706</v>
      </c>
      <c r="H689" s="162" t="s">
        <v>706</v>
      </c>
      <c r="I689" s="162" t="s">
        <v>707</v>
      </c>
      <c r="J689" s="162" t="b">
        <v>0</v>
      </c>
      <c r="K689" s="162" t="b">
        <v>1</v>
      </c>
    </row>
    <row r="690" spans="1:11">
      <c r="A690" s="162" t="s">
        <v>611</v>
      </c>
      <c r="B690" s="162" t="s">
        <v>7158</v>
      </c>
      <c r="C690" s="162" t="s">
        <v>7159</v>
      </c>
      <c r="E690" s="162" t="s">
        <v>340</v>
      </c>
      <c r="F690" s="162" t="s">
        <v>341</v>
      </c>
      <c r="G690" s="162" t="s">
        <v>708</v>
      </c>
      <c r="H690" s="162" t="s">
        <v>708</v>
      </c>
      <c r="I690" s="162" t="s">
        <v>709</v>
      </c>
      <c r="J690" s="162" t="b">
        <v>0</v>
      </c>
      <c r="K690" s="162" t="b">
        <v>1</v>
      </c>
    </row>
    <row r="691" spans="1:11">
      <c r="A691" s="162" t="s">
        <v>611</v>
      </c>
      <c r="B691" s="162" t="s">
        <v>7160</v>
      </c>
      <c r="C691" s="162" t="s">
        <v>7161</v>
      </c>
      <c r="E691" s="162" t="s">
        <v>340</v>
      </c>
      <c r="F691" s="162" t="s">
        <v>341</v>
      </c>
      <c r="G691" s="162" t="s">
        <v>710</v>
      </c>
      <c r="H691" s="162" t="s">
        <v>710</v>
      </c>
      <c r="I691" s="162" t="s">
        <v>711</v>
      </c>
      <c r="J691" s="162" t="b">
        <v>0</v>
      </c>
      <c r="K691" s="162" t="b">
        <v>1</v>
      </c>
    </row>
    <row r="692" spans="1:11">
      <c r="A692" s="162" t="s">
        <v>611</v>
      </c>
      <c r="B692" s="162" t="s">
        <v>7162</v>
      </c>
      <c r="C692" s="162" t="s">
        <v>7163</v>
      </c>
      <c r="E692" s="162" t="s">
        <v>340</v>
      </c>
      <c r="F692" s="162" t="s">
        <v>341</v>
      </c>
      <c r="G692" s="162" t="s">
        <v>712</v>
      </c>
      <c r="H692" s="162" t="s">
        <v>712</v>
      </c>
      <c r="I692" s="162" t="s">
        <v>713</v>
      </c>
      <c r="J692" s="162" t="b">
        <v>0</v>
      </c>
      <c r="K692" s="162" t="b">
        <v>1</v>
      </c>
    </row>
    <row r="693" spans="1:11">
      <c r="A693" s="162" t="s">
        <v>611</v>
      </c>
      <c r="B693" s="162" t="s">
        <v>7164</v>
      </c>
      <c r="C693" s="162" t="s">
        <v>7165</v>
      </c>
      <c r="E693" s="162" t="s">
        <v>340</v>
      </c>
      <c r="F693" s="162" t="s">
        <v>341</v>
      </c>
      <c r="G693" s="162" t="s">
        <v>714</v>
      </c>
      <c r="H693" s="162" t="s">
        <v>714</v>
      </c>
      <c r="I693" s="162" t="s">
        <v>715</v>
      </c>
      <c r="J693" s="162" t="b">
        <v>1</v>
      </c>
      <c r="K693" s="162" t="b">
        <v>1</v>
      </c>
    </row>
    <row r="694" spans="1:11">
      <c r="A694" s="162" t="s">
        <v>611</v>
      </c>
      <c r="B694" s="162" t="s">
        <v>7166</v>
      </c>
      <c r="C694" s="162" t="s">
        <v>7167</v>
      </c>
      <c r="E694" s="162" t="s">
        <v>340</v>
      </c>
      <c r="F694" s="162" t="s">
        <v>341</v>
      </c>
      <c r="G694" s="162" t="s">
        <v>716</v>
      </c>
      <c r="H694" s="162" t="s">
        <v>716</v>
      </c>
      <c r="I694" s="162" t="s">
        <v>717</v>
      </c>
      <c r="J694" s="162" t="b">
        <v>1</v>
      </c>
      <c r="K694" s="162" t="b">
        <v>1</v>
      </c>
    </row>
    <row r="695" spans="1:11">
      <c r="A695" s="162" t="s">
        <v>611</v>
      </c>
      <c r="B695" s="162" t="s">
        <v>7168</v>
      </c>
      <c r="C695" s="162" t="s">
        <v>7169</v>
      </c>
      <c r="E695" s="162" t="s">
        <v>340</v>
      </c>
      <c r="F695" s="162" t="s">
        <v>341</v>
      </c>
      <c r="G695" s="162" t="s">
        <v>718</v>
      </c>
      <c r="H695" s="162" t="s">
        <v>718</v>
      </c>
      <c r="I695" s="162" t="s">
        <v>719</v>
      </c>
      <c r="J695" s="162" t="b">
        <v>0</v>
      </c>
      <c r="K695" s="162" t="b">
        <v>1</v>
      </c>
    </row>
    <row r="696" spans="1:11">
      <c r="A696" s="162" t="s">
        <v>611</v>
      </c>
      <c r="B696" s="162" t="s">
        <v>7170</v>
      </c>
      <c r="C696" s="162" t="s">
        <v>7171</v>
      </c>
      <c r="E696" s="162" t="s">
        <v>340</v>
      </c>
      <c r="F696" s="162" t="s">
        <v>341</v>
      </c>
      <c r="G696" s="162" t="s">
        <v>720</v>
      </c>
      <c r="H696" s="162" t="s">
        <v>720</v>
      </c>
      <c r="I696" s="162" t="s">
        <v>721</v>
      </c>
      <c r="J696" s="162" t="b">
        <v>0</v>
      </c>
      <c r="K696" s="162" t="b">
        <v>1</v>
      </c>
    </row>
    <row r="697" spans="1:11">
      <c r="A697" s="162" t="s">
        <v>611</v>
      </c>
      <c r="B697" s="162" t="s">
        <v>7172</v>
      </c>
      <c r="C697" s="162" t="s">
        <v>7173</v>
      </c>
      <c r="E697" s="162" t="s">
        <v>340</v>
      </c>
      <c r="F697" s="162" t="s">
        <v>341</v>
      </c>
      <c r="G697" s="162" t="s">
        <v>722</v>
      </c>
      <c r="H697" s="162" t="s">
        <v>722</v>
      </c>
      <c r="I697" s="162" t="s">
        <v>723</v>
      </c>
      <c r="J697" s="162" t="b">
        <v>0</v>
      </c>
      <c r="K697" s="162" t="b">
        <v>1</v>
      </c>
    </row>
    <row r="698" spans="1:11">
      <c r="A698" s="162" t="s">
        <v>611</v>
      </c>
      <c r="B698" s="162" t="s">
        <v>7174</v>
      </c>
      <c r="C698" s="162" t="s">
        <v>7175</v>
      </c>
      <c r="E698" s="162" t="s">
        <v>340</v>
      </c>
      <c r="F698" s="162" t="s">
        <v>341</v>
      </c>
      <c r="G698" s="162" t="s">
        <v>724</v>
      </c>
      <c r="H698" s="162" t="s">
        <v>724</v>
      </c>
      <c r="I698" s="162" t="s">
        <v>725</v>
      </c>
      <c r="J698" s="162" t="b">
        <v>0</v>
      </c>
      <c r="K698" s="162" t="b">
        <v>1</v>
      </c>
    </row>
    <row r="699" spans="1:11">
      <c r="A699" s="162" t="s">
        <v>611</v>
      </c>
      <c r="B699" s="162" t="s">
        <v>7176</v>
      </c>
      <c r="C699" s="162" t="s">
        <v>7177</v>
      </c>
      <c r="E699" s="162" t="s">
        <v>340</v>
      </c>
      <c r="F699" s="162" t="s">
        <v>341</v>
      </c>
      <c r="G699" s="162" t="s">
        <v>726</v>
      </c>
      <c r="H699" s="162" t="s">
        <v>726</v>
      </c>
      <c r="I699" s="162" t="s">
        <v>727</v>
      </c>
      <c r="J699" s="162" t="b">
        <v>0</v>
      </c>
      <c r="K699" s="162" t="b">
        <v>1</v>
      </c>
    </row>
    <row r="700" spans="1:11">
      <c r="A700" s="162" t="s">
        <v>611</v>
      </c>
      <c r="B700" s="162" t="s">
        <v>7178</v>
      </c>
      <c r="C700" s="162" t="s">
        <v>7179</v>
      </c>
      <c r="E700" s="162" t="s">
        <v>340</v>
      </c>
      <c r="F700" s="162" t="s">
        <v>341</v>
      </c>
      <c r="G700" s="162" t="s">
        <v>728</v>
      </c>
      <c r="H700" s="162" t="s">
        <v>728</v>
      </c>
      <c r="I700" s="162" t="s">
        <v>729</v>
      </c>
      <c r="J700" s="162" t="b">
        <v>1</v>
      </c>
      <c r="K700" s="162" t="b">
        <v>1</v>
      </c>
    </row>
    <row r="701" spans="1:11">
      <c r="A701" s="162" t="s">
        <v>611</v>
      </c>
      <c r="B701" s="162" t="s">
        <v>7180</v>
      </c>
      <c r="C701" s="162" t="s">
        <v>7181</v>
      </c>
      <c r="E701" s="162" t="s">
        <v>340</v>
      </c>
      <c r="F701" s="162" t="s">
        <v>341</v>
      </c>
      <c r="G701" s="162" t="s">
        <v>730</v>
      </c>
      <c r="H701" s="162" t="s">
        <v>730</v>
      </c>
      <c r="I701" s="162" t="s">
        <v>731</v>
      </c>
      <c r="J701" s="162" t="b">
        <v>1</v>
      </c>
      <c r="K701" s="162" t="b">
        <v>1</v>
      </c>
    </row>
    <row r="702" spans="1:11">
      <c r="A702" s="162" t="s">
        <v>611</v>
      </c>
      <c r="B702" s="162" t="s">
        <v>7182</v>
      </c>
      <c r="C702" s="162" t="s">
        <v>7183</v>
      </c>
      <c r="E702" s="162" t="s">
        <v>340</v>
      </c>
      <c r="F702" s="162" t="s">
        <v>341</v>
      </c>
      <c r="G702" s="162" t="s">
        <v>732</v>
      </c>
      <c r="H702" s="162" t="s">
        <v>732</v>
      </c>
      <c r="I702" s="162" t="s">
        <v>733</v>
      </c>
      <c r="J702" s="162" t="b">
        <v>0</v>
      </c>
      <c r="K702" s="162" t="b">
        <v>1</v>
      </c>
    </row>
    <row r="703" spans="1:11">
      <c r="A703" s="162" t="s">
        <v>611</v>
      </c>
      <c r="B703" s="162" t="s">
        <v>7184</v>
      </c>
      <c r="C703" s="162" t="s">
        <v>7185</v>
      </c>
      <c r="E703" s="162" t="s">
        <v>340</v>
      </c>
      <c r="F703" s="162" t="s">
        <v>341</v>
      </c>
      <c r="G703" s="162" t="s">
        <v>734</v>
      </c>
      <c r="H703" s="162" t="s">
        <v>734</v>
      </c>
      <c r="I703" s="162" t="s">
        <v>735</v>
      </c>
      <c r="J703" s="162" t="b">
        <v>0</v>
      </c>
      <c r="K703" s="162" t="b">
        <v>1</v>
      </c>
    </row>
    <row r="704" spans="1:11">
      <c r="A704" s="162" t="s">
        <v>611</v>
      </c>
      <c r="B704" s="162" t="s">
        <v>7186</v>
      </c>
      <c r="C704" s="162" t="s">
        <v>7187</v>
      </c>
      <c r="E704" s="162" t="s">
        <v>340</v>
      </c>
      <c r="F704" s="162" t="s">
        <v>341</v>
      </c>
      <c r="G704" s="162" t="s">
        <v>736</v>
      </c>
      <c r="H704" s="162" t="s">
        <v>736</v>
      </c>
      <c r="I704" s="162" t="s">
        <v>737</v>
      </c>
      <c r="J704" s="162" t="b">
        <v>0</v>
      </c>
      <c r="K704" s="162" t="b">
        <v>1</v>
      </c>
    </row>
    <row r="705" spans="1:11">
      <c r="A705" s="162" t="s">
        <v>611</v>
      </c>
      <c r="B705" s="162" t="s">
        <v>7188</v>
      </c>
      <c r="C705" s="162" t="s">
        <v>7189</v>
      </c>
      <c r="E705" s="162" t="s">
        <v>340</v>
      </c>
      <c r="F705" s="162" t="s">
        <v>341</v>
      </c>
      <c r="G705" s="162" t="s">
        <v>738</v>
      </c>
      <c r="H705" s="162" t="s">
        <v>738</v>
      </c>
      <c r="I705" s="162" t="s">
        <v>739</v>
      </c>
      <c r="J705" s="162" t="b">
        <v>0</v>
      </c>
      <c r="K705" s="162" t="b">
        <v>1</v>
      </c>
    </row>
    <row r="706" spans="1:11">
      <c r="A706" s="162" t="s">
        <v>611</v>
      </c>
      <c r="B706" s="162" t="s">
        <v>7190</v>
      </c>
      <c r="C706" s="162" t="s">
        <v>7191</v>
      </c>
      <c r="E706" s="162" t="s">
        <v>340</v>
      </c>
      <c r="F706" s="162" t="s">
        <v>341</v>
      </c>
      <c r="G706" s="162" t="s">
        <v>740</v>
      </c>
      <c r="H706" s="162" t="s">
        <v>740</v>
      </c>
      <c r="I706" s="162" t="s">
        <v>741</v>
      </c>
      <c r="J706" s="162" t="b">
        <v>0</v>
      </c>
      <c r="K706" s="162" t="b">
        <v>1</v>
      </c>
    </row>
    <row r="707" spans="1:11">
      <c r="A707" s="162" t="s">
        <v>611</v>
      </c>
      <c r="B707" s="162" t="s">
        <v>7192</v>
      </c>
      <c r="C707" s="162" t="s">
        <v>7193</v>
      </c>
      <c r="E707" s="162" t="s">
        <v>340</v>
      </c>
      <c r="F707" s="162" t="s">
        <v>341</v>
      </c>
      <c r="G707" s="162" t="s">
        <v>742</v>
      </c>
      <c r="H707" s="162" t="s">
        <v>742</v>
      </c>
      <c r="I707" s="162" t="s">
        <v>743</v>
      </c>
      <c r="J707" s="162" t="b">
        <v>1</v>
      </c>
      <c r="K707" s="162" t="b">
        <v>1</v>
      </c>
    </row>
    <row r="708" spans="1:11">
      <c r="A708" s="162" t="s">
        <v>611</v>
      </c>
      <c r="B708" s="162" t="s">
        <v>7194</v>
      </c>
      <c r="C708" s="162" t="s">
        <v>7195</v>
      </c>
      <c r="E708" s="162" t="s">
        <v>340</v>
      </c>
      <c r="F708" s="162" t="s">
        <v>341</v>
      </c>
      <c r="G708" s="162" t="s">
        <v>744</v>
      </c>
      <c r="H708" s="162" t="s">
        <v>744</v>
      </c>
      <c r="I708" s="162" t="s">
        <v>745</v>
      </c>
      <c r="J708" s="162" t="b">
        <v>1</v>
      </c>
      <c r="K708" s="162" t="b">
        <v>1</v>
      </c>
    </row>
    <row r="709" spans="1:11">
      <c r="A709" s="162" t="s">
        <v>611</v>
      </c>
      <c r="B709" s="162" t="s">
        <v>7196</v>
      </c>
      <c r="C709" s="162" t="s">
        <v>7197</v>
      </c>
      <c r="E709" s="162" t="s">
        <v>340</v>
      </c>
      <c r="F709" s="162" t="s">
        <v>341</v>
      </c>
      <c r="G709" s="162" t="s">
        <v>746</v>
      </c>
      <c r="H709" s="162" t="s">
        <v>746</v>
      </c>
      <c r="I709" s="162" t="s">
        <v>747</v>
      </c>
      <c r="J709" s="162" t="b">
        <v>0</v>
      </c>
      <c r="K709" s="162" t="b">
        <v>1</v>
      </c>
    </row>
    <row r="710" spans="1:11">
      <c r="A710" s="162" t="s">
        <v>611</v>
      </c>
      <c r="B710" s="162" t="s">
        <v>7198</v>
      </c>
      <c r="C710" s="162" t="s">
        <v>7199</v>
      </c>
      <c r="E710" s="162" t="s">
        <v>340</v>
      </c>
      <c r="F710" s="162" t="s">
        <v>341</v>
      </c>
      <c r="G710" s="162" t="s">
        <v>748</v>
      </c>
      <c r="H710" s="162" t="s">
        <v>748</v>
      </c>
      <c r="I710" s="162" t="s">
        <v>749</v>
      </c>
      <c r="J710" s="162" t="b">
        <v>0</v>
      </c>
      <c r="K710" s="162" t="b">
        <v>1</v>
      </c>
    </row>
    <row r="711" spans="1:11">
      <c r="A711" s="162" t="s">
        <v>611</v>
      </c>
      <c r="B711" s="162" t="s">
        <v>7200</v>
      </c>
      <c r="C711" s="162" t="s">
        <v>7201</v>
      </c>
      <c r="E711" s="162" t="s">
        <v>340</v>
      </c>
      <c r="F711" s="162" t="s">
        <v>341</v>
      </c>
      <c r="G711" s="162" t="s">
        <v>750</v>
      </c>
      <c r="H711" s="162" t="s">
        <v>750</v>
      </c>
      <c r="I711" s="162" t="s">
        <v>751</v>
      </c>
      <c r="J711" s="162" t="b">
        <v>0</v>
      </c>
      <c r="K711" s="162" t="b">
        <v>1</v>
      </c>
    </row>
    <row r="712" spans="1:11">
      <c r="A712" s="162" t="s">
        <v>611</v>
      </c>
      <c r="B712" s="162" t="s">
        <v>7202</v>
      </c>
      <c r="C712" s="162" t="s">
        <v>7203</v>
      </c>
      <c r="E712" s="162" t="s">
        <v>340</v>
      </c>
      <c r="F712" s="162" t="s">
        <v>341</v>
      </c>
      <c r="G712" s="162" t="s">
        <v>752</v>
      </c>
      <c r="H712" s="162" t="s">
        <v>752</v>
      </c>
      <c r="I712" s="162" t="s">
        <v>753</v>
      </c>
      <c r="J712" s="162" t="b">
        <v>0</v>
      </c>
      <c r="K712" s="162" t="b">
        <v>1</v>
      </c>
    </row>
    <row r="713" spans="1:11">
      <c r="A713" s="162" t="s">
        <v>611</v>
      </c>
      <c r="B713" s="162" t="s">
        <v>7204</v>
      </c>
      <c r="C713" s="162" t="s">
        <v>7205</v>
      </c>
      <c r="E713" s="162" t="s">
        <v>340</v>
      </c>
      <c r="F713" s="162" t="s">
        <v>341</v>
      </c>
      <c r="G713" s="162" t="s">
        <v>754</v>
      </c>
      <c r="H713" s="162" t="s">
        <v>754</v>
      </c>
      <c r="I713" s="162" t="s">
        <v>755</v>
      </c>
      <c r="J713" s="162" t="b">
        <v>0</v>
      </c>
      <c r="K713" s="162" t="b">
        <v>1</v>
      </c>
    </row>
    <row r="714" spans="1:11">
      <c r="A714" s="162" t="s">
        <v>611</v>
      </c>
      <c r="B714" s="162" t="s">
        <v>7206</v>
      </c>
      <c r="C714" s="162" t="s">
        <v>7207</v>
      </c>
      <c r="E714" s="162" t="s">
        <v>340</v>
      </c>
      <c r="F714" s="162" t="s">
        <v>341</v>
      </c>
      <c r="G714" s="162" t="s">
        <v>756</v>
      </c>
      <c r="H714" s="162" t="s">
        <v>756</v>
      </c>
      <c r="I714" s="162" t="s">
        <v>757</v>
      </c>
      <c r="J714" s="162" t="b">
        <v>1</v>
      </c>
      <c r="K714" s="162" t="b">
        <v>1</v>
      </c>
    </row>
    <row r="715" spans="1:11">
      <c r="A715" s="162" t="s">
        <v>611</v>
      </c>
      <c r="B715" s="162" t="s">
        <v>7208</v>
      </c>
      <c r="C715" s="162" t="s">
        <v>7209</v>
      </c>
      <c r="E715" s="162" t="s">
        <v>340</v>
      </c>
      <c r="F715" s="162" t="s">
        <v>341</v>
      </c>
      <c r="G715" s="162" t="s">
        <v>758</v>
      </c>
      <c r="H715" s="162" t="s">
        <v>758</v>
      </c>
      <c r="I715" s="162" t="s">
        <v>759</v>
      </c>
      <c r="J715" s="162" t="b">
        <v>1</v>
      </c>
      <c r="K715" s="162" t="b">
        <v>1</v>
      </c>
    </row>
    <row r="716" spans="1:11">
      <c r="A716" s="162" t="s">
        <v>611</v>
      </c>
      <c r="B716" s="162" t="s">
        <v>7210</v>
      </c>
      <c r="C716" s="162" t="s">
        <v>7211</v>
      </c>
      <c r="E716" s="162" t="s">
        <v>340</v>
      </c>
      <c r="F716" s="162" t="s">
        <v>341</v>
      </c>
      <c r="G716" s="162" t="s">
        <v>760</v>
      </c>
      <c r="H716" s="162" t="s">
        <v>760</v>
      </c>
      <c r="I716" s="162" t="s">
        <v>761</v>
      </c>
      <c r="J716" s="162" t="b">
        <v>0</v>
      </c>
      <c r="K716" s="162" t="b">
        <v>1</v>
      </c>
    </row>
    <row r="717" spans="1:11">
      <c r="A717" s="162" t="s">
        <v>611</v>
      </c>
      <c r="B717" s="162" t="s">
        <v>7212</v>
      </c>
      <c r="C717" s="162" t="s">
        <v>7213</v>
      </c>
      <c r="E717" s="162" t="s">
        <v>340</v>
      </c>
      <c r="F717" s="162" t="s">
        <v>341</v>
      </c>
      <c r="G717" s="162" t="s">
        <v>762</v>
      </c>
      <c r="H717" s="162" t="s">
        <v>762</v>
      </c>
      <c r="I717" s="162" t="s">
        <v>763</v>
      </c>
      <c r="J717" s="162" t="b">
        <v>0</v>
      </c>
      <c r="K717" s="162" t="b">
        <v>1</v>
      </c>
    </row>
    <row r="718" spans="1:11">
      <c r="A718" s="162" t="s">
        <v>611</v>
      </c>
      <c r="B718" s="162" t="s">
        <v>7214</v>
      </c>
      <c r="C718" s="162" t="s">
        <v>7215</v>
      </c>
      <c r="E718" s="162" t="s">
        <v>340</v>
      </c>
      <c r="F718" s="162" t="s">
        <v>341</v>
      </c>
      <c r="G718" s="162" t="s">
        <v>764</v>
      </c>
      <c r="H718" s="162" t="s">
        <v>764</v>
      </c>
      <c r="I718" s="162" t="s">
        <v>765</v>
      </c>
      <c r="J718" s="162" t="b">
        <v>0</v>
      </c>
      <c r="K718" s="162" t="b">
        <v>1</v>
      </c>
    </row>
    <row r="719" spans="1:11">
      <c r="A719" s="162" t="s">
        <v>611</v>
      </c>
      <c r="B719" s="162" t="s">
        <v>7216</v>
      </c>
      <c r="C719" s="162" t="s">
        <v>7217</v>
      </c>
      <c r="E719" s="162" t="s">
        <v>340</v>
      </c>
      <c r="F719" s="162" t="s">
        <v>341</v>
      </c>
      <c r="G719" s="162" t="s">
        <v>766</v>
      </c>
      <c r="H719" s="162" t="s">
        <v>766</v>
      </c>
      <c r="I719" s="162" t="s">
        <v>767</v>
      </c>
      <c r="J719" s="162" t="b">
        <v>0</v>
      </c>
      <c r="K719" s="162" t="b">
        <v>1</v>
      </c>
    </row>
    <row r="720" spans="1:11">
      <c r="A720" s="162" t="s">
        <v>611</v>
      </c>
      <c r="B720" s="162" t="s">
        <v>7218</v>
      </c>
      <c r="C720" s="162" t="s">
        <v>7219</v>
      </c>
      <c r="E720" s="162" t="s">
        <v>340</v>
      </c>
      <c r="F720" s="162" t="s">
        <v>341</v>
      </c>
      <c r="G720" s="162" t="s">
        <v>768</v>
      </c>
      <c r="H720" s="162" t="s">
        <v>768</v>
      </c>
      <c r="I720" s="162" t="s">
        <v>769</v>
      </c>
      <c r="J720" s="162" t="b">
        <v>0</v>
      </c>
      <c r="K720" s="162" t="b">
        <v>1</v>
      </c>
    </row>
    <row r="721" spans="1:11">
      <c r="A721" s="162" t="s">
        <v>611</v>
      </c>
      <c r="B721" s="162" t="s">
        <v>7220</v>
      </c>
      <c r="C721" s="162" t="s">
        <v>7221</v>
      </c>
      <c r="E721" s="162" t="s">
        <v>340</v>
      </c>
      <c r="F721" s="162" t="s">
        <v>341</v>
      </c>
      <c r="G721" s="162" t="s">
        <v>770</v>
      </c>
      <c r="H721" s="162" t="s">
        <v>770</v>
      </c>
      <c r="I721" s="162" t="s">
        <v>771</v>
      </c>
      <c r="J721" s="162" t="b">
        <v>1</v>
      </c>
      <c r="K721" s="162" t="b">
        <v>1</v>
      </c>
    </row>
    <row r="722" spans="1:11">
      <c r="A722" s="162" t="s">
        <v>611</v>
      </c>
      <c r="B722" s="162" t="s">
        <v>7222</v>
      </c>
      <c r="C722" s="162" t="s">
        <v>7223</v>
      </c>
      <c r="E722" s="162" t="s">
        <v>340</v>
      </c>
      <c r="F722" s="162" t="s">
        <v>341</v>
      </c>
      <c r="G722" s="162" t="s">
        <v>772</v>
      </c>
      <c r="H722" s="162" t="s">
        <v>772</v>
      </c>
      <c r="I722" s="162" t="s">
        <v>773</v>
      </c>
      <c r="J722" s="162" t="b">
        <v>1</v>
      </c>
      <c r="K722" s="162" t="b">
        <v>1</v>
      </c>
    </row>
    <row r="723" spans="1:11">
      <c r="A723" s="162" t="s">
        <v>611</v>
      </c>
      <c r="B723" s="162" t="s">
        <v>7224</v>
      </c>
      <c r="C723" s="162" t="s">
        <v>7225</v>
      </c>
      <c r="E723" s="162" t="s">
        <v>340</v>
      </c>
      <c r="F723" s="162" t="s">
        <v>341</v>
      </c>
      <c r="G723" s="162" t="s">
        <v>774</v>
      </c>
      <c r="H723" s="162" t="s">
        <v>774</v>
      </c>
      <c r="I723" s="162" t="s">
        <v>775</v>
      </c>
      <c r="J723" s="162" t="b">
        <v>0</v>
      </c>
      <c r="K723" s="162" t="b">
        <v>1</v>
      </c>
    </row>
    <row r="724" spans="1:11">
      <c r="A724" s="162" t="s">
        <v>611</v>
      </c>
      <c r="B724" s="162" t="s">
        <v>7226</v>
      </c>
      <c r="C724" s="162" t="s">
        <v>7227</v>
      </c>
      <c r="E724" s="162" t="s">
        <v>340</v>
      </c>
      <c r="F724" s="162" t="s">
        <v>341</v>
      </c>
      <c r="G724" s="162" t="s">
        <v>776</v>
      </c>
      <c r="H724" s="162" t="s">
        <v>776</v>
      </c>
      <c r="I724" s="162" t="s">
        <v>777</v>
      </c>
      <c r="J724" s="162" t="b">
        <v>0</v>
      </c>
      <c r="K724" s="162" t="b">
        <v>1</v>
      </c>
    </row>
    <row r="725" spans="1:11">
      <c r="A725" s="162" t="s">
        <v>611</v>
      </c>
      <c r="B725" s="162" t="s">
        <v>7228</v>
      </c>
      <c r="C725" s="162" t="s">
        <v>7229</v>
      </c>
      <c r="E725" s="162" t="s">
        <v>340</v>
      </c>
      <c r="F725" s="162" t="s">
        <v>341</v>
      </c>
      <c r="G725" s="162" t="s">
        <v>778</v>
      </c>
      <c r="H725" s="162" t="s">
        <v>778</v>
      </c>
      <c r="I725" s="162" t="s">
        <v>779</v>
      </c>
      <c r="J725" s="162" t="b">
        <v>0</v>
      </c>
      <c r="K725" s="162" t="b">
        <v>1</v>
      </c>
    </row>
    <row r="726" spans="1:11">
      <c r="A726" s="162" t="s">
        <v>611</v>
      </c>
      <c r="B726" s="162" t="s">
        <v>7230</v>
      </c>
      <c r="C726" s="162" t="s">
        <v>7231</v>
      </c>
      <c r="E726" s="162" t="s">
        <v>340</v>
      </c>
      <c r="F726" s="162" t="s">
        <v>341</v>
      </c>
      <c r="G726" s="162" t="s">
        <v>780</v>
      </c>
      <c r="H726" s="162" t="s">
        <v>780</v>
      </c>
      <c r="I726" s="162" t="s">
        <v>781</v>
      </c>
      <c r="J726" s="162" t="b">
        <v>0</v>
      </c>
      <c r="K726" s="162" t="b">
        <v>1</v>
      </c>
    </row>
    <row r="727" spans="1:11">
      <c r="A727" s="162" t="s">
        <v>611</v>
      </c>
      <c r="B727" s="162" t="s">
        <v>7232</v>
      </c>
      <c r="C727" s="162" t="s">
        <v>7233</v>
      </c>
      <c r="E727" s="162" t="s">
        <v>340</v>
      </c>
      <c r="F727" s="162" t="s">
        <v>341</v>
      </c>
      <c r="G727" s="162" t="s">
        <v>782</v>
      </c>
      <c r="H727" s="162" t="s">
        <v>782</v>
      </c>
      <c r="I727" s="162" t="s">
        <v>783</v>
      </c>
      <c r="J727" s="162" t="b">
        <v>0</v>
      </c>
      <c r="K727" s="162" t="b">
        <v>1</v>
      </c>
    </row>
    <row r="728" spans="1:11">
      <c r="A728" s="162" t="s">
        <v>611</v>
      </c>
      <c r="B728" s="162" t="s">
        <v>7234</v>
      </c>
      <c r="C728" s="162" t="s">
        <v>7235</v>
      </c>
      <c r="E728" s="162" t="s">
        <v>340</v>
      </c>
      <c r="F728" s="162" t="s">
        <v>341</v>
      </c>
      <c r="G728" s="162" t="s">
        <v>784</v>
      </c>
      <c r="H728" s="162" t="s">
        <v>784</v>
      </c>
      <c r="I728" s="162" t="s">
        <v>785</v>
      </c>
      <c r="J728" s="162" t="b">
        <v>1</v>
      </c>
      <c r="K728" s="162" t="b">
        <v>1</v>
      </c>
    </row>
    <row r="729" spans="1:11">
      <c r="A729" s="162" t="s">
        <v>611</v>
      </c>
      <c r="B729" s="162" t="s">
        <v>7236</v>
      </c>
      <c r="C729" s="162" t="s">
        <v>7237</v>
      </c>
      <c r="E729" s="162" t="s">
        <v>340</v>
      </c>
      <c r="F729" s="162" t="s">
        <v>341</v>
      </c>
      <c r="G729" s="162" t="s">
        <v>786</v>
      </c>
      <c r="H729" s="162" t="s">
        <v>786</v>
      </c>
      <c r="I729" s="162" t="s">
        <v>787</v>
      </c>
      <c r="J729" s="162" t="b">
        <v>1</v>
      </c>
      <c r="K729" s="162" t="b">
        <v>1</v>
      </c>
    </row>
    <row r="730" spans="1:11">
      <c r="A730" s="162" t="s">
        <v>611</v>
      </c>
      <c r="B730" s="162" t="s">
        <v>7238</v>
      </c>
      <c r="C730" s="162" t="s">
        <v>7239</v>
      </c>
      <c r="E730" s="162" t="s">
        <v>340</v>
      </c>
      <c r="F730" s="162" t="s">
        <v>341</v>
      </c>
      <c r="G730" s="162" t="s">
        <v>788</v>
      </c>
      <c r="H730" s="162" t="s">
        <v>788</v>
      </c>
      <c r="I730" s="162" t="s">
        <v>789</v>
      </c>
      <c r="J730" s="162" t="b">
        <v>0</v>
      </c>
      <c r="K730" s="162" t="b">
        <v>1</v>
      </c>
    </row>
    <row r="731" spans="1:11">
      <c r="A731" s="162" t="s">
        <v>611</v>
      </c>
      <c r="B731" s="162" t="s">
        <v>7240</v>
      </c>
      <c r="C731" s="162" t="s">
        <v>7241</v>
      </c>
      <c r="E731" s="162" t="s">
        <v>340</v>
      </c>
      <c r="F731" s="162" t="s">
        <v>341</v>
      </c>
      <c r="G731" s="162" t="s">
        <v>790</v>
      </c>
      <c r="H731" s="162" t="s">
        <v>790</v>
      </c>
      <c r="I731" s="162" t="s">
        <v>791</v>
      </c>
      <c r="J731" s="162" t="b">
        <v>0</v>
      </c>
      <c r="K731" s="162" t="b">
        <v>1</v>
      </c>
    </row>
    <row r="732" spans="1:11">
      <c r="A732" s="162" t="s">
        <v>611</v>
      </c>
      <c r="B732" s="162" t="s">
        <v>7242</v>
      </c>
      <c r="C732" s="162" t="s">
        <v>7243</v>
      </c>
      <c r="E732" s="162" t="s">
        <v>340</v>
      </c>
      <c r="F732" s="162" t="s">
        <v>341</v>
      </c>
      <c r="G732" s="162" t="s">
        <v>792</v>
      </c>
      <c r="H732" s="162" t="s">
        <v>792</v>
      </c>
      <c r="I732" s="162" t="s">
        <v>793</v>
      </c>
      <c r="J732" s="162" t="b">
        <v>0</v>
      </c>
      <c r="K732" s="162" t="b">
        <v>1</v>
      </c>
    </row>
    <row r="733" spans="1:11">
      <c r="A733" s="162" t="s">
        <v>611</v>
      </c>
      <c r="B733" s="162" t="s">
        <v>7244</v>
      </c>
      <c r="C733" s="162" t="s">
        <v>7245</v>
      </c>
      <c r="E733" s="162" t="s">
        <v>340</v>
      </c>
      <c r="F733" s="162" t="s">
        <v>341</v>
      </c>
      <c r="G733" s="162" t="s">
        <v>794</v>
      </c>
      <c r="H733" s="162" t="s">
        <v>794</v>
      </c>
      <c r="I733" s="162" t="s">
        <v>795</v>
      </c>
      <c r="J733" s="162" t="b">
        <v>0</v>
      </c>
      <c r="K733" s="162" t="b">
        <v>1</v>
      </c>
    </row>
    <row r="734" spans="1:11">
      <c r="A734" s="162" t="s">
        <v>611</v>
      </c>
      <c r="B734" s="162" t="s">
        <v>7246</v>
      </c>
      <c r="C734" s="162" t="s">
        <v>7247</v>
      </c>
      <c r="E734" s="162" t="s">
        <v>340</v>
      </c>
      <c r="F734" s="162" t="s">
        <v>341</v>
      </c>
      <c r="G734" s="162" t="s">
        <v>796</v>
      </c>
      <c r="H734" s="162" t="s">
        <v>796</v>
      </c>
      <c r="I734" s="162" t="s">
        <v>797</v>
      </c>
      <c r="J734" s="162" t="b">
        <v>0</v>
      </c>
      <c r="K734" s="162" t="b">
        <v>1</v>
      </c>
    </row>
    <row r="735" spans="1:11">
      <c r="A735" s="162" t="s">
        <v>611</v>
      </c>
      <c r="B735" s="162" t="s">
        <v>7248</v>
      </c>
      <c r="C735" s="162" t="s">
        <v>7249</v>
      </c>
      <c r="E735" s="162" t="s">
        <v>340</v>
      </c>
      <c r="F735" s="162" t="s">
        <v>341</v>
      </c>
      <c r="G735" s="162" t="s">
        <v>798</v>
      </c>
      <c r="H735" s="162" t="s">
        <v>798</v>
      </c>
      <c r="I735" s="162" t="s">
        <v>799</v>
      </c>
      <c r="J735" s="162" t="b">
        <v>1</v>
      </c>
      <c r="K735" s="162" t="b">
        <v>1</v>
      </c>
    </row>
    <row r="736" spans="1:11">
      <c r="A736" s="162" t="s">
        <v>611</v>
      </c>
      <c r="B736" s="162" t="s">
        <v>7250</v>
      </c>
      <c r="C736" s="162" t="s">
        <v>7251</v>
      </c>
      <c r="E736" s="162" t="s">
        <v>340</v>
      </c>
      <c r="F736" s="162" t="s">
        <v>341</v>
      </c>
      <c r="G736" s="162" t="s">
        <v>800</v>
      </c>
      <c r="H736" s="162" t="s">
        <v>800</v>
      </c>
      <c r="I736" s="162" t="s">
        <v>801</v>
      </c>
      <c r="J736" s="162" t="b">
        <v>1</v>
      </c>
      <c r="K736" s="162" t="b">
        <v>1</v>
      </c>
    </row>
    <row r="737" spans="1:11">
      <c r="A737" s="162" t="s">
        <v>611</v>
      </c>
      <c r="B737" s="162" t="s">
        <v>7252</v>
      </c>
      <c r="C737" s="162" t="s">
        <v>7253</v>
      </c>
      <c r="E737" s="162" t="s">
        <v>340</v>
      </c>
      <c r="F737" s="162" t="s">
        <v>341</v>
      </c>
      <c r="G737" s="162" t="s">
        <v>802</v>
      </c>
      <c r="H737" s="162" t="s">
        <v>802</v>
      </c>
      <c r="I737" s="162" t="s">
        <v>803</v>
      </c>
      <c r="J737" s="162" t="b">
        <v>0</v>
      </c>
      <c r="K737" s="162" t="b">
        <v>1</v>
      </c>
    </row>
    <row r="738" spans="1:11">
      <c r="A738" s="162" t="s">
        <v>611</v>
      </c>
      <c r="B738" s="162" t="s">
        <v>7254</v>
      </c>
      <c r="C738" s="162" t="s">
        <v>7255</v>
      </c>
      <c r="E738" s="162" t="s">
        <v>340</v>
      </c>
      <c r="F738" s="162" t="s">
        <v>341</v>
      </c>
      <c r="G738" s="162" t="s">
        <v>804</v>
      </c>
      <c r="H738" s="162" t="s">
        <v>804</v>
      </c>
      <c r="I738" s="162" t="s">
        <v>805</v>
      </c>
      <c r="J738" s="162" t="b">
        <v>0</v>
      </c>
      <c r="K738" s="162" t="b">
        <v>1</v>
      </c>
    </row>
    <row r="739" spans="1:11">
      <c r="A739" s="162" t="s">
        <v>611</v>
      </c>
      <c r="B739" s="162" t="s">
        <v>7256</v>
      </c>
      <c r="C739" s="162" t="s">
        <v>7257</v>
      </c>
      <c r="E739" s="162" t="s">
        <v>340</v>
      </c>
      <c r="F739" s="162" t="s">
        <v>332</v>
      </c>
      <c r="G739" s="162" t="s">
        <v>806</v>
      </c>
      <c r="H739" s="162" t="s">
        <v>806</v>
      </c>
      <c r="I739" s="162" t="s">
        <v>807</v>
      </c>
      <c r="J739" s="162" t="b">
        <v>0</v>
      </c>
      <c r="K739" s="162" t="b">
        <v>1</v>
      </c>
    </row>
    <row r="740" spans="1:11">
      <c r="A740" s="162" t="s">
        <v>611</v>
      </c>
      <c r="B740" s="162" t="s">
        <v>7258</v>
      </c>
      <c r="C740" s="162" t="s">
        <v>7259</v>
      </c>
      <c r="E740" s="162" t="s">
        <v>340</v>
      </c>
      <c r="F740" s="162" t="s">
        <v>332</v>
      </c>
      <c r="G740" s="162" t="s">
        <v>808</v>
      </c>
      <c r="H740" s="162" t="s">
        <v>808</v>
      </c>
      <c r="I740" s="162" t="s">
        <v>809</v>
      </c>
      <c r="J740" s="162" t="b">
        <v>0</v>
      </c>
      <c r="K740" s="162" t="b">
        <v>1</v>
      </c>
    </row>
    <row r="741" spans="1:11">
      <c r="A741" s="162" t="s">
        <v>611</v>
      </c>
      <c r="B741" s="162" t="s">
        <v>7260</v>
      </c>
      <c r="C741" s="162" t="s">
        <v>7261</v>
      </c>
      <c r="E741" s="162" t="s">
        <v>340</v>
      </c>
      <c r="F741" s="162" t="s">
        <v>332</v>
      </c>
      <c r="G741" s="162" t="s">
        <v>810</v>
      </c>
      <c r="H741" s="162" t="s">
        <v>810</v>
      </c>
      <c r="I741" s="162" t="s">
        <v>811</v>
      </c>
      <c r="J741" s="162" t="b">
        <v>0</v>
      </c>
      <c r="K741" s="162" t="b">
        <v>1</v>
      </c>
    </row>
    <row r="742" spans="1:11">
      <c r="A742" s="162" t="s">
        <v>611</v>
      </c>
      <c r="B742" s="162" t="s">
        <v>7262</v>
      </c>
      <c r="C742" s="162" t="s">
        <v>7263</v>
      </c>
      <c r="E742" s="162" t="s">
        <v>340</v>
      </c>
      <c r="F742" s="162" t="s">
        <v>332</v>
      </c>
      <c r="G742" s="162" t="s">
        <v>812</v>
      </c>
      <c r="H742" s="162" t="s">
        <v>812</v>
      </c>
      <c r="I742" s="162" t="s">
        <v>813</v>
      </c>
      <c r="J742" s="162" t="b">
        <v>1</v>
      </c>
      <c r="K742" s="162" t="b">
        <v>1</v>
      </c>
    </row>
    <row r="743" spans="1:11">
      <c r="A743" s="162" t="s">
        <v>611</v>
      </c>
      <c r="B743" s="162" t="s">
        <v>7264</v>
      </c>
      <c r="C743" s="162" t="s">
        <v>7265</v>
      </c>
      <c r="E743" s="162" t="s">
        <v>340</v>
      </c>
      <c r="F743" s="162" t="s">
        <v>332</v>
      </c>
      <c r="G743" s="162" t="s">
        <v>814</v>
      </c>
      <c r="H743" s="162" t="s">
        <v>814</v>
      </c>
      <c r="I743" s="162" t="s">
        <v>815</v>
      </c>
      <c r="J743" s="162" t="b">
        <v>1</v>
      </c>
      <c r="K743" s="162" t="b">
        <v>1</v>
      </c>
    </row>
    <row r="744" spans="1:11">
      <c r="A744" s="162" t="s">
        <v>611</v>
      </c>
      <c r="B744" s="162" t="s">
        <v>7266</v>
      </c>
      <c r="C744" s="162" t="s">
        <v>7267</v>
      </c>
      <c r="E744" s="162" t="s">
        <v>340</v>
      </c>
      <c r="F744" s="162" t="s">
        <v>332</v>
      </c>
      <c r="G744" s="162" t="s">
        <v>816</v>
      </c>
      <c r="H744" s="162" t="s">
        <v>816</v>
      </c>
      <c r="I744" s="162" t="s">
        <v>817</v>
      </c>
      <c r="J744" s="162" t="b">
        <v>0</v>
      </c>
      <c r="K744" s="162" t="b">
        <v>1</v>
      </c>
    </row>
    <row r="745" spans="1:11">
      <c r="A745" s="162" t="s">
        <v>611</v>
      </c>
      <c r="B745" s="162" t="s">
        <v>7268</v>
      </c>
      <c r="C745" s="162" t="s">
        <v>7269</v>
      </c>
      <c r="E745" s="162" t="s">
        <v>340</v>
      </c>
      <c r="F745" s="162" t="s">
        <v>332</v>
      </c>
      <c r="G745" s="162" t="s">
        <v>818</v>
      </c>
      <c r="H745" s="162" t="s">
        <v>818</v>
      </c>
      <c r="I745" s="162" t="s">
        <v>819</v>
      </c>
      <c r="J745" s="162" t="b">
        <v>0</v>
      </c>
      <c r="K745" s="162" t="b">
        <v>1</v>
      </c>
    </row>
    <row r="746" spans="1:11">
      <c r="A746" s="162" t="s">
        <v>611</v>
      </c>
      <c r="B746" s="162" t="s">
        <v>7270</v>
      </c>
      <c r="C746" s="162" t="s">
        <v>7271</v>
      </c>
      <c r="E746" s="162" t="s">
        <v>340</v>
      </c>
      <c r="F746" s="162" t="s">
        <v>332</v>
      </c>
      <c r="G746" s="162" t="s">
        <v>820</v>
      </c>
      <c r="H746" s="162" t="s">
        <v>820</v>
      </c>
      <c r="I746" s="162" t="s">
        <v>821</v>
      </c>
      <c r="J746" s="162" t="b">
        <v>0</v>
      </c>
      <c r="K746" s="162" t="b">
        <v>1</v>
      </c>
    </row>
    <row r="747" spans="1:11">
      <c r="A747" s="162" t="s">
        <v>611</v>
      </c>
      <c r="B747" s="162" t="s">
        <v>7272</v>
      </c>
      <c r="C747" s="162" t="s">
        <v>7273</v>
      </c>
      <c r="E747" s="162" t="s">
        <v>340</v>
      </c>
      <c r="F747" s="162" t="s">
        <v>332</v>
      </c>
      <c r="G747" s="162" t="s">
        <v>822</v>
      </c>
      <c r="H747" s="162" t="s">
        <v>822</v>
      </c>
      <c r="I747" s="162" t="s">
        <v>823</v>
      </c>
      <c r="J747" s="162" t="b">
        <v>0</v>
      </c>
      <c r="K747" s="162" t="b">
        <v>1</v>
      </c>
    </row>
    <row r="748" spans="1:11">
      <c r="A748" s="162" t="s">
        <v>611</v>
      </c>
      <c r="B748" s="162" t="s">
        <v>7274</v>
      </c>
      <c r="C748" s="162" t="s">
        <v>7275</v>
      </c>
      <c r="E748" s="162" t="s">
        <v>340</v>
      </c>
      <c r="F748" s="162" t="s">
        <v>332</v>
      </c>
      <c r="G748" s="162" t="s">
        <v>824</v>
      </c>
      <c r="H748" s="162" t="s">
        <v>824</v>
      </c>
      <c r="I748" s="162" t="s">
        <v>825</v>
      </c>
      <c r="J748" s="162" t="b">
        <v>0</v>
      </c>
      <c r="K748" s="162" t="b">
        <v>1</v>
      </c>
    </row>
    <row r="749" spans="1:11">
      <c r="A749" s="162" t="s">
        <v>611</v>
      </c>
      <c r="B749" s="162" t="s">
        <v>7276</v>
      </c>
      <c r="C749" s="162" t="s">
        <v>7277</v>
      </c>
      <c r="E749" s="162" t="s">
        <v>340</v>
      </c>
      <c r="F749" s="162" t="s">
        <v>332</v>
      </c>
      <c r="G749" s="162" t="s">
        <v>826</v>
      </c>
      <c r="H749" s="162" t="s">
        <v>826</v>
      </c>
      <c r="I749" s="162" t="s">
        <v>827</v>
      </c>
      <c r="J749" s="162" t="b">
        <v>1</v>
      </c>
      <c r="K749" s="162" t="b">
        <v>1</v>
      </c>
    </row>
    <row r="750" spans="1:11">
      <c r="A750" s="162" t="s">
        <v>611</v>
      </c>
      <c r="B750" s="162" t="s">
        <v>7278</v>
      </c>
      <c r="C750" s="162" t="s">
        <v>7279</v>
      </c>
      <c r="E750" s="162" t="s">
        <v>340</v>
      </c>
      <c r="F750" s="162" t="s">
        <v>332</v>
      </c>
      <c r="G750" s="162" t="s">
        <v>828</v>
      </c>
      <c r="H750" s="162" t="s">
        <v>828</v>
      </c>
      <c r="I750" s="162" t="s">
        <v>829</v>
      </c>
      <c r="J750" s="162" t="b">
        <v>1</v>
      </c>
      <c r="K750" s="162" t="b">
        <v>1</v>
      </c>
    </row>
    <row r="751" spans="1:11">
      <c r="A751" s="162" t="s">
        <v>611</v>
      </c>
      <c r="B751" s="162" t="s">
        <v>7280</v>
      </c>
      <c r="C751" s="162" t="s">
        <v>7281</v>
      </c>
      <c r="E751" s="162" t="s">
        <v>340</v>
      </c>
      <c r="F751" s="162" t="s">
        <v>332</v>
      </c>
      <c r="G751" s="162" t="s">
        <v>830</v>
      </c>
      <c r="H751" s="162" t="s">
        <v>830</v>
      </c>
      <c r="I751" s="162" t="s">
        <v>831</v>
      </c>
      <c r="J751" s="162" t="b">
        <v>0</v>
      </c>
      <c r="K751" s="162" t="b">
        <v>1</v>
      </c>
    </row>
    <row r="752" spans="1:11">
      <c r="A752" s="162" t="s">
        <v>611</v>
      </c>
      <c r="B752" s="162" t="s">
        <v>7282</v>
      </c>
      <c r="C752" s="162" t="s">
        <v>7283</v>
      </c>
      <c r="E752" s="162" t="s">
        <v>340</v>
      </c>
      <c r="F752" s="162" t="s">
        <v>332</v>
      </c>
      <c r="G752" s="162" t="s">
        <v>832</v>
      </c>
      <c r="H752" s="162" t="s">
        <v>832</v>
      </c>
      <c r="I752" s="162" t="s">
        <v>833</v>
      </c>
      <c r="J752" s="162" t="b">
        <v>0</v>
      </c>
      <c r="K752" s="162" t="b">
        <v>1</v>
      </c>
    </row>
    <row r="753" spans="1:11">
      <c r="A753" s="162" t="s">
        <v>611</v>
      </c>
      <c r="B753" s="162" t="s">
        <v>7284</v>
      </c>
      <c r="C753" s="162" t="s">
        <v>7285</v>
      </c>
      <c r="E753" s="162" t="s">
        <v>340</v>
      </c>
      <c r="F753" s="162" t="s">
        <v>332</v>
      </c>
      <c r="G753" s="162" t="s">
        <v>834</v>
      </c>
      <c r="H753" s="162" t="s">
        <v>834</v>
      </c>
      <c r="I753" s="162" t="s">
        <v>835</v>
      </c>
      <c r="J753" s="162" t="b">
        <v>0</v>
      </c>
      <c r="K753" s="162" t="b">
        <v>1</v>
      </c>
    </row>
    <row r="754" spans="1:11">
      <c r="A754" s="162" t="s">
        <v>611</v>
      </c>
      <c r="B754" s="162" t="s">
        <v>7286</v>
      </c>
      <c r="C754" s="162" t="s">
        <v>7287</v>
      </c>
      <c r="E754" s="162" t="s">
        <v>340</v>
      </c>
      <c r="F754" s="162" t="s">
        <v>332</v>
      </c>
      <c r="G754" s="162" t="s">
        <v>836</v>
      </c>
      <c r="H754" s="162" t="s">
        <v>836</v>
      </c>
      <c r="I754" s="162" t="s">
        <v>837</v>
      </c>
      <c r="J754" s="162" t="b">
        <v>0</v>
      </c>
      <c r="K754" s="162" t="b">
        <v>1</v>
      </c>
    </row>
    <row r="755" spans="1:11">
      <c r="A755" s="162" t="s">
        <v>611</v>
      </c>
      <c r="B755" s="162" t="s">
        <v>7288</v>
      </c>
      <c r="C755" s="162" t="s">
        <v>7289</v>
      </c>
      <c r="E755" s="162" t="s">
        <v>340</v>
      </c>
      <c r="F755" s="162" t="s">
        <v>332</v>
      </c>
      <c r="G755" s="162" t="s">
        <v>838</v>
      </c>
      <c r="H755" s="162" t="s">
        <v>838</v>
      </c>
      <c r="I755" s="162" t="s">
        <v>839</v>
      </c>
      <c r="J755" s="162" t="b">
        <v>0</v>
      </c>
      <c r="K755" s="162" t="b">
        <v>1</v>
      </c>
    </row>
    <row r="756" spans="1:11">
      <c r="A756" s="162" t="s">
        <v>611</v>
      </c>
      <c r="B756" s="162" t="s">
        <v>7290</v>
      </c>
      <c r="C756" s="162" t="s">
        <v>7291</v>
      </c>
      <c r="E756" s="162" t="s">
        <v>340</v>
      </c>
      <c r="F756" s="162" t="s">
        <v>332</v>
      </c>
      <c r="G756" s="162" t="s">
        <v>840</v>
      </c>
      <c r="H756" s="162" t="s">
        <v>840</v>
      </c>
      <c r="I756" s="162" t="s">
        <v>841</v>
      </c>
      <c r="J756" s="162" t="b">
        <v>1</v>
      </c>
      <c r="K756" s="162" t="b">
        <v>1</v>
      </c>
    </row>
    <row r="757" spans="1:11">
      <c r="A757" s="162" t="s">
        <v>611</v>
      </c>
      <c r="B757" s="162" t="s">
        <v>7292</v>
      </c>
      <c r="C757" s="162" t="s">
        <v>7293</v>
      </c>
      <c r="E757" s="162" t="s">
        <v>340</v>
      </c>
      <c r="F757" s="162" t="s">
        <v>332</v>
      </c>
      <c r="G757" s="162" t="s">
        <v>842</v>
      </c>
      <c r="H757" s="162" t="s">
        <v>842</v>
      </c>
      <c r="I757" s="162" t="s">
        <v>843</v>
      </c>
      <c r="J757" s="162" t="b">
        <v>1</v>
      </c>
      <c r="K757" s="162" t="b">
        <v>1</v>
      </c>
    </row>
    <row r="758" spans="1:11">
      <c r="A758" s="162" t="s">
        <v>611</v>
      </c>
      <c r="B758" s="162" t="s">
        <v>7294</v>
      </c>
      <c r="C758" s="162" t="s">
        <v>7295</v>
      </c>
      <c r="E758" s="162" t="s">
        <v>340</v>
      </c>
      <c r="F758" s="162" t="s">
        <v>332</v>
      </c>
      <c r="G758" s="162" t="s">
        <v>844</v>
      </c>
      <c r="H758" s="162" t="s">
        <v>844</v>
      </c>
      <c r="I758" s="162" t="s">
        <v>845</v>
      </c>
      <c r="J758" s="162" t="b">
        <v>0</v>
      </c>
      <c r="K758" s="162" t="b">
        <v>1</v>
      </c>
    </row>
    <row r="759" spans="1:11">
      <c r="A759" s="162" t="s">
        <v>611</v>
      </c>
      <c r="B759" s="162" t="s">
        <v>7296</v>
      </c>
      <c r="C759" s="162" t="s">
        <v>7297</v>
      </c>
      <c r="E759" s="162" t="s">
        <v>340</v>
      </c>
      <c r="F759" s="162" t="s">
        <v>332</v>
      </c>
      <c r="G759" s="162" t="s">
        <v>846</v>
      </c>
      <c r="H759" s="162" t="s">
        <v>846</v>
      </c>
      <c r="I759" s="162" t="s">
        <v>847</v>
      </c>
      <c r="J759" s="162" t="b">
        <v>0</v>
      </c>
      <c r="K759" s="162" t="b">
        <v>1</v>
      </c>
    </row>
    <row r="760" spans="1:11">
      <c r="A760" s="162" t="s">
        <v>611</v>
      </c>
      <c r="B760" s="162" t="s">
        <v>7298</v>
      </c>
      <c r="C760" s="162" t="s">
        <v>7299</v>
      </c>
      <c r="E760" s="162" t="s">
        <v>340</v>
      </c>
      <c r="F760" s="162" t="s">
        <v>332</v>
      </c>
      <c r="G760" s="162" t="s">
        <v>848</v>
      </c>
      <c r="H760" s="162" t="s">
        <v>848</v>
      </c>
      <c r="I760" s="162" t="s">
        <v>849</v>
      </c>
      <c r="J760" s="162" t="b">
        <v>0</v>
      </c>
      <c r="K760" s="162" t="b">
        <v>1</v>
      </c>
    </row>
    <row r="761" spans="1:11">
      <c r="A761" s="162" t="s">
        <v>611</v>
      </c>
      <c r="B761" s="162" t="s">
        <v>7300</v>
      </c>
      <c r="C761" s="162" t="s">
        <v>7301</v>
      </c>
      <c r="E761" s="162" t="s">
        <v>340</v>
      </c>
      <c r="F761" s="162" t="s">
        <v>332</v>
      </c>
      <c r="G761" s="162" t="s">
        <v>850</v>
      </c>
      <c r="H761" s="162" t="s">
        <v>850</v>
      </c>
      <c r="I761" s="162" t="s">
        <v>851</v>
      </c>
      <c r="J761" s="162" t="b">
        <v>0</v>
      </c>
      <c r="K761" s="162" t="b">
        <v>1</v>
      </c>
    </row>
    <row r="762" spans="1:11">
      <c r="A762" s="162" t="s">
        <v>611</v>
      </c>
      <c r="B762" s="162" t="s">
        <v>7302</v>
      </c>
      <c r="C762" s="162" t="s">
        <v>7303</v>
      </c>
      <c r="E762" s="162" t="s">
        <v>340</v>
      </c>
      <c r="F762" s="162" t="s">
        <v>332</v>
      </c>
      <c r="G762" s="162" t="s">
        <v>852</v>
      </c>
      <c r="H762" s="162" t="s">
        <v>852</v>
      </c>
      <c r="I762" s="162" t="s">
        <v>853</v>
      </c>
      <c r="J762" s="162" t="b">
        <v>0</v>
      </c>
      <c r="K762" s="162" t="b">
        <v>1</v>
      </c>
    </row>
    <row r="763" spans="1:11">
      <c r="A763" s="162" t="s">
        <v>611</v>
      </c>
      <c r="B763" s="162" t="s">
        <v>7304</v>
      </c>
      <c r="C763" s="162" t="s">
        <v>7305</v>
      </c>
      <c r="E763" s="162" t="s">
        <v>340</v>
      </c>
      <c r="F763" s="162" t="s">
        <v>332</v>
      </c>
      <c r="G763" s="162" t="s">
        <v>854</v>
      </c>
      <c r="H763" s="162" t="s">
        <v>854</v>
      </c>
      <c r="I763" s="162" t="s">
        <v>855</v>
      </c>
      <c r="J763" s="162" t="b">
        <v>1</v>
      </c>
      <c r="K763" s="162" t="b">
        <v>1</v>
      </c>
    </row>
    <row r="764" spans="1:11">
      <c r="A764" s="162" t="s">
        <v>611</v>
      </c>
      <c r="B764" s="162" t="s">
        <v>7306</v>
      </c>
      <c r="C764" s="162" t="s">
        <v>7307</v>
      </c>
      <c r="E764" s="162" t="s">
        <v>340</v>
      </c>
      <c r="F764" s="162" t="s">
        <v>332</v>
      </c>
      <c r="G764" s="162" t="s">
        <v>856</v>
      </c>
      <c r="H764" s="162" t="s">
        <v>856</v>
      </c>
      <c r="I764" s="162" t="s">
        <v>857</v>
      </c>
      <c r="J764" s="162" t="b">
        <v>1</v>
      </c>
      <c r="K764" s="162" t="b">
        <v>1</v>
      </c>
    </row>
    <row r="765" spans="1:11">
      <c r="A765" s="162" t="s">
        <v>611</v>
      </c>
      <c r="B765" s="162" t="s">
        <v>7308</v>
      </c>
      <c r="C765" s="162" t="s">
        <v>7309</v>
      </c>
      <c r="E765" s="162" t="s">
        <v>340</v>
      </c>
      <c r="F765" s="162" t="s">
        <v>332</v>
      </c>
      <c r="G765" s="162" t="s">
        <v>858</v>
      </c>
      <c r="H765" s="162" t="s">
        <v>858</v>
      </c>
      <c r="I765" s="162" t="s">
        <v>859</v>
      </c>
      <c r="J765" s="162" t="b">
        <v>0</v>
      </c>
      <c r="K765" s="162" t="b">
        <v>1</v>
      </c>
    </row>
    <row r="766" spans="1:11">
      <c r="A766" s="162" t="s">
        <v>611</v>
      </c>
      <c r="B766" s="162" t="s">
        <v>7310</v>
      </c>
      <c r="C766" s="162" t="s">
        <v>7311</v>
      </c>
      <c r="E766" s="162" t="s">
        <v>340</v>
      </c>
      <c r="F766" s="162" t="s">
        <v>332</v>
      </c>
      <c r="G766" s="162" t="s">
        <v>860</v>
      </c>
      <c r="H766" s="162" t="s">
        <v>860</v>
      </c>
      <c r="I766" s="162" t="s">
        <v>861</v>
      </c>
      <c r="J766" s="162" t="b">
        <v>0</v>
      </c>
      <c r="K766" s="162" t="b">
        <v>1</v>
      </c>
    </row>
    <row r="767" spans="1:11">
      <c r="A767" s="162" t="s">
        <v>611</v>
      </c>
      <c r="B767" s="162" t="s">
        <v>7312</v>
      </c>
      <c r="C767" s="162" t="s">
        <v>7313</v>
      </c>
      <c r="E767" s="162" t="s">
        <v>340</v>
      </c>
      <c r="F767" s="162" t="s">
        <v>332</v>
      </c>
      <c r="G767" s="162" t="s">
        <v>862</v>
      </c>
      <c r="H767" s="162" t="s">
        <v>862</v>
      </c>
      <c r="I767" s="162" t="s">
        <v>863</v>
      </c>
      <c r="J767" s="162" t="b">
        <v>0</v>
      </c>
      <c r="K767" s="162" t="b">
        <v>1</v>
      </c>
    </row>
    <row r="768" spans="1:11">
      <c r="A768" s="162" t="s">
        <v>611</v>
      </c>
      <c r="B768" s="162" t="s">
        <v>7314</v>
      </c>
      <c r="C768" s="162" t="s">
        <v>7315</v>
      </c>
      <c r="E768" s="162" t="s">
        <v>340</v>
      </c>
      <c r="F768" s="162" t="s">
        <v>332</v>
      </c>
      <c r="G768" s="162" t="s">
        <v>864</v>
      </c>
      <c r="H768" s="162" t="s">
        <v>864</v>
      </c>
      <c r="I768" s="162" t="s">
        <v>865</v>
      </c>
      <c r="J768" s="162" t="b">
        <v>0</v>
      </c>
      <c r="K768" s="162" t="b">
        <v>1</v>
      </c>
    </row>
    <row r="769" spans="1:11">
      <c r="A769" s="162" t="s">
        <v>611</v>
      </c>
      <c r="B769" s="162" t="s">
        <v>7316</v>
      </c>
      <c r="C769" s="162" t="s">
        <v>7317</v>
      </c>
      <c r="E769" s="162" t="s">
        <v>340</v>
      </c>
      <c r="F769" s="162" t="s">
        <v>332</v>
      </c>
      <c r="G769" s="162" t="s">
        <v>866</v>
      </c>
      <c r="H769" s="162" t="s">
        <v>866</v>
      </c>
      <c r="I769" s="162" t="s">
        <v>867</v>
      </c>
      <c r="J769" s="162" t="b">
        <v>0</v>
      </c>
      <c r="K769" s="162" t="b">
        <v>1</v>
      </c>
    </row>
    <row r="770" spans="1:11">
      <c r="A770" s="162" t="s">
        <v>611</v>
      </c>
      <c r="B770" s="162" t="s">
        <v>7318</v>
      </c>
      <c r="C770" s="162" t="s">
        <v>7319</v>
      </c>
      <c r="E770" s="162" t="s">
        <v>340</v>
      </c>
      <c r="F770" s="162" t="s">
        <v>332</v>
      </c>
      <c r="G770" s="162" t="s">
        <v>868</v>
      </c>
      <c r="H770" s="162" t="s">
        <v>868</v>
      </c>
      <c r="I770" s="162" t="s">
        <v>869</v>
      </c>
      <c r="J770" s="162" t="b">
        <v>1</v>
      </c>
      <c r="K770" s="162" t="b">
        <v>1</v>
      </c>
    </row>
    <row r="771" spans="1:11">
      <c r="A771" s="162" t="s">
        <v>611</v>
      </c>
      <c r="B771" s="162" t="s">
        <v>7320</v>
      </c>
      <c r="C771" s="162" t="s">
        <v>7321</v>
      </c>
      <c r="E771" s="162" t="s">
        <v>340</v>
      </c>
      <c r="F771" s="162" t="s">
        <v>332</v>
      </c>
      <c r="G771" s="162" t="s">
        <v>870</v>
      </c>
      <c r="H771" s="162" t="s">
        <v>870</v>
      </c>
      <c r="I771" s="162" t="s">
        <v>871</v>
      </c>
      <c r="J771" s="162" t="b">
        <v>1</v>
      </c>
      <c r="K771" s="162" t="b">
        <v>1</v>
      </c>
    </row>
    <row r="772" spans="1:11">
      <c r="A772" s="162" t="s">
        <v>611</v>
      </c>
      <c r="B772" s="162" t="s">
        <v>7322</v>
      </c>
      <c r="C772" s="162" t="s">
        <v>7323</v>
      </c>
      <c r="E772" s="162" t="s">
        <v>340</v>
      </c>
      <c r="F772" s="162" t="s">
        <v>332</v>
      </c>
      <c r="G772" s="162" t="s">
        <v>872</v>
      </c>
      <c r="H772" s="162" t="s">
        <v>872</v>
      </c>
      <c r="I772" s="162" t="s">
        <v>873</v>
      </c>
      <c r="J772" s="162" t="b">
        <v>0</v>
      </c>
      <c r="K772" s="162" t="b">
        <v>1</v>
      </c>
    </row>
    <row r="773" spans="1:11">
      <c r="A773" s="162" t="s">
        <v>611</v>
      </c>
      <c r="B773" s="162" t="s">
        <v>7324</v>
      </c>
      <c r="C773" s="162" t="s">
        <v>7325</v>
      </c>
      <c r="E773" s="162" t="s">
        <v>340</v>
      </c>
      <c r="F773" s="162" t="s">
        <v>332</v>
      </c>
      <c r="G773" s="162" t="s">
        <v>874</v>
      </c>
      <c r="H773" s="162" t="s">
        <v>874</v>
      </c>
      <c r="I773" s="162" t="s">
        <v>875</v>
      </c>
      <c r="J773" s="162" t="b">
        <v>0</v>
      </c>
      <c r="K773" s="162" t="b">
        <v>1</v>
      </c>
    </row>
    <row r="774" spans="1:11">
      <c r="A774" s="162" t="s">
        <v>611</v>
      </c>
      <c r="B774" s="162" t="s">
        <v>7326</v>
      </c>
      <c r="C774" s="162" t="s">
        <v>7327</v>
      </c>
      <c r="E774" s="162" t="s">
        <v>340</v>
      </c>
      <c r="F774" s="162" t="s">
        <v>332</v>
      </c>
      <c r="G774" s="162" t="s">
        <v>876</v>
      </c>
      <c r="H774" s="162" t="s">
        <v>876</v>
      </c>
      <c r="I774" s="162" t="s">
        <v>877</v>
      </c>
      <c r="J774" s="162" t="b">
        <v>0</v>
      </c>
      <c r="K774" s="162" t="b">
        <v>1</v>
      </c>
    </row>
    <row r="775" spans="1:11">
      <c r="A775" s="162" t="s">
        <v>611</v>
      </c>
      <c r="B775" s="162" t="s">
        <v>7328</v>
      </c>
      <c r="C775" s="162" t="s">
        <v>7329</v>
      </c>
      <c r="E775" s="162" t="s">
        <v>340</v>
      </c>
      <c r="F775" s="162" t="s">
        <v>332</v>
      </c>
      <c r="G775" s="162" t="s">
        <v>878</v>
      </c>
      <c r="H775" s="162" t="s">
        <v>878</v>
      </c>
      <c r="I775" s="162" t="s">
        <v>879</v>
      </c>
      <c r="J775" s="162" t="b">
        <v>0</v>
      </c>
      <c r="K775" s="162" t="b">
        <v>1</v>
      </c>
    </row>
    <row r="776" spans="1:11">
      <c r="A776" s="162" t="s">
        <v>611</v>
      </c>
      <c r="B776" s="162" t="s">
        <v>7330</v>
      </c>
      <c r="C776" s="162" t="s">
        <v>7331</v>
      </c>
      <c r="E776" s="162" t="s">
        <v>340</v>
      </c>
      <c r="F776" s="162" t="s">
        <v>332</v>
      </c>
      <c r="G776" s="162" t="s">
        <v>880</v>
      </c>
      <c r="H776" s="162" t="s">
        <v>880</v>
      </c>
      <c r="I776" s="162" t="s">
        <v>881</v>
      </c>
      <c r="J776" s="162" t="b">
        <v>0</v>
      </c>
      <c r="K776" s="162" t="b">
        <v>1</v>
      </c>
    </row>
    <row r="777" spans="1:11">
      <c r="A777" s="162" t="s">
        <v>611</v>
      </c>
      <c r="B777" s="162" t="s">
        <v>7332</v>
      </c>
      <c r="C777" s="162" t="s">
        <v>7333</v>
      </c>
      <c r="E777" s="162" t="s">
        <v>340</v>
      </c>
      <c r="F777" s="162" t="s">
        <v>332</v>
      </c>
      <c r="G777" s="162" t="s">
        <v>882</v>
      </c>
      <c r="H777" s="162" t="s">
        <v>882</v>
      </c>
      <c r="I777" s="162" t="s">
        <v>883</v>
      </c>
      <c r="J777" s="162" t="b">
        <v>1</v>
      </c>
      <c r="K777" s="162" t="b">
        <v>1</v>
      </c>
    </row>
    <row r="778" spans="1:11">
      <c r="A778" s="162" t="s">
        <v>611</v>
      </c>
      <c r="B778" s="162" t="s">
        <v>7334</v>
      </c>
      <c r="C778" s="162" t="s">
        <v>7335</v>
      </c>
      <c r="E778" s="162" t="s">
        <v>340</v>
      </c>
      <c r="F778" s="162" t="s">
        <v>332</v>
      </c>
      <c r="G778" s="162" t="s">
        <v>884</v>
      </c>
      <c r="H778" s="162" t="s">
        <v>884</v>
      </c>
      <c r="I778" s="162" t="s">
        <v>885</v>
      </c>
      <c r="J778" s="162" t="b">
        <v>1</v>
      </c>
      <c r="K778" s="162" t="b">
        <v>1</v>
      </c>
    </row>
    <row r="779" spans="1:11">
      <c r="A779" s="162" t="s">
        <v>611</v>
      </c>
      <c r="B779" s="162" t="s">
        <v>7336</v>
      </c>
      <c r="C779" s="162" t="s">
        <v>7337</v>
      </c>
      <c r="E779" s="162" t="s">
        <v>340</v>
      </c>
      <c r="F779" s="162" t="s">
        <v>332</v>
      </c>
      <c r="G779" s="162" t="s">
        <v>886</v>
      </c>
      <c r="H779" s="162" t="s">
        <v>886</v>
      </c>
      <c r="I779" s="162" t="s">
        <v>887</v>
      </c>
      <c r="J779" s="162" t="b">
        <v>0</v>
      </c>
      <c r="K779" s="162" t="b">
        <v>1</v>
      </c>
    </row>
    <row r="780" spans="1:11">
      <c r="A780" s="162" t="s">
        <v>611</v>
      </c>
      <c r="B780" s="162" t="s">
        <v>7338</v>
      </c>
      <c r="C780" s="162" t="s">
        <v>7339</v>
      </c>
      <c r="E780" s="162" t="s">
        <v>340</v>
      </c>
      <c r="F780" s="162" t="s">
        <v>332</v>
      </c>
      <c r="G780" s="162" t="s">
        <v>888</v>
      </c>
      <c r="H780" s="162" t="s">
        <v>888</v>
      </c>
      <c r="I780" s="162" t="s">
        <v>889</v>
      </c>
      <c r="J780" s="162" t="b">
        <v>0</v>
      </c>
      <c r="K780" s="162" t="b">
        <v>1</v>
      </c>
    </row>
    <row r="781" spans="1:11">
      <c r="A781" s="162" t="s">
        <v>611</v>
      </c>
      <c r="B781" s="162" t="s">
        <v>7340</v>
      </c>
      <c r="C781" s="162" t="s">
        <v>7341</v>
      </c>
      <c r="E781" s="162" t="s">
        <v>340</v>
      </c>
      <c r="F781" s="162" t="s">
        <v>332</v>
      </c>
      <c r="G781" s="162" t="s">
        <v>890</v>
      </c>
      <c r="H781" s="162" t="s">
        <v>890</v>
      </c>
      <c r="I781" s="162" t="s">
        <v>891</v>
      </c>
      <c r="J781" s="162" t="b">
        <v>0</v>
      </c>
      <c r="K781" s="162" t="b">
        <v>1</v>
      </c>
    </row>
    <row r="782" spans="1:11">
      <c r="A782" s="162" t="s">
        <v>611</v>
      </c>
      <c r="B782" s="162" t="s">
        <v>7342</v>
      </c>
      <c r="C782" s="162" t="s">
        <v>7343</v>
      </c>
      <c r="E782" s="162" t="s">
        <v>340</v>
      </c>
      <c r="F782" s="162" t="s">
        <v>332</v>
      </c>
      <c r="G782" s="162" t="s">
        <v>892</v>
      </c>
      <c r="H782" s="162" t="s">
        <v>892</v>
      </c>
      <c r="I782" s="162" t="s">
        <v>893</v>
      </c>
      <c r="J782" s="162" t="b">
        <v>0</v>
      </c>
      <c r="K782" s="162" t="b">
        <v>1</v>
      </c>
    </row>
    <row r="783" spans="1:11">
      <c r="A783" s="162" t="s">
        <v>611</v>
      </c>
      <c r="B783" s="162" t="s">
        <v>7344</v>
      </c>
      <c r="C783" s="162" t="s">
        <v>7345</v>
      </c>
      <c r="E783" s="162" t="s">
        <v>340</v>
      </c>
      <c r="F783" s="162" t="s">
        <v>332</v>
      </c>
      <c r="G783" s="162" t="s">
        <v>894</v>
      </c>
      <c r="H783" s="162" t="s">
        <v>894</v>
      </c>
      <c r="I783" s="162" t="s">
        <v>895</v>
      </c>
      <c r="J783" s="162" t="b">
        <v>0</v>
      </c>
      <c r="K783" s="162" t="b">
        <v>1</v>
      </c>
    </row>
    <row r="784" spans="1:11">
      <c r="A784" s="162" t="s">
        <v>611</v>
      </c>
      <c r="B784" s="162" t="s">
        <v>7346</v>
      </c>
      <c r="C784" s="162" t="s">
        <v>7347</v>
      </c>
      <c r="E784" s="162" t="s">
        <v>340</v>
      </c>
      <c r="F784" s="162" t="s">
        <v>332</v>
      </c>
      <c r="G784" s="162" t="s">
        <v>896</v>
      </c>
      <c r="H784" s="162" t="s">
        <v>896</v>
      </c>
      <c r="I784" s="162" t="s">
        <v>897</v>
      </c>
      <c r="J784" s="162" t="b">
        <v>1</v>
      </c>
      <c r="K784" s="162" t="b">
        <v>1</v>
      </c>
    </row>
    <row r="785" spans="1:11">
      <c r="A785" s="162" t="s">
        <v>611</v>
      </c>
      <c r="B785" s="162" t="s">
        <v>7348</v>
      </c>
      <c r="C785" s="162" t="s">
        <v>7349</v>
      </c>
      <c r="E785" s="162" t="s">
        <v>340</v>
      </c>
      <c r="F785" s="162" t="s">
        <v>332</v>
      </c>
      <c r="G785" s="162" t="s">
        <v>898</v>
      </c>
      <c r="H785" s="162" t="s">
        <v>898</v>
      </c>
      <c r="I785" s="162" t="s">
        <v>899</v>
      </c>
      <c r="J785" s="162" t="b">
        <v>1</v>
      </c>
      <c r="K785" s="162" t="b">
        <v>1</v>
      </c>
    </row>
    <row r="786" spans="1:11">
      <c r="A786" s="162" t="s">
        <v>611</v>
      </c>
      <c r="B786" s="162" t="s">
        <v>7350</v>
      </c>
      <c r="C786" s="162" t="s">
        <v>7351</v>
      </c>
      <c r="E786" s="162" t="s">
        <v>340</v>
      </c>
      <c r="F786" s="162" t="s">
        <v>332</v>
      </c>
      <c r="G786" s="162" t="s">
        <v>900</v>
      </c>
      <c r="H786" s="162" t="s">
        <v>900</v>
      </c>
      <c r="I786" s="162" t="s">
        <v>901</v>
      </c>
      <c r="J786" s="162" t="b">
        <v>0</v>
      </c>
      <c r="K786" s="162" t="b">
        <v>1</v>
      </c>
    </row>
    <row r="787" spans="1:11">
      <c r="A787" s="162" t="s">
        <v>611</v>
      </c>
      <c r="B787" s="162" t="s">
        <v>7352</v>
      </c>
      <c r="C787" s="162" t="s">
        <v>7353</v>
      </c>
      <c r="E787" s="162" t="s">
        <v>340</v>
      </c>
      <c r="F787" s="162" t="s">
        <v>332</v>
      </c>
      <c r="G787" s="162" t="s">
        <v>902</v>
      </c>
      <c r="H787" s="162" t="s">
        <v>902</v>
      </c>
      <c r="I787" s="162" t="s">
        <v>903</v>
      </c>
      <c r="J787" s="162" t="b">
        <v>0</v>
      </c>
      <c r="K787" s="162" t="b">
        <v>1</v>
      </c>
    </row>
    <row r="788" spans="1:11">
      <c r="A788" s="162" t="s">
        <v>611</v>
      </c>
      <c r="B788" s="162" t="s">
        <v>7354</v>
      </c>
      <c r="C788" s="162" t="s">
        <v>7355</v>
      </c>
      <c r="E788" s="162" t="s">
        <v>340</v>
      </c>
      <c r="F788" s="162" t="s">
        <v>332</v>
      </c>
      <c r="G788" s="162" t="s">
        <v>904</v>
      </c>
      <c r="H788" s="162" t="s">
        <v>904</v>
      </c>
      <c r="I788" s="162" t="s">
        <v>905</v>
      </c>
      <c r="J788" s="162" t="b">
        <v>0</v>
      </c>
      <c r="K788" s="162" t="b">
        <v>1</v>
      </c>
    </row>
    <row r="789" spans="1:11">
      <c r="A789" s="162" t="s">
        <v>611</v>
      </c>
      <c r="B789" s="162" t="s">
        <v>7356</v>
      </c>
      <c r="C789" s="162" t="s">
        <v>7357</v>
      </c>
      <c r="E789" s="162" t="s">
        <v>340</v>
      </c>
      <c r="F789" s="162" t="s">
        <v>332</v>
      </c>
      <c r="G789" s="162" t="s">
        <v>906</v>
      </c>
      <c r="H789" s="162" t="s">
        <v>906</v>
      </c>
      <c r="I789" s="162" t="s">
        <v>907</v>
      </c>
      <c r="J789" s="162" t="b">
        <v>0</v>
      </c>
      <c r="K789" s="162" t="b">
        <v>1</v>
      </c>
    </row>
    <row r="790" spans="1:11">
      <c r="A790" s="162" t="s">
        <v>611</v>
      </c>
      <c r="B790" s="162" t="s">
        <v>7358</v>
      </c>
      <c r="C790" s="162" t="s">
        <v>7359</v>
      </c>
      <c r="E790" s="162" t="s">
        <v>340</v>
      </c>
      <c r="F790" s="162" t="s">
        <v>332</v>
      </c>
      <c r="G790" s="162" t="s">
        <v>908</v>
      </c>
      <c r="H790" s="162" t="s">
        <v>908</v>
      </c>
      <c r="I790" s="162" t="s">
        <v>909</v>
      </c>
      <c r="J790" s="162" t="b">
        <v>0</v>
      </c>
      <c r="K790" s="162" t="b">
        <v>1</v>
      </c>
    </row>
    <row r="791" spans="1:11">
      <c r="A791" s="162" t="s">
        <v>611</v>
      </c>
      <c r="B791" s="162" t="s">
        <v>7360</v>
      </c>
      <c r="C791" s="162" t="s">
        <v>7361</v>
      </c>
      <c r="E791" s="162" t="s">
        <v>340</v>
      </c>
      <c r="F791" s="162" t="s">
        <v>332</v>
      </c>
      <c r="G791" s="162" t="s">
        <v>910</v>
      </c>
      <c r="H791" s="162" t="s">
        <v>910</v>
      </c>
      <c r="I791" s="162" t="s">
        <v>911</v>
      </c>
      <c r="J791" s="162" t="b">
        <v>1</v>
      </c>
      <c r="K791" s="162" t="b">
        <v>1</v>
      </c>
    </row>
    <row r="792" spans="1:11">
      <c r="A792" s="162" t="s">
        <v>611</v>
      </c>
      <c r="B792" s="162" t="s">
        <v>7362</v>
      </c>
      <c r="C792" s="162" t="s">
        <v>7363</v>
      </c>
      <c r="E792" s="162" t="s">
        <v>340</v>
      </c>
      <c r="F792" s="162" t="s">
        <v>332</v>
      </c>
      <c r="G792" s="162" t="s">
        <v>912</v>
      </c>
      <c r="H792" s="162" t="s">
        <v>912</v>
      </c>
      <c r="I792" s="162" t="s">
        <v>913</v>
      </c>
      <c r="J792" s="162" t="b">
        <v>1</v>
      </c>
      <c r="K792" s="162" t="b">
        <v>1</v>
      </c>
    </row>
    <row r="793" spans="1:11">
      <c r="A793" s="162" t="s">
        <v>611</v>
      </c>
      <c r="B793" s="162" t="s">
        <v>7364</v>
      </c>
      <c r="C793" s="162" t="s">
        <v>7365</v>
      </c>
      <c r="E793" s="162" t="s">
        <v>340</v>
      </c>
      <c r="F793" s="162" t="s">
        <v>332</v>
      </c>
      <c r="G793" s="162" t="s">
        <v>914</v>
      </c>
      <c r="H793" s="162" t="s">
        <v>914</v>
      </c>
      <c r="I793" s="162" t="s">
        <v>915</v>
      </c>
      <c r="J793" s="162" t="b">
        <v>0</v>
      </c>
      <c r="K793" s="162" t="b">
        <v>1</v>
      </c>
    </row>
    <row r="794" spans="1:11">
      <c r="A794" s="162" t="s">
        <v>611</v>
      </c>
      <c r="B794" s="162" t="s">
        <v>7366</v>
      </c>
      <c r="C794" s="162" t="s">
        <v>7367</v>
      </c>
      <c r="E794" s="162" t="s">
        <v>340</v>
      </c>
      <c r="F794" s="162" t="s">
        <v>332</v>
      </c>
      <c r="G794" s="162" t="s">
        <v>916</v>
      </c>
      <c r="H794" s="162" t="s">
        <v>916</v>
      </c>
      <c r="I794" s="162" t="s">
        <v>917</v>
      </c>
      <c r="J794" s="162" t="b">
        <v>0</v>
      </c>
      <c r="K794" s="162" t="b">
        <v>1</v>
      </c>
    </row>
    <row r="795" spans="1:11">
      <c r="A795" s="162" t="s">
        <v>611</v>
      </c>
      <c r="B795" s="162" t="s">
        <v>7368</v>
      </c>
      <c r="C795" s="162" t="s">
        <v>7369</v>
      </c>
      <c r="E795" s="162" t="s">
        <v>340</v>
      </c>
      <c r="F795" s="162" t="s">
        <v>332</v>
      </c>
      <c r="G795" s="162" t="s">
        <v>918</v>
      </c>
      <c r="H795" s="162" t="s">
        <v>918</v>
      </c>
      <c r="I795" s="162" t="s">
        <v>919</v>
      </c>
      <c r="J795" s="162" t="b">
        <v>0</v>
      </c>
      <c r="K795" s="162" t="b">
        <v>1</v>
      </c>
    </row>
    <row r="796" spans="1:11">
      <c r="A796" s="162" t="s">
        <v>611</v>
      </c>
      <c r="B796" s="162" t="s">
        <v>7370</v>
      </c>
      <c r="C796" s="162" t="s">
        <v>7371</v>
      </c>
      <c r="E796" s="162" t="s">
        <v>340</v>
      </c>
      <c r="F796" s="162" t="s">
        <v>332</v>
      </c>
      <c r="G796" s="162" t="s">
        <v>920</v>
      </c>
      <c r="H796" s="162" t="s">
        <v>920</v>
      </c>
      <c r="I796" s="162" t="s">
        <v>921</v>
      </c>
      <c r="J796" s="162" t="b">
        <v>0</v>
      </c>
      <c r="K796" s="162" t="b">
        <v>1</v>
      </c>
    </row>
    <row r="797" spans="1:11">
      <c r="A797" s="162" t="s">
        <v>611</v>
      </c>
      <c r="B797" s="162" t="s">
        <v>7372</v>
      </c>
      <c r="C797" s="162" t="s">
        <v>7373</v>
      </c>
      <c r="E797" s="162" t="s">
        <v>340</v>
      </c>
      <c r="F797" s="162" t="s">
        <v>332</v>
      </c>
      <c r="G797" s="162" t="s">
        <v>922</v>
      </c>
      <c r="H797" s="162" t="s">
        <v>922</v>
      </c>
      <c r="I797" s="162" t="s">
        <v>923</v>
      </c>
      <c r="J797" s="162" t="b">
        <v>0</v>
      </c>
      <c r="K797" s="162" t="b">
        <v>1</v>
      </c>
    </row>
    <row r="798" spans="1:11">
      <c r="A798" s="162" t="s">
        <v>611</v>
      </c>
      <c r="B798" s="162" t="s">
        <v>7374</v>
      </c>
      <c r="C798" s="162" t="s">
        <v>7375</v>
      </c>
      <c r="E798" s="162" t="s">
        <v>340</v>
      </c>
      <c r="F798" s="162" t="s">
        <v>332</v>
      </c>
      <c r="G798" s="162" t="s">
        <v>924</v>
      </c>
      <c r="H798" s="162" t="s">
        <v>924</v>
      </c>
      <c r="I798" s="162" t="s">
        <v>925</v>
      </c>
      <c r="J798" s="162" t="b">
        <v>1</v>
      </c>
      <c r="K798" s="162" t="b">
        <v>1</v>
      </c>
    </row>
    <row r="799" spans="1:11">
      <c r="A799" s="162" t="s">
        <v>611</v>
      </c>
      <c r="B799" s="162" t="s">
        <v>7376</v>
      </c>
      <c r="C799" s="162" t="s">
        <v>7377</v>
      </c>
      <c r="E799" s="162" t="s">
        <v>340</v>
      </c>
      <c r="F799" s="162" t="s">
        <v>332</v>
      </c>
      <c r="G799" s="162" t="s">
        <v>926</v>
      </c>
      <c r="H799" s="162" t="s">
        <v>926</v>
      </c>
      <c r="I799" s="162" t="s">
        <v>927</v>
      </c>
      <c r="J799" s="162" t="b">
        <v>1</v>
      </c>
      <c r="K799" s="162" t="b">
        <v>1</v>
      </c>
    </row>
    <row r="800" spans="1:11">
      <c r="A800" s="162" t="s">
        <v>611</v>
      </c>
      <c r="B800" s="162" t="s">
        <v>7378</v>
      </c>
      <c r="C800" s="162" t="s">
        <v>7379</v>
      </c>
      <c r="E800" s="162" t="s">
        <v>340</v>
      </c>
      <c r="F800" s="162" t="s">
        <v>332</v>
      </c>
      <c r="G800" s="162" t="s">
        <v>928</v>
      </c>
      <c r="H800" s="162" t="s">
        <v>928</v>
      </c>
      <c r="I800" s="162" t="s">
        <v>929</v>
      </c>
      <c r="J800" s="162" t="b">
        <v>0</v>
      </c>
      <c r="K800" s="162" t="b">
        <v>1</v>
      </c>
    </row>
    <row r="801" spans="1:11">
      <c r="A801" s="162" t="s">
        <v>611</v>
      </c>
      <c r="B801" s="162" t="s">
        <v>7380</v>
      </c>
      <c r="C801" s="162" t="s">
        <v>7381</v>
      </c>
      <c r="E801" s="162" t="s">
        <v>340</v>
      </c>
      <c r="F801" s="162" t="s">
        <v>332</v>
      </c>
      <c r="G801" s="162" t="s">
        <v>930</v>
      </c>
      <c r="H801" s="162" t="s">
        <v>930</v>
      </c>
      <c r="I801" s="162" t="s">
        <v>931</v>
      </c>
      <c r="J801" s="162" t="b">
        <v>0</v>
      </c>
      <c r="K801" s="162" t="b">
        <v>1</v>
      </c>
    </row>
    <row r="802" spans="1:11">
      <c r="A802" s="162" t="s">
        <v>611</v>
      </c>
      <c r="B802" s="162" t="s">
        <v>7382</v>
      </c>
      <c r="C802" s="162" t="s">
        <v>7383</v>
      </c>
      <c r="E802" s="162" t="s">
        <v>340</v>
      </c>
      <c r="F802" s="162" t="s">
        <v>332</v>
      </c>
      <c r="G802" s="162" t="s">
        <v>932</v>
      </c>
      <c r="H802" s="162" t="s">
        <v>932</v>
      </c>
      <c r="I802" s="162" t="s">
        <v>933</v>
      </c>
      <c r="J802" s="162" t="b">
        <v>0</v>
      </c>
      <c r="K802" s="162" t="b">
        <v>1</v>
      </c>
    </row>
    <row r="803" spans="1:11">
      <c r="A803" s="162" t="s">
        <v>611</v>
      </c>
      <c r="B803" s="162" t="s">
        <v>7384</v>
      </c>
      <c r="C803" s="162" t="s">
        <v>7385</v>
      </c>
      <c r="E803" s="162" t="s">
        <v>340</v>
      </c>
      <c r="F803" s="162" t="s">
        <v>332</v>
      </c>
      <c r="G803" s="162" t="s">
        <v>934</v>
      </c>
      <c r="H803" s="162" t="s">
        <v>934</v>
      </c>
      <c r="I803" s="162" t="s">
        <v>935</v>
      </c>
      <c r="J803" s="162" t="b">
        <v>0</v>
      </c>
      <c r="K803" s="162" t="b">
        <v>1</v>
      </c>
    </row>
    <row r="804" spans="1:11">
      <c r="A804" s="162" t="s">
        <v>611</v>
      </c>
      <c r="B804" s="162" t="s">
        <v>7386</v>
      </c>
      <c r="C804" s="162" t="s">
        <v>7387</v>
      </c>
      <c r="E804" s="162" t="s">
        <v>340</v>
      </c>
      <c r="F804" s="162" t="s">
        <v>332</v>
      </c>
      <c r="G804" s="162" t="s">
        <v>936</v>
      </c>
      <c r="H804" s="162" t="s">
        <v>936</v>
      </c>
      <c r="I804" s="162" t="s">
        <v>937</v>
      </c>
      <c r="J804" s="162" t="b">
        <v>0</v>
      </c>
      <c r="K804" s="162" t="b">
        <v>1</v>
      </c>
    </row>
    <row r="805" spans="1:11">
      <c r="A805" s="162" t="s">
        <v>611</v>
      </c>
      <c r="B805" s="162" t="s">
        <v>7388</v>
      </c>
      <c r="C805" s="162" t="s">
        <v>7389</v>
      </c>
      <c r="E805" s="162" t="s">
        <v>340</v>
      </c>
      <c r="F805" s="162" t="s">
        <v>332</v>
      </c>
      <c r="G805" s="162" t="s">
        <v>938</v>
      </c>
      <c r="H805" s="162" t="s">
        <v>938</v>
      </c>
      <c r="I805" s="162" t="s">
        <v>939</v>
      </c>
      <c r="J805" s="162" t="b">
        <v>1</v>
      </c>
      <c r="K805" s="162" t="b">
        <v>1</v>
      </c>
    </row>
    <row r="806" spans="1:11">
      <c r="A806" s="162" t="s">
        <v>611</v>
      </c>
      <c r="B806" s="162" t="s">
        <v>7390</v>
      </c>
      <c r="C806" s="162" t="s">
        <v>7391</v>
      </c>
      <c r="E806" s="162" t="s">
        <v>340</v>
      </c>
      <c r="F806" s="162" t="s">
        <v>332</v>
      </c>
      <c r="G806" s="162" t="s">
        <v>940</v>
      </c>
      <c r="H806" s="162" t="s">
        <v>940</v>
      </c>
      <c r="I806" s="162" t="s">
        <v>941</v>
      </c>
      <c r="J806" s="162" t="b">
        <v>1</v>
      </c>
      <c r="K806" s="162" t="b">
        <v>1</v>
      </c>
    </row>
    <row r="807" spans="1:11">
      <c r="A807" s="162" t="s">
        <v>611</v>
      </c>
      <c r="B807" s="162" t="s">
        <v>7392</v>
      </c>
      <c r="C807" s="162" t="s">
        <v>7393</v>
      </c>
      <c r="E807" s="162" t="s">
        <v>340</v>
      </c>
      <c r="F807" s="162" t="s">
        <v>332</v>
      </c>
      <c r="G807" s="162" t="s">
        <v>942</v>
      </c>
      <c r="H807" s="162" t="s">
        <v>942</v>
      </c>
      <c r="I807" s="162" t="s">
        <v>943</v>
      </c>
      <c r="J807" s="162" t="b">
        <v>0</v>
      </c>
      <c r="K807" s="162" t="b">
        <v>1</v>
      </c>
    </row>
    <row r="808" spans="1:11">
      <c r="A808" s="162" t="s">
        <v>611</v>
      </c>
      <c r="B808" s="162" t="s">
        <v>7394</v>
      </c>
      <c r="C808" s="162" t="s">
        <v>7395</v>
      </c>
      <c r="E808" s="162" t="s">
        <v>340</v>
      </c>
      <c r="F808" s="162" t="s">
        <v>332</v>
      </c>
      <c r="G808" s="162" t="s">
        <v>944</v>
      </c>
      <c r="H808" s="162" t="s">
        <v>944</v>
      </c>
      <c r="I808" s="162" t="s">
        <v>945</v>
      </c>
      <c r="J808" s="162" t="b">
        <v>0</v>
      </c>
      <c r="K808" s="162" t="b">
        <v>1</v>
      </c>
    </row>
    <row r="809" spans="1:11">
      <c r="A809" s="162" t="s">
        <v>611</v>
      </c>
      <c r="B809" s="162" t="s">
        <v>7396</v>
      </c>
      <c r="C809" s="162" t="s">
        <v>7397</v>
      </c>
      <c r="E809" s="162" t="s">
        <v>340</v>
      </c>
      <c r="F809" s="162" t="s">
        <v>332</v>
      </c>
      <c r="G809" s="162" t="s">
        <v>946</v>
      </c>
      <c r="H809" s="162" t="s">
        <v>946</v>
      </c>
      <c r="I809" s="162" t="s">
        <v>947</v>
      </c>
      <c r="J809" s="162" t="b">
        <v>0</v>
      </c>
      <c r="K809" s="162" t="b">
        <v>1</v>
      </c>
    </row>
    <row r="810" spans="1:11">
      <c r="A810" s="162" t="s">
        <v>611</v>
      </c>
      <c r="B810" s="162" t="s">
        <v>7398</v>
      </c>
      <c r="C810" s="162" t="s">
        <v>7399</v>
      </c>
      <c r="E810" s="162" t="s">
        <v>340</v>
      </c>
      <c r="F810" s="162" t="s">
        <v>332</v>
      </c>
      <c r="G810" s="162" t="s">
        <v>948</v>
      </c>
      <c r="H810" s="162" t="s">
        <v>948</v>
      </c>
      <c r="I810" s="162" t="s">
        <v>949</v>
      </c>
      <c r="J810" s="162" t="b">
        <v>0</v>
      </c>
      <c r="K810" s="162" t="b">
        <v>1</v>
      </c>
    </row>
    <row r="811" spans="1:11">
      <c r="A811" s="162" t="s">
        <v>611</v>
      </c>
      <c r="B811" s="162" t="s">
        <v>7400</v>
      </c>
      <c r="C811" s="162" t="s">
        <v>7401</v>
      </c>
      <c r="E811" s="162" t="s">
        <v>340</v>
      </c>
      <c r="F811" s="162" t="s">
        <v>332</v>
      </c>
      <c r="G811" s="162" t="s">
        <v>950</v>
      </c>
      <c r="H811" s="162" t="s">
        <v>950</v>
      </c>
      <c r="I811" s="162" t="s">
        <v>951</v>
      </c>
      <c r="J811" s="162" t="b">
        <v>0</v>
      </c>
      <c r="K811" s="162" t="b">
        <v>1</v>
      </c>
    </row>
    <row r="812" spans="1:11">
      <c r="A812" s="162" t="s">
        <v>611</v>
      </c>
      <c r="B812" s="162" t="s">
        <v>7402</v>
      </c>
      <c r="C812" s="162" t="s">
        <v>7403</v>
      </c>
      <c r="E812" s="162" t="s">
        <v>340</v>
      </c>
      <c r="F812" s="162" t="s">
        <v>332</v>
      </c>
      <c r="G812" s="162" t="s">
        <v>952</v>
      </c>
      <c r="H812" s="162" t="s">
        <v>952</v>
      </c>
      <c r="I812" s="162" t="s">
        <v>953</v>
      </c>
      <c r="J812" s="162" t="b">
        <v>1</v>
      </c>
      <c r="K812" s="162" t="b">
        <v>1</v>
      </c>
    </row>
    <row r="813" spans="1:11">
      <c r="A813" s="162" t="s">
        <v>611</v>
      </c>
      <c r="B813" s="162" t="s">
        <v>7404</v>
      </c>
      <c r="C813" s="162" t="s">
        <v>7405</v>
      </c>
      <c r="E813" s="162" t="s">
        <v>340</v>
      </c>
      <c r="F813" s="162" t="s">
        <v>332</v>
      </c>
      <c r="G813" s="162" t="s">
        <v>954</v>
      </c>
      <c r="H813" s="162" t="s">
        <v>954</v>
      </c>
      <c r="I813" s="162" t="s">
        <v>955</v>
      </c>
      <c r="J813" s="162" t="b">
        <v>1</v>
      </c>
      <c r="K813" s="162" t="b">
        <v>1</v>
      </c>
    </row>
    <row r="814" spans="1:11">
      <c r="A814" s="162" t="s">
        <v>611</v>
      </c>
      <c r="B814" s="162" t="s">
        <v>7406</v>
      </c>
      <c r="C814" s="162" t="s">
        <v>7407</v>
      </c>
      <c r="E814" s="162" t="s">
        <v>340</v>
      </c>
      <c r="F814" s="162" t="s">
        <v>332</v>
      </c>
      <c r="G814" s="162" t="s">
        <v>956</v>
      </c>
      <c r="H814" s="162" t="s">
        <v>956</v>
      </c>
      <c r="I814" s="162" t="s">
        <v>957</v>
      </c>
      <c r="J814" s="162" t="b">
        <v>0</v>
      </c>
      <c r="K814" s="162" t="b">
        <v>1</v>
      </c>
    </row>
    <row r="815" spans="1:11">
      <c r="A815" s="162" t="s">
        <v>611</v>
      </c>
      <c r="B815" s="162" t="s">
        <v>7408</v>
      </c>
      <c r="C815" s="162" t="s">
        <v>7409</v>
      </c>
      <c r="E815" s="162" t="s">
        <v>340</v>
      </c>
      <c r="F815" s="162" t="s">
        <v>332</v>
      </c>
      <c r="G815" s="162" t="s">
        <v>958</v>
      </c>
      <c r="H815" s="162" t="s">
        <v>958</v>
      </c>
      <c r="I815" s="162" t="s">
        <v>959</v>
      </c>
      <c r="J815" s="162" t="b">
        <v>0</v>
      </c>
      <c r="K815" s="162" t="b">
        <v>1</v>
      </c>
    </row>
    <row r="816" spans="1:11">
      <c r="A816" s="162" t="s">
        <v>611</v>
      </c>
      <c r="B816" s="162" t="s">
        <v>7410</v>
      </c>
      <c r="C816" s="162" t="s">
        <v>7411</v>
      </c>
      <c r="E816" s="162" t="s">
        <v>340</v>
      </c>
      <c r="F816" s="162" t="s">
        <v>332</v>
      </c>
      <c r="G816" s="162" t="s">
        <v>960</v>
      </c>
      <c r="H816" s="162" t="s">
        <v>960</v>
      </c>
      <c r="I816" s="162" t="s">
        <v>961</v>
      </c>
      <c r="J816" s="162" t="b">
        <v>0</v>
      </c>
      <c r="K816" s="162" t="b">
        <v>1</v>
      </c>
    </row>
    <row r="817" spans="1:11">
      <c r="A817" s="162" t="s">
        <v>611</v>
      </c>
      <c r="B817" s="162" t="s">
        <v>7412</v>
      </c>
      <c r="C817" s="162" t="s">
        <v>7413</v>
      </c>
      <c r="E817" s="162" t="s">
        <v>340</v>
      </c>
      <c r="F817" s="162" t="s">
        <v>332</v>
      </c>
      <c r="G817" s="162" t="s">
        <v>962</v>
      </c>
      <c r="H817" s="162" t="s">
        <v>962</v>
      </c>
      <c r="I817" s="162" t="s">
        <v>963</v>
      </c>
      <c r="J817" s="162" t="b">
        <v>0</v>
      </c>
      <c r="K817" s="162" t="b">
        <v>1</v>
      </c>
    </row>
    <row r="818" spans="1:11">
      <c r="A818" s="162" t="s">
        <v>611</v>
      </c>
      <c r="B818" s="162" t="s">
        <v>7414</v>
      </c>
      <c r="C818" s="162" t="s">
        <v>7415</v>
      </c>
      <c r="E818" s="162" t="s">
        <v>340</v>
      </c>
      <c r="F818" s="162" t="s">
        <v>332</v>
      </c>
      <c r="G818" s="162" t="s">
        <v>964</v>
      </c>
      <c r="H818" s="162" t="s">
        <v>964</v>
      </c>
      <c r="I818" s="162" t="s">
        <v>965</v>
      </c>
      <c r="J818" s="162" t="b">
        <v>0</v>
      </c>
      <c r="K818" s="162" t="b">
        <v>1</v>
      </c>
    </row>
    <row r="819" spans="1:11">
      <c r="A819" s="162" t="s">
        <v>611</v>
      </c>
      <c r="B819" s="162" t="s">
        <v>7416</v>
      </c>
      <c r="C819" s="162" t="s">
        <v>7417</v>
      </c>
      <c r="E819" s="162" t="s">
        <v>340</v>
      </c>
      <c r="F819" s="162" t="s">
        <v>332</v>
      </c>
      <c r="G819" s="162" t="s">
        <v>966</v>
      </c>
      <c r="H819" s="162" t="s">
        <v>966</v>
      </c>
      <c r="I819" s="162" t="s">
        <v>967</v>
      </c>
      <c r="J819" s="162" t="b">
        <v>1</v>
      </c>
      <c r="K819" s="162" t="b">
        <v>1</v>
      </c>
    </row>
    <row r="820" spans="1:11">
      <c r="A820" s="162" t="s">
        <v>611</v>
      </c>
      <c r="B820" s="162" t="s">
        <v>7418</v>
      </c>
      <c r="C820" s="162" t="s">
        <v>7419</v>
      </c>
      <c r="E820" s="162" t="s">
        <v>340</v>
      </c>
      <c r="F820" s="162" t="s">
        <v>332</v>
      </c>
      <c r="G820" s="162" t="s">
        <v>968</v>
      </c>
      <c r="H820" s="162" t="s">
        <v>968</v>
      </c>
      <c r="I820" s="162" t="s">
        <v>969</v>
      </c>
      <c r="J820" s="162" t="b">
        <v>1</v>
      </c>
      <c r="K820" s="162" t="b">
        <v>1</v>
      </c>
    </row>
    <row r="821" spans="1:11">
      <c r="A821" s="162" t="s">
        <v>611</v>
      </c>
      <c r="B821" s="162" t="s">
        <v>7420</v>
      </c>
      <c r="C821" s="162" t="s">
        <v>7421</v>
      </c>
      <c r="E821" s="162" t="s">
        <v>340</v>
      </c>
      <c r="F821" s="162" t="s">
        <v>332</v>
      </c>
      <c r="G821" s="162" t="s">
        <v>970</v>
      </c>
      <c r="H821" s="162" t="s">
        <v>970</v>
      </c>
      <c r="I821" s="162" t="s">
        <v>971</v>
      </c>
      <c r="J821" s="162" t="b">
        <v>0</v>
      </c>
      <c r="K821" s="162" t="b">
        <v>1</v>
      </c>
    </row>
    <row r="822" spans="1:11">
      <c r="A822" s="162" t="s">
        <v>611</v>
      </c>
      <c r="B822" s="162" t="s">
        <v>7422</v>
      </c>
      <c r="C822" s="162" t="s">
        <v>7423</v>
      </c>
      <c r="E822" s="162" t="s">
        <v>340</v>
      </c>
      <c r="F822" s="162" t="s">
        <v>332</v>
      </c>
      <c r="G822" s="162" t="s">
        <v>972</v>
      </c>
      <c r="H822" s="162" t="s">
        <v>972</v>
      </c>
      <c r="I822" s="162" t="s">
        <v>973</v>
      </c>
      <c r="J822" s="162" t="b">
        <v>0</v>
      </c>
      <c r="K822" s="162" t="b">
        <v>1</v>
      </c>
    </row>
    <row r="823" spans="1:11">
      <c r="A823" s="162" t="s">
        <v>611</v>
      </c>
      <c r="B823" s="162" t="s">
        <v>7424</v>
      </c>
      <c r="C823" s="162" t="s">
        <v>7425</v>
      </c>
      <c r="E823" s="162" t="s">
        <v>340</v>
      </c>
      <c r="F823" s="162" t="s">
        <v>332</v>
      </c>
      <c r="G823" s="162" t="s">
        <v>974</v>
      </c>
      <c r="H823" s="162" t="s">
        <v>974</v>
      </c>
      <c r="I823" s="162" t="s">
        <v>975</v>
      </c>
      <c r="J823" s="162" t="b">
        <v>0</v>
      </c>
      <c r="K823" s="162" t="b">
        <v>1</v>
      </c>
    </row>
    <row r="824" spans="1:11">
      <c r="A824" s="162" t="s">
        <v>611</v>
      </c>
      <c r="B824" s="162" t="s">
        <v>7426</v>
      </c>
      <c r="C824" s="162" t="s">
        <v>7427</v>
      </c>
      <c r="E824" s="162" t="s">
        <v>340</v>
      </c>
      <c r="F824" s="162" t="s">
        <v>332</v>
      </c>
      <c r="G824" s="162" t="s">
        <v>976</v>
      </c>
      <c r="H824" s="162" t="s">
        <v>976</v>
      </c>
      <c r="I824" s="162" t="s">
        <v>977</v>
      </c>
      <c r="J824" s="162" t="b">
        <v>0</v>
      </c>
      <c r="K824" s="162" t="b">
        <v>1</v>
      </c>
    </row>
    <row r="825" spans="1:11">
      <c r="A825" s="162" t="s">
        <v>611</v>
      </c>
      <c r="B825" s="162" t="s">
        <v>7428</v>
      </c>
      <c r="C825" s="162" t="s">
        <v>7429</v>
      </c>
      <c r="E825" s="162" t="s">
        <v>340</v>
      </c>
      <c r="F825" s="162" t="s">
        <v>332</v>
      </c>
      <c r="G825" s="162" t="s">
        <v>978</v>
      </c>
      <c r="H825" s="162" t="s">
        <v>978</v>
      </c>
      <c r="I825" s="162" t="s">
        <v>979</v>
      </c>
      <c r="J825" s="162" t="b">
        <v>0</v>
      </c>
      <c r="K825" s="162" t="b">
        <v>1</v>
      </c>
    </row>
    <row r="826" spans="1:11">
      <c r="A826" s="162" t="s">
        <v>611</v>
      </c>
      <c r="B826" s="162" t="s">
        <v>7430</v>
      </c>
      <c r="C826" s="162" t="s">
        <v>7431</v>
      </c>
      <c r="E826" s="162" t="s">
        <v>340</v>
      </c>
      <c r="F826" s="162" t="s">
        <v>332</v>
      </c>
      <c r="G826" s="162" t="s">
        <v>980</v>
      </c>
      <c r="H826" s="162" t="s">
        <v>980</v>
      </c>
      <c r="I826" s="162" t="s">
        <v>981</v>
      </c>
      <c r="J826" s="162" t="b">
        <v>1</v>
      </c>
      <c r="K826" s="162" t="b">
        <v>1</v>
      </c>
    </row>
    <row r="827" spans="1:11">
      <c r="A827" s="162" t="s">
        <v>611</v>
      </c>
      <c r="B827" s="162" t="s">
        <v>7432</v>
      </c>
      <c r="C827" s="162" t="s">
        <v>7433</v>
      </c>
      <c r="E827" s="162" t="s">
        <v>340</v>
      </c>
      <c r="F827" s="162" t="s">
        <v>332</v>
      </c>
      <c r="G827" s="162" t="s">
        <v>982</v>
      </c>
      <c r="H827" s="162" t="s">
        <v>982</v>
      </c>
      <c r="I827" s="162" t="s">
        <v>983</v>
      </c>
      <c r="J827" s="162" t="b">
        <v>1</v>
      </c>
      <c r="K827" s="162" t="b">
        <v>1</v>
      </c>
    </row>
    <row r="828" spans="1:11">
      <c r="A828" s="162" t="s">
        <v>611</v>
      </c>
      <c r="B828" s="162" t="s">
        <v>7434</v>
      </c>
      <c r="C828" s="162" t="s">
        <v>7435</v>
      </c>
      <c r="E828" s="162" t="s">
        <v>340</v>
      </c>
      <c r="F828" s="162" t="s">
        <v>332</v>
      </c>
      <c r="G828" s="162" t="s">
        <v>984</v>
      </c>
      <c r="H828" s="162" t="s">
        <v>984</v>
      </c>
      <c r="I828" s="162" t="s">
        <v>985</v>
      </c>
      <c r="J828" s="162" t="b">
        <v>0</v>
      </c>
      <c r="K828" s="162" t="b">
        <v>1</v>
      </c>
    </row>
    <row r="829" spans="1:11">
      <c r="A829" s="162" t="s">
        <v>611</v>
      </c>
      <c r="B829" s="162" t="s">
        <v>7436</v>
      </c>
      <c r="C829" s="162" t="s">
        <v>7437</v>
      </c>
      <c r="E829" s="162" t="s">
        <v>340</v>
      </c>
      <c r="F829" s="162" t="s">
        <v>332</v>
      </c>
      <c r="G829" s="162" t="s">
        <v>986</v>
      </c>
      <c r="H829" s="162" t="s">
        <v>986</v>
      </c>
      <c r="I829" s="162" t="s">
        <v>987</v>
      </c>
      <c r="J829" s="162" t="b">
        <v>0</v>
      </c>
      <c r="K829" s="162" t="b">
        <v>1</v>
      </c>
    </row>
    <row r="830" spans="1:11">
      <c r="A830" s="162" t="s">
        <v>611</v>
      </c>
      <c r="B830" s="162" t="s">
        <v>7438</v>
      </c>
      <c r="C830" s="162" t="s">
        <v>7439</v>
      </c>
      <c r="E830" s="162" t="s">
        <v>340</v>
      </c>
      <c r="F830" s="162" t="s">
        <v>332</v>
      </c>
      <c r="G830" s="162" t="s">
        <v>988</v>
      </c>
      <c r="H830" s="162" t="s">
        <v>988</v>
      </c>
      <c r="I830" s="162" t="s">
        <v>989</v>
      </c>
      <c r="J830" s="162" t="b">
        <v>0</v>
      </c>
      <c r="K830" s="162" t="b">
        <v>1</v>
      </c>
    </row>
    <row r="831" spans="1:11">
      <c r="A831" s="162" t="s">
        <v>611</v>
      </c>
      <c r="B831" s="162" t="s">
        <v>7440</v>
      </c>
      <c r="C831" s="162" t="s">
        <v>7441</v>
      </c>
      <c r="E831" s="162" t="s">
        <v>340</v>
      </c>
      <c r="F831" s="162" t="s">
        <v>332</v>
      </c>
      <c r="G831" s="162" t="s">
        <v>990</v>
      </c>
      <c r="H831" s="162" t="s">
        <v>990</v>
      </c>
      <c r="I831" s="162" t="s">
        <v>991</v>
      </c>
      <c r="J831" s="162" t="b">
        <v>0</v>
      </c>
      <c r="K831" s="162" t="b">
        <v>1</v>
      </c>
    </row>
    <row r="832" spans="1:11">
      <c r="A832" s="162" t="s">
        <v>611</v>
      </c>
      <c r="B832" s="162" t="s">
        <v>7442</v>
      </c>
      <c r="C832" s="162" t="s">
        <v>7443</v>
      </c>
      <c r="E832" s="162" t="s">
        <v>340</v>
      </c>
      <c r="F832" s="162" t="s">
        <v>332</v>
      </c>
      <c r="G832" s="162" t="s">
        <v>992</v>
      </c>
      <c r="H832" s="162" t="s">
        <v>992</v>
      </c>
      <c r="I832" s="162" t="s">
        <v>993</v>
      </c>
      <c r="J832" s="162" t="b">
        <v>0</v>
      </c>
      <c r="K832" s="162" t="b">
        <v>1</v>
      </c>
    </row>
    <row r="833" spans="1:11">
      <c r="A833" s="162" t="s">
        <v>611</v>
      </c>
      <c r="B833" s="162" t="s">
        <v>7444</v>
      </c>
      <c r="C833" s="162" t="s">
        <v>7445</v>
      </c>
      <c r="E833" s="162" t="s">
        <v>340</v>
      </c>
      <c r="F833" s="162" t="s">
        <v>332</v>
      </c>
      <c r="G833" s="162" t="s">
        <v>994</v>
      </c>
      <c r="H833" s="162" t="s">
        <v>994</v>
      </c>
      <c r="I833" s="162" t="s">
        <v>995</v>
      </c>
      <c r="J833" s="162" t="b">
        <v>1</v>
      </c>
      <c r="K833" s="162" t="b">
        <v>1</v>
      </c>
    </row>
    <row r="834" spans="1:11">
      <c r="A834" s="162" t="s">
        <v>611</v>
      </c>
      <c r="B834" s="162" t="s">
        <v>7446</v>
      </c>
      <c r="C834" s="162" t="s">
        <v>7447</v>
      </c>
      <c r="E834" s="162" t="s">
        <v>340</v>
      </c>
      <c r="F834" s="162" t="s">
        <v>332</v>
      </c>
      <c r="G834" s="162" t="s">
        <v>996</v>
      </c>
      <c r="H834" s="162" t="s">
        <v>996</v>
      </c>
      <c r="I834" s="162" t="s">
        <v>997</v>
      </c>
      <c r="J834" s="162" t="b">
        <v>1</v>
      </c>
      <c r="K834" s="162" t="b">
        <v>1</v>
      </c>
    </row>
    <row r="835" spans="1:11">
      <c r="A835" s="162" t="s">
        <v>611</v>
      </c>
      <c r="B835" s="162" t="s">
        <v>7448</v>
      </c>
      <c r="C835" s="162" t="s">
        <v>7449</v>
      </c>
      <c r="E835" s="162" t="s">
        <v>340</v>
      </c>
      <c r="F835" s="162" t="s">
        <v>332</v>
      </c>
      <c r="G835" s="162" t="s">
        <v>998</v>
      </c>
      <c r="H835" s="162" t="s">
        <v>998</v>
      </c>
      <c r="I835" s="162" t="s">
        <v>999</v>
      </c>
      <c r="J835" s="162" t="b">
        <v>0</v>
      </c>
      <c r="K835" s="162" t="b">
        <v>1</v>
      </c>
    </row>
    <row r="836" spans="1:11">
      <c r="A836" s="162" t="s">
        <v>611</v>
      </c>
      <c r="B836" s="162" t="s">
        <v>7450</v>
      </c>
      <c r="C836" s="162" t="s">
        <v>7451</v>
      </c>
      <c r="E836" s="162" t="s">
        <v>340</v>
      </c>
      <c r="F836" s="162" t="s">
        <v>332</v>
      </c>
      <c r="G836" s="162" t="s">
        <v>1000</v>
      </c>
      <c r="H836" s="162" t="s">
        <v>1000</v>
      </c>
      <c r="I836" s="162" t="s">
        <v>1001</v>
      </c>
      <c r="J836" s="162" t="b">
        <v>0</v>
      </c>
      <c r="K836" s="162" t="b">
        <v>1</v>
      </c>
    </row>
    <row r="837" spans="1:11">
      <c r="A837" s="162" t="s">
        <v>2683</v>
      </c>
      <c r="B837" s="162" t="s">
        <v>7452</v>
      </c>
      <c r="C837" s="162" t="s">
        <v>7453</v>
      </c>
      <c r="D837" s="162" t="s">
        <v>2680</v>
      </c>
      <c r="E837" s="162" t="s">
        <v>340</v>
      </c>
      <c r="F837" s="162" t="s">
        <v>333</v>
      </c>
      <c r="G837" s="162" t="s">
        <v>2681</v>
      </c>
      <c r="H837" s="162" t="s">
        <v>2681</v>
      </c>
      <c r="I837" s="162" t="s">
        <v>2682</v>
      </c>
      <c r="J837" s="162" t="b">
        <v>0</v>
      </c>
      <c r="K837" s="162" t="b">
        <v>1</v>
      </c>
    </row>
    <row r="838" spans="1:11">
      <c r="A838" s="162" t="s">
        <v>2683</v>
      </c>
      <c r="B838" s="162" t="s">
        <v>7454</v>
      </c>
      <c r="C838" s="162" t="s">
        <v>7455</v>
      </c>
      <c r="D838" s="162" t="s">
        <v>2684</v>
      </c>
      <c r="E838" s="162" t="s">
        <v>340</v>
      </c>
      <c r="F838" s="162" t="s">
        <v>333</v>
      </c>
      <c r="G838" s="162" t="s">
        <v>2685</v>
      </c>
      <c r="H838" s="162" t="s">
        <v>2685</v>
      </c>
      <c r="I838" s="162" t="s">
        <v>2686</v>
      </c>
      <c r="J838" s="162" t="b">
        <v>0</v>
      </c>
      <c r="K838" s="162" t="b">
        <v>1</v>
      </c>
    </row>
    <row r="839" spans="1:11">
      <c r="A839" s="162" t="s">
        <v>2683</v>
      </c>
      <c r="B839" s="162" t="s">
        <v>7456</v>
      </c>
      <c r="C839" s="162" t="s">
        <v>7457</v>
      </c>
      <c r="D839" s="162" t="s">
        <v>2687</v>
      </c>
      <c r="E839" s="162" t="s">
        <v>340</v>
      </c>
      <c r="F839" s="162" t="s">
        <v>333</v>
      </c>
      <c r="G839" s="162" t="s">
        <v>2688</v>
      </c>
      <c r="H839" s="162" t="s">
        <v>2688</v>
      </c>
      <c r="I839" s="162" t="s">
        <v>2689</v>
      </c>
      <c r="J839" s="162" t="b">
        <v>0</v>
      </c>
      <c r="K839" s="162" t="b">
        <v>1</v>
      </c>
    </row>
    <row r="840" spans="1:11">
      <c r="A840" s="162" t="s">
        <v>2683</v>
      </c>
      <c r="B840" s="162" t="s">
        <v>7458</v>
      </c>
      <c r="C840" s="162" t="s">
        <v>7459</v>
      </c>
      <c r="D840" s="162" t="s">
        <v>2690</v>
      </c>
      <c r="E840" s="162" t="s">
        <v>340</v>
      </c>
      <c r="F840" s="162" t="s">
        <v>333</v>
      </c>
      <c r="G840" s="162" t="s">
        <v>2691</v>
      </c>
      <c r="H840" s="162" t="s">
        <v>2691</v>
      </c>
      <c r="I840" s="162" t="s">
        <v>2692</v>
      </c>
      <c r="J840" s="162" t="b">
        <v>0</v>
      </c>
      <c r="K840" s="162" t="b">
        <v>1</v>
      </c>
    </row>
    <row r="841" spans="1:11">
      <c r="A841" s="162" t="s">
        <v>2683</v>
      </c>
      <c r="B841" s="162" t="s">
        <v>7460</v>
      </c>
      <c r="C841" s="162" t="s">
        <v>7461</v>
      </c>
      <c r="D841" s="162" t="s">
        <v>2690</v>
      </c>
      <c r="E841" s="162" t="s">
        <v>340</v>
      </c>
      <c r="F841" s="162" t="s">
        <v>333</v>
      </c>
      <c r="G841" s="162" t="s">
        <v>2693</v>
      </c>
      <c r="H841" s="162" t="s">
        <v>2693</v>
      </c>
      <c r="I841" s="162" t="s">
        <v>2694</v>
      </c>
      <c r="J841" s="162" t="b">
        <v>0</v>
      </c>
      <c r="K841" s="162" t="b">
        <v>1</v>
      </c>
    </row>
    <row r="842" spans="1:11">
      <c r="A842" s="162" t="s">
        <v>2683</v>
      </c>
      <c r="B842" s="162" t="s">
        <v>7462</v>
      </c>
      <c r="C842" s="162" t="s">
        <v>7463</v>
      </c>
      <c r="D842" s="162" t="s">
        <v>2695</v>
      </c>
      <c r="E842" s="162" t="s">
        <v>340</v>
      </c>
      <c r="F842" s="162" t="s">
        <v>333</v>
      </c>
      <c r="G842" s="162" t="s">
        <v>2696</v>
      </c>
      <c r="H842" s="162" t="s">
        <v>2696</v>
      </c>
      <c r="I842" s="162" t="s">
        <v>2697</v>
      </c>
      <c r="J842" s="162" t="b">
        <v>0</v>
      </c>
      <c r="K842" s="162" t="b">
        <v>1</v>
      </c>
    </row>
    <row r="843" spans="1:11">
      <c r="A843" s="162" t="s">
        <v>2683</v>
      </c>
      <c r="B843" s="162" t="s">
        <v>7464</v>
      </c>
      <c r="C843" s="162" t="s">
        <v>7465</v>
      </c>
      <c r="D843" s="162" t="s">
        <v>2698</v>
      </c>
      <c r="E843" s="162" t="s">
        <v>340</v>
      </c>
      <c r="F843" s="162" t="s">
        <v>333</v>
      </c>
      <c r="G843" s="162" t="s">
        <v>2699</v>
      </c>
      <c r="H843" s="162" t="s">
        <v>2699</v>
      </c>
      <c r="I843" s="162" t="s">
        <v>2700</v>
      </c>
      <c r="J843" s="162" t="b">
        <v>0</v>
      </c>
      <c r="K843" s="162" t="b">
        <v>1</v>
      </c>
    </row>
    <row r="844" spans="1:11">
      <c r="A844" s="162" t="s">
        <v>2683</v>
      </c>
      <c r="B844" s="162" t="s">
        <v>7466</v>
      </c>
      <c r="C844" s="162" t="s">
        <v>7467</v>
      </c>
      <c r="D844" s="162" t="s">
        <v>2701</v>
      </c>
      <c r="E844" s="162" t="s">
        <v>340</v>
      </c>
      <c r="F844" s="162" t="s">
        <v>333</v>
      </c>
      <c r="G844" s="162" t="s">
        <v>2702</v>
      </c>
      <c r="H844" s="162" t="s">
        <v>2702</v>
      </c>
      <c r="I844" s="162" t="s">
        <v>2703</v>
      </c>
      <c r="J844" s="162" t="b">
        <v>0</v>
      </c>
      <c r="K844" s="162" t="b">
        <v>1</v>
      </c>
    </row>
    <row r="845" spans="1:11">
      <c r="A845" s="162" t="s">
        <v>2683</v>
      </c>
      <c r="B845" s="162" t="s">
        <v>7468</v>
      </c>
      <c r="C845" s="162" t="s">
        <v>7469</v>
      </c>
      <c r="D845" s="162" t="s">
        <v>2684</v>
      </c>
      <c r="E845" s="162" t="s">
        <v>340</v>
      </c>
      <c r="F845" s="162" t="s">
        <v>333</v>
      </c>
      <c r="G845" s="162" t="s">
        <v>2704</v>
      </c>
      <c r="H845" s="162" t="s">
        <v>2704</v>
      </c>
      <c r="I845" s="162" t="s">
        <v>2705</v>
      </c>
      <c r="J845" s="162" t="b">
        <v>0</v>
      </c>
      <c r="K845" s="162" t="b">
        <v>1</v>
      </c>
    </row>
    <row r="846" spans="1:11">
      <c r="A846" s="162" t="s">
        <v>2683</v>
      </c>
      <c r="B846" s="162" t="s">
        <v>7470</v>
      </c>
      <c r="C846" s="162" t="s">
        <v>7471</v>
      </c>
      <c r="D846" s="162" t="s">
        <v>2706</v>
      </c>
      <c r="E846" s="162" t="s">
        <v>340</v>
      </c>
      <c r="F846" s="162" t="s">
        <v>333</v>
      </c>
      <c r="G846" s="162" t="s">
        <v>2707</v>
      </c>
      <c r="H846" s="162" t="s">
        <v>2707</v>
      </c>
      <c r="I846" s="162" t="s">
        <v>2708</v>
      </c>
      <c r="J846" s="162" t="b">
        <v>0</v>
      </c>
      <c r="K846" s="162" t="b">
        <v>1</v>
      </c>
    </row>
    <row r="847" spans="1:11">
      <c r="A847" s="162" t="s">
        <v>2683</v>
      </c>
      <c r="B847" s="162" t="s">
        <v>7472</v>
      </c>
      <c r="C847" s="162" t="s">
        <v>7473</v>
      </c>
      <c r="D847" s="162" t="s">
        <v>2709</v>
      </c>
      <c r="E847" s="162" t="s">
        <v>340</v>
      </c>
      <c r="F847" s="162" t="s">
        <v>333</v>
      </c>
      <c r="G847" s="162" t="s">
        <v>2710</v>
      </c>
      <c r="H847" s="162" t="s">
        <v>2710</v>
      </c>
      <c r="I847" s="162" t="s">
        <v>2711</v>
      </c>
      <c r="J847" s="162" t="b">
        <v>0</v>
      </c>
      <c r="K847" s="162" t="b">
        <v>1</v>
      </c>
    </row>
    <row r="848" spans="1:11">
      <c r="A848" s="162" t="s">
        <v>2683</v>
      </c>
      <c r="B848" s="162" t="s">
        <v>7474</v>
      </c>
      <c r="C848" s="162" t="s">
        <v>7475</v>
      </c>
      <c r="D848" s="162" t="s">
        <v>2712</v>
      </c>
      <c r="E848" s="162" t="s">
        <v>340</v>
      </c>
      <c r="F848" s="162" t="s">
        <v>333</v>
      </c>
      <c r="G848" s="162" t="s">
        <v>2713</v>
      </c>
      <c r="H848" s="162" t="s">
        <v>2713</v>
      </c>
      <c r="I848" s="162" t="s">
        <v>2714</v>
      </c>
      <c r="J848" s="162" t="b">
        <v>0</v>
      </c>
      <c r="K848" s="162" t="b">
        <v>1</v>
      </c>
    </row>
    <row r="849" spans="1:11">
      <c r="A849" s="162" t="s">
        <v>2683</v>
      </c>
      <c r="B849" s="162" t="s">
        <v>7476</v>
      </c>
      <c r="C849" s="162" t="s">
        <v>7477</v>
      </c>
      <c r="D849" s="162" t="s">
        <v>2715</v>
      </c>
      <c r="E849" s="162" t="s">
        <v>340</v>
      </c>
      <c r="F849" s="162" t="s">
        <v>333</v>
      </c>
      <c r="G849" s="162" t="s">
        <v>2716</v>
      </c>
      <c r="H849" s="162" t="s">
        <v>2716</v>
      </c>
      <c r="I849" s="162" t="s">
        <v>2717</v>
      </c>
      <c r="J849" s="162" t="b">
        <v>0</v>
      </c>
      <c r="K849" s="162" t="b">
        <v>1</v>
      </c>
    </row>
    <row r="850" spans="1:11">
      <c r="A850" s="162" t="s">
        <v>2683</v>
      </c>
      <c r="B850" s="162" t="s">
        <v>7478</v>
      </c>
      <c r="C850" s="162" t="s">
        <v>7479</v>
      </c>
      <c r="D850" s="162" t="s">
        <v>2718</v>
      </c>
      <c r="E850" s="162" t="s">
        <v>340</v>
      </c>
      <c r="F850" s="162" t="s">
        <v>333</v>
      </c>
      <c r="G850" s="162" t="s">
        <v>2719</v>
      </c>
      <c r="H850" s="162" t="s">
        <v>2719</v>
      </c>
      <c r="I850" s="162" t="s">
        <v>2720</v>
      </c>
      <c r="J850" s="162" t="b">
        <v>0</v>
      </c>
      <c r="K850" s="162" t="b">
        <v>1</v>
      </c>
    </row>
    <row r="851" spans="1:11">
      <c r="A851" s="162" t="s">
        <v>2683</v>
      </c>
      <c r="B851" s="162" t="s">
        <v>7480</v>
      </c>
      <c r="C851" s="162" t="s">
        <v>7481</v>
      </c>
      <c r="D851" s="162" t="s">
        <v>2721</v>
      </c>
      <c r="E851" s="162" t="s">
        <v>340</v>
      </c>
      <c r="F851" s="162" t="s">
        <v>333</v>
      </c>
      <c r="G851" s="162" t="s">
        <v>2722</v>
      </c>
      <c r="H851" s="162" t="s">
        <v>2722</v>
      </c>
      <c r="I851" s="162" t="s">
        <v>2723</v>
      </c>
      <c r="J851" s="162" t="b">
        <v>0</v>
      </c>
      <c r="K851" s="162" t="b">
        <v>1</v>
      </c>
    </row>
    <row r="852" spans="1:11">
      <c r="A852" s="162" t="s">
        <v>2727</v>
      </c>
      <c r="B852" s="162" t="s">
        <v>7482</v>
      </c>
      <c r="C852" s="162" t="s">
        <v>7483</v>
      </c>
      <c r="D852" s="162" t="s">
        <v>2724</v>
      </c>
      <c r="E852" s="162" t="s">
        <v>340</v>
      </c>
      <c r="F852" s="162" t="s">
        <v>332</v>
      </c>
      <c r="G852" s="162" t="s">
        <v>2725</v>
      </c>
      <c r="H852" s="162" t="s">
        <v>7484</v>
      </c>
      <c r="I852" s="162" t="s">
        <v>2726</v>
      </c>
      <c r="J852" s="162" t="b">
        <v>0</v>
      </c>
      <c r="K852" s="162" t="b">
        <v>0</v>
      </c>
    </row>
    <row r="853" spans="1:11">
      <c r="A853" s="162" t="s">
        <v>2727</v>
      </c>
      <c r="B853" s="162" t="s">
        <v>7485</v>
      </c>
      <c r="C853" s="162" t="s">
        <v>7486</v>
      </c>
      <c r="D853" s="162" t="s">
        <v>2728</v>
      </c>
      <c r="E853" s="162" t="s">
        <v>340</v>
      </c>
      <c r="F853" s="162" t="s">
        <v>332</v>
      </c>
      <c r="G853" s="162" t="s">
        <v>2729</v>
      </c>
      <c r="H853" s="162" t="s">
        <v>7487</v>
      </c>
      <c r="I853" s="162" t="s">
        <v>2730</v>
      </c>
      <c r="J853" s="162" t="b">
        <v>0</v>
      </c>
      <c r="K853" s="162" t="b">
        <v>0</v>
      </c>
    </row>
    <row r="854" spans="1:11">
      <c r="A854" s="162" t="s">
        <v>2727</v>
      </c>
      <c r="B854" s="162" t="s">
        <v>7488</v>
      </c>
      <c r="C854" s="162" t="s">
        <v>7489</v>
      </c>
      <c r="D854" s="162" t="s">
        <v>2731</v>
      </c>
      <c r="E854" s="162" t="s">
        <v>340</v>
      </c>
      <c r="F854" s="162" t="s">
        <v>332</v>
      </c>
      <c r="G854" s="162" t="s">
        <v>2732</v>
      </c>
      <c r="H854" s="162" t="s">
        <v>7490</v>
      </c>
      <c r="I854" s="162" t="s">
        <v>2733</v>
      </c>
      <c r="J854" s="162" t="b">
        <v>0</v>
      </c>
      <c r="K854" s="162" t="b">
        <v>0</v>
      </c>
    </row>
    <row r="855" spans="1:11">
      <c r="A855" s="162" t="s">
        <v>2727</v>
      </c>
      <c r="B855" s="162" t="s">
        <v>7491</v>
      </c>
      <c r="C855" s="162" t="s">
        <v>7492</v>
      </c>
      <c r="D855" s="162" t="s">
        <v>2734</v>
      </c>
      <c r="E855" s="162" t="s">
        <v>340</v>
      </c>
      <c r="F855" s="162" t="s">
        <v>332</v>
      </c>
      <c r="G855" s="162" t="s">
        <v>2735</v>
      </c>
      <c r="H855" s="162" t="s">
        <v>7493</v>
      </c>
      <c r="I855" s="162" t="s">
        <v>2736</v>
      </c>
      <c r="J855" s="162" t="b">
        <v>0</v>
      </c>
      <c r="K855" s="162" t="b">
        <v>0</v>
      </c>
    </row>
    <row r="856" spans="1:11">
      <c r="A856" s="162" t="s">
        <v>2740</v>
      </c>
      <c r="B856" s="162" t="s">
        <v>7494</v>
      </c>
      <c r="C856" s="162" t="s">
        <v>7495</v>
      </c>
      <c r="D856" s="162" t="s">
        <v>2737</v>
      </c>
      <c r="E856" s="162" t="s">
        <v>340</v>
      </c>
      <c r="F856" s="162" t="s">
        <v>332</v>
      </c>
      <c r="G856" s="162" t="s">
        <v>2738</v>
      </c>
      <c r="H856" s="162" t="s">
        <v>7496</v>
      </c>
      <c r="I856" s="162" t="s">
        <v>2739</v>
      </c>
      <c r="J856" s="162" t="b">
        <v>0</v>
      </c>
      <c r="K856" s="162" t="b">
        <v>0</v>
      </c>
    </row>
    <row r="857" spans="1:11">
      <c r="A857" s="162" t="s">
        <v>2740</v>
      </c>
      <c r="B857" s="162" t="s">
        <v>7497</v>
      </c>
      <c r="C857" s="162" t="s">
        <v>7498</v>
      </c>
      <c r="D857" s="162" t="s">
        <v>2741</v>
      </c>
      <c r="E857" s="162" t="s">
        <v>340</v>
      </c>
      <c r="F857" s="162" t="s">
        <v>332</v>
      </c>
      <c r="G857" s="162" t="s">
        <v>2742</v>
      </c>
      <c r="H857" s="162" t="s">
        <v>7499</v>
      </c>
      <c r="I857" s="162" t="s">
        <v>2743</v>
      </c>
      <c r="J857" s="162" t="b">
        <v>0</v>
      </c>
      <c r="K857" s="162" t="b">
        <v>0</v>
      </c>
    </row>
    <row r="858" spans="1:11">
      <c r="A858" s="162" t="s">
        <v>2740</v>
      </c>
      <c r="B858" s="162" t="s">
        <v>7500</v>
      </c>
      <c r="C858" s="162" t="s">
        <v>7501</v>
      </c>
      <c r="D858" s="162" t="s">
        <v>2744</v>
      </c>
      <c r="E858" s="162" t="s">
        <v>340</v>
      </c>
      <c r="F858" s="162" t="s">
        <v>332</v>
      </c>
      <c r="G858" s="162" t="s">
        <v>2745</v>
      </c>
      <c r="H858" s="162" t="s">
        <v>7502</v>
      </c>
      <c r="I858" s="162" t="s">
        <v>2746</v>
      </c>
      <c r="J858" s="162" t="b">
        <v>0</v>
      </c>
      <c r="K858" s="162" t="b">
        <v>0</v>
      </c>
    </row>
    <row r="859" spans="1:11">
      <c r="A859" s="162" t="s">
        <v>2740</v>
      </c>
      <c r="B859" s="162" t="s">
        <v>7503</v>
      </c>
      <c r="C859" s="162" t="s">
        <v>7504</v>
      </c>
      <c r="D859" s="162" t="s">
        <v>2747</v>
      </c>
      <c r="E859" s="162" t="s">
        <v>340</v>
      </c>
      <c r="F859" s="162" t="s">
        <v>332</v>
      </c>
      <c r="G859" s="162" t="s">
        <v>2748</v>
      </c>
      <c r="H859" s="162" t="s">
        <v>7505</v>
      </c>
      <c r="I859" s="162" t="s">
        <v>2749</v>
      </c>
      <c r="J859" s="162" t="b">
        <v>0</v>
      </c>
      <c r="K859" s="162" t="b">
        <v>0</v>
      </c>
    </row>
    <row r="860" spans="1:11">
      <c r="A860" s="162" t="s">
        <v>2740</v>
      </c>
      <c r="B860" s="162" t="s">
        <v>7506</v>
      </c>
      <c r="C860" s="162" t="s">
        <v>7507</v>
      </c>
      <c r="D860" s="162" t="s">
        <v>2750</v>
      </c>
      <c r="E860" s="162" t="s">
        <v>340</v>
      </c>
      <c r="F860" s="162" t="s">
        <v>332</v>
      </c>
      <c r="G860" s="162" t="s">
        <v>2751</v>
      </c>
      <c r="H860" s="162" t="s">
        <v>7508</v>
      </c>
      <c r="I860" s="162" t="s">
        <v>2752</v>
      </c>
      <c r="J860" s="162" t="b">
        <v>0</v>
      </c>
      <c r="K860" s="162" t="b">
        <v>0</v>
      </c>
    </row>
    <row r="861" spans="1:11">
      <c r="A861" s="162" t="s">
        <v>2740</v>
      </c>
      <c r="B861" s="162" t="s">
        <v>7509</v>
      </c>
      <c r="C861" s="162" t="s">
        <v>7510</v>
      </c>
      <c r="D861" s="162" t="s">
        <v>2753</v>
      </c>
      <c r="E861" s="162" t="s">
        <v>340</v>
      </c>
      <c r="F861" s="162" t="s">
        <v>332</v>
      </c>
      <c r="G861" s="162" t="s">
        <v>2754</v>
      </c>
      <c r="H861" s="162" t="s">
        <v>7511</v>
      </c>
      <c r="I861" s="162" t="s">
        <v>2755</v>
      </c>
      <c r="J861" s="162" t="b">
        <v>0</v>
      </c>
      <c r="K861" s="162" t="b">
        <v>0</v>
      </c>
    </row>
    <row r="862" spans="1:11">
      <c r="A862" s="162" t="s">
        <v>2740</v>
      </c>
      <c r="B862" s="162" t="s">
        <v>7512</v>
      </c>
      <c r="C862" s="162" t="s">
        <v>7513</v>
      </c>
      <c r="D862" s="162" t="s">
        <v>2756</v>
      </c>
      <c r="E862" s="162" t="s">
        <v>340</v>
      </c>
      <c r="F862" s="162" t="s">
        <v>332</v>
      </c>
      <c r="G862" s="162" t="s">
        <v>2757</v>
      </c>
      <c r="H862" s="162" t="s">
        <v>7514</v>
      </c>
      <c r="I862" s="162" t="s">
        <v>2758</v>
      </c>
      <c r="J862" s="162" t="b">
        <v>1</v>
      </c>
      <c r="K862" s="162" t="b">
        <v>0</v>
      </c>
    </row>
    <row r="863" spans="1:11">
      <c r="A863" s="162" t="s">
        <v>2762</v>
      </c>
      <c r="B863" s="162" t="s">
        <v>7515</v>
      </c>
      <c r="C863" s="162" t="s">
        <v>7516</v>
      </c>
      <c r="D863" s="162" t="s">
        <v>2759</v>
      </c>
      <c r="E863" s="162" t="s">
        <v>340</v>
      </c>
      <c r="F863" s="162" t="s">
        <v>341</v>
      </c>
      <c r="G863" s="162" t="s">
        <v>2760</v>
      </c>
      <c r="H863" s="162" t="s">
        <v>2760</v>
      </c>
      <c r="I863" s="162" t="s">
        <v>2761</v>
      </c>
      <c r="J863" s="162" t="b">
        <v>0</v>
      </c>
      <c r="K863" s="162" t="b">
        <v>0</v>
      </c>
    </row>
    <row r="864" spans="1:11">
      <c r="A864" s="162" t="s">
        <v>2762</v>
      </c>
      <c r="B864" s="162" t="s">
        <v>7517</v>
      </c>
      <c r="C864" s="162" t="s">
        <v>7518</v>
      </c>
      <c r="D864" s="162" t="s">
        <v>2763</v>
      </c>
      <c r="E864" s="162" t="s">
        <v>340</v>
      </c>
      <c r="F864" s="162" t="s">
        <v>341</v>
      </c>
      <c r="G864" s="162" t="s">
        <v>2764</v>
      </c>
      <c r="H864" s="162" t="s">
        <v>2764</v>
      </c>
      <c r="I864" s="162" t="s">
        <v>2765</v>
      </c>
      <c r="J864" s="162" t="b">
        <v>1</v>
      </c>
      <c r="K864" s="162" t="b">
        <v>0</v>
      </c>
    </row>
    <row r="865" spans="1:11">
      <c r="A865" s="162" t="s">
        <v>2762</v>
      </c>
      <c r="B865" s="162" t="s">
        <v>7519</v>
      </c>
      <c r="C865" s="162" t="s">
        <v>7520</v>
      </c>
      <c r="D865" s="162" t="s">
        <v>2766</v>
      </c>
      <c r="E865" s="162" t="s">
        <v>340</v>
      </c>
      <c r="F865" s="162" t="s">
        <v>341</v>
      </c>
      <c r="G865" s="162" t="s">
        <v>2767</v>
      </c>
      <c r="H865" s="162" t="s">
        <v>2767</v>
      </c>
      <c r="I865" s="162" t="s">
        <v>2768</v>
      </c>
      <c r="J865" s="162" t="b">
        <v>0</v>
      </c>
      <c r="K865" s="162" t="b">
        <v>0</v>
      </c>
    </row>
    <row r="866" spans="1:11">
      <c r="A866" s="162" t="s">
        <v>2762</v>
      </c>
      <c r="B866" s="162" t="s">
        <v>7521</v>
      </c>
      <c r="C866" s="162" t="s">
        <v>7522</v>
      </c>
      <c r="D866" s="162" t="s">
        <v>2769</v>
      </c>
      <c r="E866" s="162" t="s">
        <v>340</v>
      </c>
      <c r="F866" s="162" t="s">
        <v>341</v>
      </c>
      <c r="G866" s="162" t="s">
        <v>2770</v>
      </c>
      <c r="H866" s="162" t="s">
        <v>2770</v>
      </c>
      <c r="I866" s="162" t="s">
        <v>2771</v>
      </c>
      <c r="J866" s="162" t="b">
        <v>0</v>
      </c>
      <c r="K866" s="162" t="b">
        <v>0</v>
      </c>
    </row>
    <row r="867" spans="1:11">
      <c r="A867" s="162" t="s">
        <v>2762</v>
      </c>
      <c r="B867" s="162" t="s">
        <v>7523</v>
      </c>
      <c r="C867" s="162" t="s">
        <v>7524</v>
      </c>
      <c r="D867" s="162" t="s">
        <v>2772</v>
      </c>
      <c r="E867" s="162" t="s">
        <v>340</v>
      </c>
      <c r="F867" s="162" t="s">
        <v>341</v>
      </c>
      <c r="G867" s="162" t="s">
        <v>2773</v>
      </c>
      <c r="H867" s="162" t="s">
        <v>2773</v>
      </c>
      <c r="I867" s="162" t="s">
        <v>2774</v>
      </c>
      <c r="J867" s="162" t="b">
        <v>0</v>
      </c>
      <c r="K867" s="162" t="b">
        <v>0</v>
      </c>
    </row>
    <row r="868" spans="1:11">
      <c r="A868" s="162" t="s">
        <v>2762</v>
      </c>
      <c r="B868" s="162" t="s">
        <v>7525</v>
      </c>
      <c r="C868" s="162" t="s">
        <v>7526</v>
      </c>
      <c r="D868" s="162" t="s">
        <v>2775</v>
      </c>
      <c r="E868" s="162" t="s">
        <v>340</v>
      </c>
      <c r="F868" s="162" t="s">
        <v>341</v>
      </c>
      <c r="G868" s="162" t="s">
        <v>2776</v>
      </c>
      <c r="H868" s="162" t="s">
        <v>2776</v>
      </c>
      <c r="I868" s="162" t="s">
        <v>2777</v>
      </c>
      <c r="J868" s="162" t="b">
        <v>0</v>
      </c>
      <c r="K868" s="162" t="b">
        <v>0</v>
      </c>
    </row>
    <row r="869" spans="1:11">
      <c r="A869" s="162" t="s">
        <v>2762</v>
      </c>
      <c r="B869" s="162" t="s">
        <v>7527</v>
      </c>
      <c r="C869" s="162" t="s">
        <v>7528</v>
      </c>
      <c r="D869" s="162" t="s">
        <v>2778</v>
      </c>
      <c r="E869" s="162" t="s">
        <v>340</v>
      </c>
      <c r="F869" s="162" t="s">
        <v>341</v>
      </c>
      <c r="G869" s="162" t="s">
        <v>2779</v>
      </c>
      <c r="H869" s="162" t="s">
        <v>2779</v>
      </c>
      <c r="I869" s="162" t="s">
        <v>2780</v>
      </c>
      <c r="J869" s="162" t="b">
        <v>0</v>
      </c>
      <c r="K869" s="162" t="b">
        <v>0</v>
      </c>
    </row>
    <row r="870" spans="1:11">
      <c r="A870" s="162" t="s">
        <v>2762</v>
      </c>
      <c r="B870" s="162" t="s">
        <v>7529</v>
      </c>
      <c r="C870" s="162" t="s">
        <v>7530</v>
      </c>
      <c r="D870" s="162" t="s">
        <v>2781</v>
      </c>
      <c r="E870" s="162" t="s">
        <v>340</v>
      </c>
      <c r="F870" s="162" t="s">
        <v>341</v>
      </c>
      <c r="G870" s="162" t="s">
        <v>2782</v>
      </c>
      <c r="H870" s="162" t="s">
        <v>2782</v>
      </c>
      <c r="I870" s="162" t="s">
        <v>2783</v>
      </c>
      <c r="J870" s="162" t="b">
        <v>0</v>
      </c>
      <c r="K870" s="162" t="b">
        <v>0</v>
      </c>
    </row>
    <row r="871" spans="1:11">
      <c r="A871" s="162" t="s">
        <v>2762</v>
      </c>
      <c r="B871" s="162" t="s">
        <v>7531</v>
      </c>
      <c r="C871" s="162" t="s">
        <v>7532</v>
      </c>
      <c r="D871" s="162" t="s">
        <v>2778</v>
      </c>
      <c r="E871" s="162" t="s">
        <v>340</v>
      </c>
      <c r="F871" s="162" t="s">
        <v>341</v>
      </c>
      <c r="G871" s="162" t="s">
        <v>2784</v>
      </c>
      <c r="H871" s="162" t="s">
        <v>2784</v>
      </c>
      <c r="I871" s="162" t="s">
        <v>2785</v>
      </c>
      <c r="J871" s="162" t="b">
        <v>0</v>
      </c>
      <c r="K871" s="162" t="b">
        <v>0</v>
      </c>
    </row>
    <row r="872" spans="1:11">
      <c r="A872" s="162" t="s">
        <v>2762</v>
      </c>
      <c r="B872" s="162" t="s">
        <v>7533</v>
      </c>
      <c r="C872" s="162" t="s">
        <v>7534</v>
      </c>
      <c r="D872" s="162" t="s">
        <v>2786</v>
      </c>
      <c r="E872" s="162" t="s">
        <v>340</v>
      </c>
      <c r="F872" s="162" t="s">
        <v>341</v>
      </c>
      <c r="G872" s="162" t="s">
        <v>2787</v>
      </c>
      <c r="H872" s="162" t="s">
        <v>2787</v>
      </c>
      <c r="I872" s="162" t="s">
        <v>2788</v>
      </c>
      <c r="J872" s="162" t="b">
        <v>1</v>
      </c>
      <c r="K872" s="162" t="b">
        <v>0</v>
      </c>
    </row>
    <row r="873" spans="1:11">
      <c r="A873" s="162" t="s">
        <v>2762</v>
      </c>
      <c r="B873" s="162" t="s">
        <v>7535</v>
      </c>
      <c r="C873" s="162" t="s">
        <v>7536</v>
      </c>
      <c r="D873" s="162" t="s">
        <v>2786</v>
      </c>
      <c r="E873" s="162" t="s">
        <v>340</v>
      </c>
      <c r="F873" s="162" t="s">
        <v>341</v>
      </c>
      <c r="G873" s="162" t="s">
        <v>2789</v>
      </c>
      <c r="H873" s="162" t="s">
        <v>2789</v>
      </c>
      <c r="I873" s="162" t="s">
        <v>2790</v>
      </c>
      <c r="J873" s="162" t="b">
        <v>0</v>
      </c>
      <c r="K873" s="162" t="b">
        <v>0</v>
      </c>
    </row>
    <row r="874" spans="1:11">
      <c r="A874" s="162" t="s">
        <v>2762</v>
      </c>
      <c r="B874" s="162" t="s">
        <v>7537</v>
      </c>
      <c r="C874" s="162" t="s">
        <v>7538</v>
      </c>
      <c r="D874" s="162" t="s">
        <v>2786</v>
      </c>
      <c r="E874" s="162" t="s">
        <v>340</v>
      </c>
      <c r="F874" s="162" t="s">
        <v>341</v>
      </c>
      <c r="G874" s="162" t="s">
        <v>2791</v>
      </c>
      <c r="H874" s="162" t="s">
        <v>2791</v>
      </c>
      <c r="I874" s="162" t="s">
        <v>2792</v>
      </c>
      <c r="J874" s="162" t="b">
        <v>1</v>
      </c>
      <c r="K874" s="162" t="b">
        <v>0</v>
      </c>
    </row>
    <row r="875" spans="1:11">
      <c r="A875" s="162" t="s">
        <v>2762</v>
      </c>
      <c r="B875" s="162" t="s">
        <v>7539</v>
      </c>
      <c r="C875" s="162" t="s">
        <v>7540</v>
      </c>
      <c r="D875" s="162" t="s">
        <v>2786</v>
      </c>
      <c r="E875" s="162" t="s">
        <v>340</v>
      </c>
      <c r="F875" s="162" t="s">
        <v>341</v>
      </c>
      <c r="G875" s="162" t="s">
        <v>2793</v>
      </c>
      <c r="H875" s="162" t="s">
        <v>2793</v>
      </c>
      <c r="I875" s="162" t="s">
        <v>2794</v>
      </c>
      <c r="J875" s="162" t="b">
        <v>0</v>
      </c>
      <c r="K875" s="162" t="b">
        <v>0</v>
      </c>
    </row>
    <row r="876" spans="1:11">
      <c r="A876" s="162" t="s">
        <v>2762</v>
      </c>
      <c r="B876" s="162" t="s">
        <v>7541</v>
      </c>
      <c r="C876" s="162" t="s">
        <v>7542</v>
      </c>
      <c r="D876" s="162" t="s">
        <v>2786</v>
      </c>
      <c r="E876" s="162" t="s">
        <v>340</v>
      </c>
      <c r="F876" s="162" t="s">
        <v>341</v>
      </c>
      <c r="G876" s="162" t="s">
        <v>2795</v>
      </c>
      <c r="H876" s="162" t="s">
        <v>2795</v>
      </c>
      <c r="I876" s="162" t="s">
        <v>2796</v>
      </c>
      <c r="J876" s="162" t="b">
        <v>1</v>
      </c>
      <c r="K876" s="162" t="b">
        <v>0</v>
      </c>
    </row>
    <row r="877" spans="1:11">
      <c r="A877" s="162" t="s">
        <v>2762</v>
      </c>
      <c r="B877" s="162" t="s">
        <v>7543</v>
      </c>
      <c r="C877" s="162" t="s">
        <v>7544</v>
      </c>
      <c r="D877" s="162" t="s">
        <v>2786</v>
      </c>
      <c r="E877" s="162" t="s">
        <v>340</v>
      </c>
      <c r="F877" s="162" t="s">
        <v>341</v>
      </c>
      <c r="G877" s="162" t="s">
        <v>2797</v>
      </c>
      <c r="H877" s="162" t="s">
        <v>2797</v>
      </c>
      <c r="I877" s="162" t="s">
        <v>2798</v>
      </c>
      <c r="J877" s="162" t="b">
        <v>1</v>
      </c>
      <c r="K877" s="162" t="b">
        <v>0</v>
      </c>
    </row>
    <row r="878" spans="1:11">
      <c r="A878" s="162" t="s">
        <v>2762</v>
      </c>
      <c r="B878" s="162" t="s">
        <v>7545</v>
      </c>
      <c r="C878" s="162" t="s">
        <v>7546</v>
      </c>
      <c r="D878" s="162" t="s">
        <v>2786</v>
      </c>
      <c r="E878" s="162" t="s">
        <v>340</v>
      </c>
      <c r="F878" s="162" t="s">
        <v>341</v>
      </c>
      <c r="G878" s="162" t="s">
        <v>2799</v>
      </c>
      <c r="H878" s="162" t="s">
        <v>2799</v>
      </c>
      <c r="I878" s="162" t="s">
        <v>2800</v>
      </c>
      <c r="J878" s="162" t="b">
        <v>1</v>
      </c>
      <c r="K878" s="162" t="b">
        <v>0</v>
      </c>
    </row>
    <row r="879" spans="1:11">
      <c r="A879" s="162" t="s">
        <v>2762</v>
      </c>
      <c r="B879" s="162" t="s">
        <v>7547</v>
      </c>
      <c r="C879" s="162" t="s">
        <v>7548</v>
      </c>
      <c r="D879" s="162" t="s">
        <v>2786</v>
      </c>
      <c r="E879" s="162" t="s">
        <v>340</v>
      </c>
      <c r="F879" s="162" t="s">
        <v>341</v>
      </c>
      <c r="G879" s="162" t="s">
        <v>2801</v>
      </c>
      <c r="H879" s="162" t="s">
        <v>2801</v>
      </c>
      <c r="I879" s="162" t="s">
        <v>2802</v>
      </c>
      <c r="J879" s="162" t="b">
        <v>0</v>
      </c>
      <c r="K879" s="162" t="b">
        <v>0</v>
      </c>
    </row>
    <row r="880" spans="1:11">
      <c r="A880" s="162" t="s">
        <v>2762</v>
      </c>
      <c r="B880" s="162" t="s">
        <v>7549</v>
      </c>
      <c r="C880" s="162" t="s">
        <v>7550</v>
      </c>
      <c r="D880" s="162" t="s">
        <v>2786</v>
      </c>
      <c r="E880" s="162" t="s">
        <v>340</v>
      </c>
      <c r="F880" s="162" t="s">
        <v>341</v>
      </c>
      <c r="G880" s="162" t="s">
        <v>2803</v>
      </c>
      <c r="H880" s="162" t="s">
        <v>2803</v>
      </c>
      <c r="I880" s="162" t="s">
        <v>2804</v>
      </c>
      <c r="J880" s="162" t="b">
        <v>1</v>
      </c>
      <c r="K880" s="162" t="b">
        <v>0</v>
      </c>
    </row>
    <row r="881" spans="1:11">
      <c r="A881" s="162" t="s">
        <v>2762</v>
      </c>
      <c r="B881" s="162" t="s">
        <v>7551</v>
      </c>
      <c r="C881" s="162" t="s">
        <v>7552</v>
      </c>
      <c r="D881" s="162" t="s">
        <v>2778</v>
      </c>
      <c r="E881" s="162" t="s">
        <v>340</v>
      </c>
      <c r="F881" s="162" t="s">
        <v>332</v>
      </c>
      <c r="G881" s="162" t="s">
        <v>2805</v>
      </c>
      <c r="H881" s="162" t="s">
        <v>2805</v>
      </c>
      <c r="I881" s="162" t="s">
        <v>2806</v>
      </c>
      <c r="J881" s="162" t="b">
        <v>0</v>
      </c>
      <c r="K881" s="162" t="b">
        <v>0</v>
      </c>
    </row>
    <row r="882" spans="1:11">
      <c r="A882" s="162" t="s">
        <v>2762</v>
      </c>
      <c r="B882" s="162" t="s">
        <v>7553</v>
      </c>
      <c r="C882" s="162" t="s">
        <v>7554</v>
      </c>
      <c r="D882" s="162" t="s">
        <v>2807</v>
      </c>
      <c r="E882" s="162" t="s">
        <v>340</v>
      </c>
      <c r="F882" s="162" t="s">
        <v>332</v>
      </c>
      <c r="G882" s="162" t="s">
        <v>2808</v>
      </c>
      <c r="H882" s="162" t="s">
        <v>2808</v>
      </c>
      <c r="I882" s="162" t="s">
        <v>2809</v>
      </c>
      <c r="J882" s="162" t="b">
        <v>1</v>
      </c>
      <c r="K882" s="162" t="b">
        <v>0</v>
      </c>
    </row>
    <row r="883" spans="1:11">
      <c r="A883" s="162" t="s">
        <v>2762</v>
      </c>
      <c r="B883" s="162" t="s">
        <v>7555</v>
      </c>
      <c r="C883" s="162" t="s">
        <v>7556</v>
      </c>
      <c r="D883" s="162" t="s">
        <v>2786</v>
      </c>
      <c r="E883" s="162" t="s">
        <v>340</v>
      </c>
      <c r="F883" s="162" t="s">
        <v>332</v>
      </c>
      <c r="G883" s="162" t="s">
        <v>2810</v>
      </c>
      <c r="H883" s="162" t="s">
        <v>2810</v>
      </c>
      <c r="I883" s="162" t="s">
        <v>2811</v>
      </c>
      <c r="J883" s="162" t="b">
        <v>0</v>
      </c>
      <c r="K883" s="162" t="b">
        <v>0</v>
      </c>
    </row>
    <row r="884" spans="1:11">
      <c r="A884" s="162" t="s">
        <v>2762</v>
      </c>
      <c r="B884" s="162" t="s">
        <v>7557</v>
      </c>
      <c r="C884" s="162" t="s">
        <v>7558</v>
      </c>
      <c r="D884" s="162" t="s">
        <v>2786</v>
      </c>
      <c r="E884" s="162" t="s">
        <v>340</v>
      </c>
      <c r="F884" s="162" t="s">
        <v>332</v>
      </c>
      <c r="G884" s="162" t="s">
        <v>2812</v>
      </c>
      <c r="H884" s="162" t="s">
        <v>2812</v>
      </c>
      <c r="I884" s="162" t="s">
        <v>2813</v>
      </c>
      <c r="J884" s="162" t="b">
        <v>1</v>
      </c>
      <c r="K884" s="162" t="b">
        <v>0</v>
      </c>
    </row>
    <row r="885" spans="1:11">
      <c r="A885" s="162" t="s">
        <v>2762</v>
      </c>
      <c r="B885" s="162" t="s">
        <v>7559</v>
      </c>
      <c r="C885" s="162" t="s">
        <v>7560</v>
      </c>
      <c r="D885" s="162" t="s">
        <v>2786</v>
      </c>
      <c r="E885" s="162" t="s">
        <v>340</v>
      </c>
      <c r="F885" s="162" t="s">
        <v>332</v>
      </c>
      <c r="G885" s="162" t="s">
        <v>2814</v>
      </c>
      <c r="H885" s="162" t="s">
        <v>2814</v>
      </c>
      <c r="I885" s="162" t="s">
        <v>2815</v>
      </c>
      <c r="J885" s="162" t="b">
        <v>0</v>
      </c>
      <c r="K885" s="162" t="b">
        <v>0</v>
      </c>
    </row>
    <row r="886" spans="1:11">
      <c r="A886" s="162" t="s">
        <v>2762</v>
      </c>
      <c r="B886" s="162" t="s">
        <v>7561</v>
      </c>
      <c r="C886" s="162" t="s">
        <v>7562</v>
      </c>
      <c r="D886" s="162" t="s">
        <v>2786</v>
      </c>
      <c r="E886" s="162" t="s">
        <v>340</v>
      </c>
      <c r="F886" s="162" t="s">
        <v>332</v>
      </c>
      <c r="G886" s="162" t="s">
        <v>2816</v>
      </c>
      <c r="H886" s="162" t="s">
        <v>2816</v>
      </c>
      <c r="I886" s="162" t="s">
        <v>2817</v>
      </c>
      <c r="J886" s="162" t="b">
        <v>0</v>
      </c>
      <c r="K886" s="162" t="b">
        <v>0</v>
      </c>
    </row>
    <row r="887" spans="1:11">
      <c r="A887" s="162" t="s">
        <v>2762</v>
      </c>
      <c r="B887" s="162" t="s">
        <v>7563</v>
      </c>
      <c r="C887" s="162" t="s">
        <v>7564</v>
      </c>
      <c r="D887" s="162" t="s">
        <v>2786</v>
      </c>
      <c r="E887" s="162" t="s">
        <v>340</v>
      </c>
      <c r="F887" s="162" t="s">
        <v>332</v>
      </c>
      <c r="G887" s="162" t="s">
        <v>2818</v>
      </c>
      <c r="H887" s="162" t="s">
        <v>2818</v>
      </c>
      <c r="I887" s="162" t="s">
        <v>2819</v>
      </c>
      <c r="J887" s="162" t="b">
        <v>0</v>
      </c>
      <c r="K887" s="162" t="b">
        <v>0</v>
      </c>
    </row>
    <row r="888" spans="1:11">
      <c r="A888" s="162" t="s">
        <v>2762</v>
      </c>
      <c r="B888" s="162" t="s">
        <v>7565</v>
      </c>
      <c r="C888" s="162" t="s">
        <v>7566</v>
      </c>
      <c r="D888" s="162" t="s">
        <v>2786</v>
      </c>
      <c r="E888" s="162" t="s">
        <v>340</v>
      </c>
      <c r="F888" s="162" t="s">
        <v>332</v>
      </c>
      <c r="G888" s="162" t="s">
        <v>2820</v>
      </c>
      <c r="H888" s="162" t="s">
        <v>2820</v>
      </c>
      <c r="I888" s="162" t="s">
        <v>2821</v>
      </c>
      <c r="J888" s="162" t="b">
        <v>0</v>
      </c>
      <c r="K888" s="162" t="b">
        <v>0</v>
      </c>
    </row>
    <row r="889" spans="1:11">
      <c r="A889" s="162" t="s">
        <v>2762</v>
      </c>
      <c r="B889" s="162" t="s">
        <v>7567</v>
      </c>
      <c r="C889" s="162" t="s">
        <v>7568</v>
      </c>
      <c r="D889" s="162" t="s">
        <v>2786</v>
      </c>
      <c r="E889" s="162" t="s">
        <v>340</v>
      </c>
      <c r="F889" s="162" t="s">
        <v>332</v>
      </c>
      <c r="G889" s="162" t="s">
        <v>2822</v>
      </c>
      <c r="H889" s="162" t="s">
        <v>2822</v>
      </c>
      <c r="I889" s="162" t="s">
        <v>2823</v>
      </c>
      <c r="J889" s="162" t="b">
        <v>0</v>
      </c>
      <c r="K889" s="162" t="b">
        <v>0</v>
      </c>
    </row>
    <row r="890" spans="1:11">
      <c r="A890" s="162" t="s">
        <v>2762</v>
      </c>
      <c r="B890" s="162" t="s">
        <v>7569</v>
      </c>
      <c r="C890" s="162" t="s">
        <v>7570</v>
      </c>
      <c r="D890" s="162" t="s">
        <v>2786</v>
      </c>
      <c r="E890" s="162" t="s">
        <v>340</v>
      </c>
      <c r="F890" s="162" t="s">
        <v>332</v>
      </c>
      <c r="G890" s="162" t="s">
        <v>2824</v>
      </c>
      <c r="H890" s="162" t="s">
        <v>2824</v>
      </c>
      <c r="I890" s="162" t="s">
        <v>2825</v>
      </c>
      <c r="J890" s="162" t="b">
        <v>1</v>
      </c>
      <c r="K890" s="162" t="b">
        <v>0</v>
      </c>
    </row>
    <row r="891" spans="1:11">
      <c r="A891" s="162" t="s">
        <v>1004</v>
      </c>
      <c r="B891" s="162" t="s">
        <v>7571</v>
      </c>
      <c r="C891" s="162" t="s">
        <v>7572</v>
      </c>
      <c r="E891" s="162" t="s">
        <v>340</v>
      </c>
      <c r="F891" s="162" t="s">
        <v>332</v>
      </c>
      <c r="G891" s="162" t="s">
        <v>1002</v>
      </c>
      <c r="H891" s="162" t="s">
        <v>7573</v>
      </c>
      <c r="I891" s="162" t="s">
        <v>1003</v>
      </c>
      <c r="J891" s="162" t="b">
        <v>0</v>
      </c>
      <c r="K891" s="162" t="b">
        <v>1</v>
      </c>
    </row>
    <row r="892" spans="1:11">
      <c r="A892" s="162" t="s">
        <v>2829</v>
      </c>
      <c r="B892" s="162" t="s">
        <v>7574</v>
      </c>
      <c r="C892" s="162" t="s">
        <v>7575</v>
      </c>
      <c r="D892" s="162" t="s">
        <v>2826</v>
      </c>
      <c r="E892" s="162" t="s">
        <v>340</v>
      </c>
      <c r="F892" s="162" t="s">
        <v>341</v>
      </c>
      <c r="G892" s="162" t="s">
        <v>2827</v>
      </c>
      <c r="H892" s="162" t="s">
        <v>2827</v>
      </c>
      <c r="I892" s="162" t="s">
        <v>2828</v>
      </c>
      <c r="J892" s="162" t="b">
        <v>0</v>
      </c>
      <c r="K892" s="162" t="b">
        <v>1</v>
      </c>
    </row>
    <row r="893" spans="1:11">
      <c r="A893" s="162" t="s">
        <v>2829</v>
      </c>
      <c r="B893" s="162" t="s">
        <v>7576</v>
      </c>
      <c r="C893" s="162" t="s">
        <v>7577</v>
      </c>
      <c r="D893" s="162" t="s">
        <v>2826</v>
      </c>
      <c r="E893" s="162" t="s">
        <v>340</v>
      </c>
      <c r="F893" s="162" t="s">
        <v>341</v>
      </c>
      <c r="G893" s="162" t="s">
        <v>2830</v>
      </c>
      <c r="H893" s="162" t="s">
        <v>2830</v>
      </c>
      <c r="I893" s="162" t="s">
        <v>2831</v>
      </c>
      <c r="J893" s="162" t="b">
        <v>0</v>
      </c>
      <c r="K893" s="162" t="b">
        <v>1</v>
      </c>
    </row>
    <row r="894" spans="1:11">
      <c r="A894" s="162" t="s">
        <v>2829</v>
      </c>
      <c r="B894" s="162" t="s">
        <v>7578</v>
      </c>
      <c r="C894" s="162" t="s">
        <v>7579</v>
      </c>
      <c r="D894" s="162" t="s">
        <v>2832</v>
      </c>
      <c r="E894" s="162" t="s">
        <v>340</v>
      </c>
      <c r="F894" s="162" t="s">
        <v>332</v>
      </c>
      <c r="G894" s="162" t="s">
        <v>2833</v>
      </c>
      <c r="H894" s="162" t="s">
        <v>2833</v>
      </c>
      <c r="I894" s="162" t="s">
        <v>2834</v>
      </c>
      <c r="J894" s="162" t="b">
        <v>0</v>
      </c>
      <c r="K894" s="162" t="b">
        <v>1</v>
      </c>
    </row>
    <row r="895" spans="1:11">
      <c r="A895" s="162" t="s">
        <v>2829</v>
      </c>
      <c r="B895" s="162" t="s">
        <v>7580</v>
      </c>
      <c r="C895" s="162" t="s">
        <v>7581</v>
      </c>
      <c r="D895" s="162" t="s">
        <v>2835</v>
      </c>
      <c r="E895" s="162" t="s">
        <v>340</v>
      </c>
      <c r="F895" s="162" t="s">
        <v>332</v>
      </c>
      <c r="G895" s="162" t="s">
        <v>2836</v>
      </c>
      <c r="H895" s="162" t="s">
        <v>2836</v>
      </c>
      <c r="I895" s="162" t="s">
        <v>2837</v>
      </c>
      <c r="J895" s="162" t="b">
        <v>1</v>
      </c>
      <c r="K895" s="162" t="b">
        <v>1</v>
      </c>
    </row>
    <row r="896" spans="1:11">
      <c r="A896" s="162" t="s">
        <v>2829</v>
      </c>
      <c r="B896" s="162" t="s">
        <v>7582</v>
      </c>
      <c r="C896" s="162" t="s">
        <v>7583</v>
      </c>
      <c r="D896" s="162" t="s">
        <v>2838</v>
      </c>
      <c r="E896" s="162" t="s">
        <v>340</v>
      </c>
      <c r="F896" s="162" t="s">
        <v>332</v>
      </c>
      <c r="G896" s="162" t="s">
        <v>2839</v>
      </c>
      <c r="H896" s="162" t="s">
        <v>2839</v>
      </c>
      <c r="I896" s="162" t="s">
        <v>2840</v>
      </c>
      <c r="J896" s="162" t="b">
        <v>0</v>
      </c>
      <c r="K896" s="162" t="b">
        <v>1</v>
      </c>
    </row>
    <row r="897" spans="1:11">
      <c r="A897" s="162" t="s">
        <v>2829</v>
      </c>
      <c r="B897" s="162" t="s">
        <v>7584</v>
      </c>
      <c r="C897" s="162" t="s">
        <v>7585</v>
      </c>
      <c r="D897" s="162" t="s">
        <v>2841</v>
      </c>
      <c r="E897" s="162" t="s">
        <v>340</v>
      </c>
      <c r="F897" s="162" t="s">
        <v>332</v>
      </c>
      <c r="G897" s="162" t="s">
        <v>2842</v>
      </c>
      <c r="H897" s="162" t="s">
        <v>2842</v>
      </c>
      <c r="I897" s="162" t="s">
        <v>2843</v>
      </c>
      <c r="J897" s="162" t="b">
        <v>0</v>
      </c>
      <c r="K897" s="162" t="b">
        <v>1</v>
      </c>
    </row>
    <row r="898" spans="1:11">
      <c r="A898" s="162" t="s">
        <v>2829</v>
      </c>
      <c r="B898" s="162" t="s">
        <v>7586</v>
      </c>
      <c r="C898" s="162" t="s">
        <v>7587</v>
      </c>
      <c r="D898" s="162" t="s">
        <v>2826</v>
      </c>
      <c r="E898" s="162" t="s">
        <v>340</v>
      </c>
      <c r="F898" s="162" t="s">
        <v>332</v>
      </c>
      <c r="G898" s="162" t="s">
        <v>2844</v>
      </c>
      <c r="H898" s="162" t="s">
        <v>2844</v>
      </c>
      <c r="I898" s="162" t="s">
        <v>2845</v>
      </c>
      <c r="J898" s="162" t="b">
        <v>0</v>
      </c>
      <c r="K898" s="162" t="b">
        <v>1</v>
      </c>
    </row>
    <row r="899" spans="1:11">
      <c r="A899" s="162" t="s">
        <v>2829</v>
      </c>
      <c r="B899" s="162" t="s">
        <v>7588</v>
      </c>
      <c r="C899" s="162" t="s">
        <v>7589</v>
      </c>
      <c r="D899" s="162" t="s">
        <v>2826</v>
      </c>
      <c r="E899" s="162" t="s">
        <v>340</v>
      </c>
      <c r="F899" s="162" t="s">
        <v>332</v>
      </c>
      <c r="G899" s="162" t="s">
        <v>2846</v>
      </c>
      <c r="H899" s="162" t="s">
        <v>2846</v>
      </c>
      <c r="I899" s="162" t="s">
        <v>2847</v>
      </c>
      <c r="J899" s="162" t="b">
        <v>0</v>
      </c>
      <c r="K899" s="162" t="b">
        <v>1</v>
      </c>
    </row>
    <row r="900" spans="1:11">
      <c r="A900" s="162" t="s">
        <v>2829</v>
      </c>
      <c r="B900" s="162" t="s">
        <v>7590</v>
      </c>
      <c r="C900" s="162" t="s">
        <v>7591</v>
      </c>
      <c r="D900" s="162" t="s">
        <v>2848</v>
      </c>
      <c r="E900" s="162" t="s">
        <v>340</v>
      </c>
      <c r="F900" s="162" t="s">
        <v>332</v>
      </c>
      <c r="G900" s="162" t="s">
        <v>2849</v>
      </c>
      <c r="H900" s="162" t="s">
        <v>2849</v>
      </c>
      <c r="I900" s="162" t="s">
        <v>2850</v>
      </c>
      <c r="J900" s="162" t="b">
        <v>1</v>
      </c>
      <c r="K900" s="162" t="b">
        <v>1</v>
      </c>
    </row>
    <row r="901" spans="1:11">
      <c r="A901" s="162" t="s">
        <v>2829</v>
      </c>
      <c r="B901" s="162" t="s">
        <v>7592</v>
      </c>
      <c r="C901" s="162" t="s">
        <v>7593</v>
      </c>
      <c r="D901" s="162" t="s">
        <v>2826</v>
      </c>
      <c r="E901" s="162" t="s">
        <v>340</v>
      </c>
      <c r="F901" s="162" t="s">
        <v>332</v>
      </c>
      <c r="G901" s="162" t="s">
        <v>2851</v>
      </c>
      <c r="H901" s="162" t="s">
        <v>2851</v>
      </c>
      <c r="I901" s="162" t="s">
        <v>2852</v>
      </c>
      <c r="J901" s="162" t="b">
        <v>0</v>
      </c>
      <c r="K901" s="162" t="b">
        <v>1</v>
      </c>
    </row>
    <row r="902" spans="1:11">
      <c r="A902" s="162" t="s">
        <v>2829</v>
      </c>
      <c r="B902" s="162" t="s">
        <v>7594</v>
      </c>
      <c r="C902" s="162" t="s">
        <v>7595</v>
      </c>
      <c r="D902" s="162" t="s">
        <v>2826</v>
      </c>
      <c r="E902" s="162" t="s">
        <v>340</v>
      </c>
      <c r="F902" s="162" t="s">
        <v>332</v>
      </c>
      <c r="G902" s="162" t="s">
        <v>2853</v>
      </c>
      <c r="H902" s="162" t="s">
        <v>2853</v>
      </c>
      <c r="I902" s="162" t="s">
        <v>2854</v>
      </c>
      <c r="J902" s="162" t="b">
        <v>0</v>
      </c>
      <c r="K902" s="162" t="b">
        <v>1</v>
      </c>
    </row>
    <row r="903" spans="1:11">
      <c r="A903" s="162" t="s">
        <v>2829</v>
      </c>
      <c r="B903" s="162" t="s">
        <v>7596</v>
      </c>
      <c r="C903" s="162" t="s">
        <v>7597</v>
      </c>
      <c r="D903" s="162" t="s">
        <v>2855</v>
      </c>
      <c r="E903" s="162" t="s">
        <v>340</v>
      </c>
      <c r="F903" s="162" t="s">
        <v>332</v>
      </c>
      <c r="G903" s="162" t="s">
        <v>2856</v>
      </c>
      <c r="H903" s="162" t="s">
        <v>2856</v>
      </c>
      <c r="I903" s="162" t="s">
        <v>2857</v>
      </c>
      <c r="J903" s="162" t="b">
        <v>1</v>
      </c>
      <c r="K903" s="162" t="b">
        <v>1</v>
      </c>
    </row>
    <row r="904" spans="1:11">
      <c r="A904" s="162" t="s">
        <v>2829</v>
      </c>
      <c r="B904" s="162" t="s">
        <v>7598</v>
      </c>
      <c r="C904" s="162" t="s">
        <v>7599</v>
      </c>
      <c r="D904" s="162" t="s">
        <v>2826</v>
      </c>
      <c r="E904" s="162" t="s">
        <v>340</v>
      </c>
      <c r="F904" s="162" t="s">
        <v>332</v>
      </c>
      <c r="G904" s="162" t="s">
        <v>2858</v>
      </c>
      <c r="H904" s="162" t="s">
        <v>2858</v>
      </c>
      <c r="I904" s="162" t="s">
        <v>2859</v>
      </c>
      <c r="J904" s="162" t="b">
        <v>0</v>
      </c>
      <c r="K904" s="162" t="b">
        <v>1</v>
      </c>
    </row>
    <row r="905" spans="1:11">
      <c r="A905" s="162" t="s">
        <v>2829</v>
      </c>
      <c r="B905" s="162" t="s">
        <v>7600</v>
      </c>
      <c r="C905" s="162" t="s">
        <v>7601</v>
      </c>
      <c r="D905" s="162" t="s">
        <v>2826</v>
      </c>
      <c r="E905" s="162" t="s">
        <v>340</v>
      </c>
      <c r="F905" s="162" t="s">
        <v>332</v>
      </c>
      <c r="G905" s="162" t="s">
        <v>2860</v>
      </c>
      <c r="H905" s="162" t="s">
        <v>2860</v>
      </c>
      <c r="I905" s="162" t="s">
        <v>2861</v>
      </c>
      <c r="J905" s="162" t="b">
        <v>0</v>
      </c>
      <c r="K905" s="162" t="b">
        <v>1</v>
      </c>
    </row>
    <row r="906" spans="1:11">
      <c r="A906" s="162" t="s">
        <v>2829</v>
      </c>
      <c r="B906" s="162" t="s">
        <v>7602</v>
      </c>
      <c r="C906" s="162" t="s">
        <v>7603</v>
      </c>
      <c r="D906" s="162" t="s">
        <v>2826</v>
      </c>
      <c r="E906" s="162" t="s">
        <v>340</v>
      </c>
      <c r="F906" s="162" t="s">
        <v>332</v>
      </c>
      <c r="G906" s="162" t="s">
        <v>2862</v>
      </c>
      <c r="H906" s="162" t="s">
        <v>2862</v>
      </c>
      <c r="I906" s="162" t="s">
        <v>2863</v>
      </c>
      <c r="J906" s="162" t="b">
        <v>0</v>
      </c>
      <c r="K906" s="162" t="b">
        <v>1</v>
      </c>
    </row>
    <row r="907" spans="1:11">
      <c r="A907" s="162" t="s">
        <v>2829</v>
      </c>
      <c r="B907" s="162" t="s">
        <v>7604</v>
      </c>
      <c r="C907" s="162" t="s">
        <v>7605</v>
      </c>
      <c r="D907" s="162" t="s">
        <v>2826</v>
      </c>
      <c r="E907" s="162" t="s">
        <v>340</v>
      </c>
      <c r="F907" s="162" t="s">
        <v>332</v>
      </c>
      <c r="G907" s="162" t="s">
        <v>2864</v>
      </c>
      <c r="H907" s="162" t="s">
        <v>2864</v>
      </c>
      <c r="I907" s="162" t="s">
        <v>2865</v>
      </c>
      <c r="J907" s="162" t="b">
        <v>0</v>
      </c>
      <c r="K907" s="162" t="b">
        <v>1</v>
      </c>
    </row>
    <row r="908" spans="1:11">
      <c r="A908" s="162" t="s">
        <v>2869</v>
      </c>
      <c r="B908" s="162" t="s">
        <v>7606</v>
      </c>
      <c r="C908" s="162" t="s">
        <v>7607</v>
      </c>
      <c r="D908" s="162" t="s">
        <v>2866</v>
      </c>
      <c r="E908" s="162" t="s">
        <v>340</v>
      </c>
      <c r="F908" s="162" t="s">
        <v>341</v>
      </c>
      <c r="G908" s="162" t="s">
        <v>2867</v>
      </c>
      <c r="H908" s="162" t="s">
        <v>2867</v>
      </c>
      <c r="I908" s="162" t="s">
        <v>2868</v>
      </c>
      <c r="J908" s="162" t="b">
        <v>0</v>
      </c>
      <c r="K908" s="162" t="b">
        <v>0</v>
      </c>
    </row>
    <row r="909" spans="1:11">
      <c r="A909" s="162" t="s">
        <v>2869</v>
      </c>
      <c r="B909" s="162" t="s">
        <v>7608</v>
      </c>
      <c r="C909" s="162" t="s">
        <v>7609</v>
      </c>
      <c r="D909" s="162" t="s">
        <v>2870</v>
      </c>
      <c r="E909" s="162" t="s">
        <v>340</v>
      </c>
      <c r="F909" s="162" t="s">
        <v>341</v>
      </c>
      <c r="G909" s="162" t="s">
        <v>2871</v>
      </c>
      <c r="H909" s="162" t="s">
        <v>2871</v>
      </c>
      <c r="I909" s="162" t="s">
        <v>2872</v>
      </c>
      <c r="J909" s="162" t="b">
        <v>0</v>
      </c>
      <c r="K909" s="162" t="b">
        <v>0</v>
      </c>
    </row>
    <row r="910" spans="1:11">
      <c r="A910" s="162" t="s">
        <v>2869</v>
      </c>
      <c r="B910" s="162" t="s">
        <v>7610</v>
      </c>
      <c r="C910" s="162" t="s">
        <v>7611</v>
      </c>
      <c r="D910" s="162" t="s">
        <v>2873</v>
      </c>
      <c r="E910" s="162" t="s">
        <v>340</v>
      </c>
      <c r="F910" s="162" t="s">
        <v>341</v>
      </c>
      <c r="G910" s="162" t="s">
        <v>2874</v>
      </c>
      <c r="H910" s="162" t="s">
        <v>2874</v>
      </c>
      <c r="I910" s="162" t="s">
        <v>2875</v>
      </c>
      <c r="J910" s="162" t="b">
        <v>0</v>
      </c>
      <c r="K910" s="162" t="b">
        <v>0</v>
      </c>
    </row>
    <row r="911" spans="1:11">
      <c r="A911" s="162" t="s">
        <v>2869</v>
      </c>
      <c r="B911" s="162" t="s">
        <v>7612</v>
      </c>
      <c r="C911" s="162" t="s">
        <v>7613</v>
      </c>
      <c r="D911" s="162" t="s">
        <v>2876</v>
      </c>
      <c r="E911" s="162" t="s">
        <v>340</v>
      </c>
      <c r="F911" s="162" t="s">
        <v>341</v>
      </c>
      <c r="G911" s="162" t="s">
        <v>2877</v>
      </c>
      <c r="H911" s="162" t="s">
        <v>2877</v>
      </c>
      <c r="I911" s="162" t="s">
        <v>2878</v>
      </c>
      <c r="J911" s="162" t="b">
        <v>0</v>
      </c>
      <c r="K911" s="162" t="b">
        <v>0</v>
      </c>
    </row>
    <row r="912" spans="1:11">
      <c r="A912" s="162" t="s">
        <v>2869</v>
      </c>
      <c r="B912" s="162" t="s">
        <v>7614</v>
      </c>
      <c r="C912" s="162" t="s">
        <v>7615</v>
      </c>
      <c r="D912" s="162" t="s">
        <v>2879</v>
      </c>
      <c r="E912" s="162" t="s">
        <v>340</v>
      </c>
      <c r="F912" s="162" t="s">
        <v>341</v>
      </c>
      <c r="G912" s="162" t="s">
        <v>2880</v>
      </c>
      <c r="H912" s="162" t="s">
        <v>2880</v>
      </c>
      <c r="I912" s="162" t="s">
        <v>2881</v>
      </c>
      <c r="J912" s="162" t="b">
        <v>0</v>
      </c>
      <c r="K912" s="162" t="b">
        <v>0</v>
      </c>
    </row>
    <row r="913" spans="1:11">
      <c r="A913" s="162" t="s">
        <v>2869</v>
      </c>
      <c r="B913" s="162" t="s">
        <v>7616</v>
      </c>
      <c r="C913" s="162" t="s">
        <v>7617</v>
      </c>
      <c r="D913" s="162" t="s">
        <v>2882</v>
      </c>
      <c r="E913" s="162" t="s">
        <v>340</v>
      </c>
      <c r="F913" s="162" t="s">
        <v>341</v>
      </c>
      <c r="G913" s="162" t="s">
        <v>2883</v>
      </c>
      <c r="H913" s="162" t="s">
        <v>2883</v>
      </c>
      <c r="I913" s="162" t="s">
        <v>2884</v>
      </c>
      <c r="J913" s="162" t="b">
        <v>0</v>
      </c>
      <c r="K913" s="162" t="b">
        <v>0</v>
      </c>
    </row>
    <row r="914" spans="1:11">
      <c r="A914" s="162" t="s">
        <v>2869</v>
      </c>
      <c r="B914" s="162" t="s">
        <v>7618</v>
      </c>
      <c r="C914" s="162" t="s">
        <v>7619</v>
      </c>
      <c r="D914" s="162" t="s">
        <v>2885</v>
      </c>
      <c r="E914" s="162" t="s">
        <v>340</v>
      </c>
      <c r="F914" s="162" t="s">
        <v>341</v>
      </c>
      <c r="G914" s="162" t="s">
        <v>2886</v>
      </c>
      <c r="H914" s="162" t="s">
        <v>2886</v>
      </c>
      <c r="I914" s="162" t="s">
        <v>2887</v>
      </c>
      <c r="J914" s="162" t="b">
        <v>0</v>
      </c>
      <c r="K914" s="162" t="b">
        <v>0</v>
      </c>
    </row>
    <row r="915" spans="1:11">
      <c r="A915" s="162" t="s">
        <v>2869</v>
      </c>
      <c r="B915" s="162" t="s">
        <v>7620</v>
      </c>
      <c r="C915" s="162" t="s">
        <v>7621</v>
      </c>
      <c r="D915" s="162" t="s">
        <v>2888</v>
      </c>
      <c r="E915" s="162" t="s">
        <v>340</v>
      </c>
      <c r="F915" s="162" t="s">
        <v>341</v>
      </c>
      <c r="G915" s="162" t="s">
        <v>2889</v>
      </c>
      <c r="H915" s="162" t="s">
        <v>7622</v>
      </c>
      <c r="I915" s="162" t="s">
        <v>2890</v>
      </c>
      <c r="J915" s="162" t="b">
        <v>0</v>
      </c>
      <c r="K915" s="162" t="b">
        <v>0</v>
      </c>
    </row>
    <row r="916" spans="1:11">
      <c r="A916" s="162" t="s">
        <v>2869</v>
      </c>
      <c r="B916" s="162" t="s">
        <v>7623</v>
      </c>
      <c r="C916" s="162" t="s">
        <v>7624</v>
      </c>
      <c r="D916" s="162" t="s">
        <v>2885</v>
      </c>
      <c r="E916" s="162" t="s">
        <v>340</v>
      </c>
      <c r="F916" s="162" t="s">
        <v>341</v>
      </c>
      <c r="G916" s="162" t="s">
        <v>2891</v>
      </c>
      <c r="H916" s="162" t="s">
        <v>2891</v>
      </c>
      <c r="I916" s="162" t="s">
        <v>2892</v>
      </c>
      <c r="J916" s="162" t="b">
        <v>0</v>
      </c>
      <c r="K916" s="162" t="b">
        <v>0</v>
      </c>
    </row>
    <row r="917" spans="1:11">
      <c r="A917" s="162" t="s">
        <v>2869</v>
      </c>
      <c r="B917" s="162" t="s">
        <v>7625</v>
      </c>
      <c r="C917" s="162" t="s">
        <v>7626</v>
      </c>
      <c r="D917" s="162" t="s">
        <v>2893</v>
      </c>
      <c r="E917" s="162" t="s">
        <v>340</v>
      </c>
      <c r="F917" s="162" t="s">
        <v>341</v>
      </c>
      <c r="G917" s="162" t="s">
        <v>2894</v>
      </c>
      <c r="H917" s="162" t="s">
        <v>2894</v>
      </c>
      <c r="I917" s="162" t="s">
        <v>2895</v>
      </c>
      <c r="J917" s="162" t="b">
        <v>0</v>
      </c>
      <c r="K917" s="162" t="b">
        <v>0</v>
      </c>
    </row>
    <row r="918" spans="1:11">
      <c r="A918" s="162" t="s">
        <v>2869</v>
      </c>
      <c r="B918" s="162" t="s">
        <v>7627</v>
      </c>
      <c r="C918" s="162" t="s">
        <v>7628</v>
      </c>
      <c r="D918" s="162" t="s">
        <v>2896</v>
      </c>
      <c r="E918" s="162" t="s">
        <v>340</v>
      </c>
      <c r="F918" s="162" t="s">
        <v>341</v>
      </c>
      <c r="G918" s="162" t="s">
        <v>2897</v>
      </c>
      <c r="H918" s="162" t="s">
        <v>2897</v>
      </c>
      <c r="I918" s="162" t="s">
        <v>2898</v>
      </c>
      <c r="J918" s="162" t="b">
        <v>0</v>
      </c>
      <c r="K918" s="162" t="b">
        <v>0</v>
      </c>
    </row>
    <row r="919" spans="1:11">
      <c r="A919" s="162" t="s">
        <v>2869</v>
      </c>
      <c r="B919" s="162" t="s">
        <v>7629</v>
      </c>
      <c r="C919" s="162" t="s">
        <v>7630</v>
      </c>
      <c r="D919" s="162" t="s">
        <v>2899</v>
      </c>
      <c r="E919" s="162" t="s">
        <v>340</v>
      </c>
      <c r="F919" s="162" t="s">
        <v>341</v>
      </c>
      <c r="G919" s="162" t="s">
        <v>2900</v>
      </c>
      <c r="H919" s="162" t="s">
        <v>2900</v>
      </c>
      <c r="I919" s="162" t="s">
        <v>2901</v>
      </c>
      <c r="J919" s="162" t="b">
        <v>0</v>
      </c>
      <c r="K919" s="162" t="b">
        <v>0</v>
      </c>
    </row>
    <row r="920" spans="1:11">
      <c r="A920" s="162" t="s">
        <v>2869</v>
      </c>
      <c r="B920" s="162" t="s">
        <v>7631</v>
      </c>
      <c r="C920" s="162" t="s">
        <v>7632</v>
      </c>
      <c r="D920" s="162" t="s">
        <v>2902</v>
      </c>
      <c r="E920" s="162" t="s">
        <v>340</v>
      </c>
      <c r="F920" s="162" t="s">
        <v>341</v>
      </c>
      <c r="G920" s="162" t="s">
        <v>2903</v>
      </c>
      <c r="H920" s="162" t="s">
        <v>2903</v>
      </c>
      <c r="I920" s="162" t="s">
        <v>2904</v>
      </c>
      <c r="J920" s="162" t="b">
        <v>0</v>
      </c>
      <c r="K920" s="162" t="b">
        <v>0</v>
      </c>
    </row>
    <row r="921" spans="1:11">
      <c r="A921" s="162" t="s">
        <v>2869</v>
      </c>
      <c r="B921" s="162" t="s">
        <v>7633</v>
      </c>
      <c r="C921" s="162" t="s">
        <v>7634</v>
      </c>
      <c r="D921" s="162" t="s">
        <v>2905</v>
      </c>
      <c r="E921" s="162" t="s">
        <v>340</v>
      </c>
      <c r="F921" s="162" t="s">
        <v>341</v>
      </c>
      <c r="G921" s="162" t="s">
        <v>2906</v>
      </c>
      <c r="H921" s="162" t="s">
        <v>2906</v>
      </c>
      <c r="I921" s="162" t="s">
        <v>2907</v>
      </c>
      <c r="J921" s="162" t="b">
        <v>0</v>
      </c>
      <c r="K921" s="162" t="b">
        <v>0</v>
      </c>
    </row>
    <row r="922" spans="1:11">
      <c r="A922" s="162" t="s">
        <v>2869</v>
      </c>
      <c r="B922" s="162" t="s">
        <v>7635</v>
      </c>
      <c r="C922" s="162" t="s">
        <v>7636</v>
      </c>
      <c r="D922" s="162" t="s">
        <v>2908</v>
      </c>
      <c r="E922" s="162" t="s">
        <v>340</v>
      </c>
      <c r="F922" s="162" t="s">
        <v>341</v>
      </c>
      <c r="G922" s="162" t="s">
        <v>2909</v>
      </c>
      <c r="H922" s="162" t="s">
        <v>2909</v>
      </c>
      <c r="I922" s="162" t="s">
        <v>2910</v>
      </c>
      <c r="J922" s="162" t="b">
        <v>0</v>
      </c>
      <c r="K922" s="162" t="b">
        <v>0</v>
      </c>
    </row>
    <row r="923" spans="1:11">
      <c r="A923" s="162" t="s">
        <v>2869</v>
      </c>
      <c r="B923" s="162" t="s">
        <v>7637</v>
      </c>
      <c r="C923" s="162" t="s">
        <v>7638</v>
      </c>
      <c r="D923" s="162" t="s">
        <v>2911</v>
      </c>
      <c r="E923" s="162" t="s">
        <v>340</v>
      </c>
      <c r="F923" s="162" t="s">
        <v>341</v>
      </c>
      <c r="G923" s="162" t="s">
        <v>2912</v>
      </c>
      <c r="H923" s="162" t="s">
        <v>2912</v>
      </c>
      <c r="I923" s="162" t="s">
        <v>2913</v>
      </c>
      <c r="J923" s="162" t="b">
        <v>0</v>
      </c>
      <c r="K923" s="162" t="b">
        <v>0</v>
      </c>
    </row>
    <row r="924" spans="1:11">
      <c r="A924" s="162" t="s">
        <v>2869</v>
      </c>
      <c r="B924" s="162" t="s">
        <v>7639</v>
      </c>
      <c r="C924" s="162" t="s">
        <v>7640</v>
      </c>
      <c r="D924" s="162" t="s">
        <v>2914</v>
      </c>
      <c r="E924" s="162" t="s">
        <v>340</v>
      </c>
      <c r="F924" s="162" t="s">
        <v>341</v>
      </c>
      <c r="G924" s="162" t="s">
        <v>2915</v>
      </c>
      <c r="H924" s="162" t="s">
        <v>2915</v>
      </c>
      <c r="I924" s="162" t="s">
        <v>2916</v>
      </c>
      <c r="J924" s="162" t="b">
        <v>0</v>
      </c>
      <c r="K924" s="162" t="b">
        <v>0</v>
      </c>
    </row>
    <row r="925" spans="1:11">
      <c r="A925" s="162" t="s">
        <v>2869</v>
      </c>
      <c r="B925" s="162" t="s">
        <v>7641</v>
      </c>
      <c r="C925" s="162" t="s">
        <v>7642</v>
      </c>
      <c r="D925" s="162" t="s">
        <v>2917</v>
      </c>
      <c r="E925" s="162" t="s">
        <v>340</v>
      </c>
      <c r="F925" s="162" t="s">
        <v>341</v>
      </c>
      <c r="G925" s="162" t="s">
        <v>2918</v>
      </c>
      <c r="H925" s="162" t="s">
        <v>2918</v>
      </c>
      <c r="I925" s="162" t="s">
        <v>2919</v>
      </c>
      <c r="J925" s="162" t="b">
        <v>0</v>
      </c>
      <c r="K925" s="162" t="b">
        <v>0</v>
      </c>
    </row>
    <row r="926" spans="1:11">
      <c r="A926" s="162" t="s">
        <v>2869</v>
      </c>
      <c r="B926" s="162" t="s">
        <v>7643</v>
      </c>
      <c r="C926" s="162" t="s">
        <v>7644</v>
      </c>
      <c r="D926" s="162" t="s">
        <v>2920</v>
      </c>
      <c r="E926" s="162" t="s">
        <v>340</v>
      </c>
      <c r="F926" s="162" t="s">
        <v>341</v>
      </c>
      <c r="G926" s="162" t="s">
        <v>2921</v>
      </c>
      <c r="H926" s="162" t="s">
        <v>2921</v>
      </c>
      <c r="I926" s="162" t="s">
        <v>2922</v>
      </c>
      <c r="J926" s="162" t="b">
        <v>0</v>
      </c>
      <c r="K926" s="162" t="b">
        <v>0</v>
      </c>
    </row>
    <row r="927" spans="1:11">
      <c r="A927" s="162" t="s">
        <v>2869</v>
      </c>
      <c r="B927" s="162" t="s">
        <v>7645</v>
      </c>
      <c r="C927" s="162" t="s">
        <v>7646</v>
      </c>
      <c r="D927" s="162" t="s">
        <v>2923</v>
      </c>
      <c r="E927" s="162" t="s">
        <v>340</v>
      </c>
      <c r="F927" s="162" t="s">
        <v>341</v>
      </c>
      <c r="G927" s="162" t="s">
        <v>2924</v>
      </c>
      <c r="H927" s="162" t="s">
        <v>2924</v>
      </c>
      <c r="I927" s="162" t="s">
        <v>2925</v>
      </c>
      <c r="J927" s="162" t="b">
        <v>0</v>
      </c>
      <c r="K927" s="162" t="b">
        <v>0</v>
      </c>
    </row>
    <row r="928" spans="1:11">
      <c r="A928" s="162" t="s">
        <v>2869</v>
      </c>
      <c r="B928" s="162" t="s">
        <v>7647</v>
      </c>
      <c r="C928" s="162" t="s">
        <v>7648</v>
      </c>
      <c r="D928" s="162" t="s">
        <v>2926</v>
      </c>
      <c r="E928" s="162" t="s">
        <v>340</v>
      </c>
      <c r="F928" s="162" t="s">
        <v>341</v>
      </c>
      <c r="G928" s="162" t="s">
        <v>2927</v>
      </c>
      <c r="H928" s="162" t="s">
        <v>2927</v>
      </c>
      <c r="I928" s="162" t="s">
        <v>2928</v>
      </c>
      <c r="J928" s="162" t="b">
        <v>0</v>
      </c>
      <c r="K928" s="162" t="b">
        <v>0</v>
      </c>
    </row>
    <row r="929" spans="1:11">
      <c r="A929" s="162" t="s">
        <v>2869</v>
      </c>
      <c r="B929" s="162" t="s">
        <v>7649</v>
      </c>
      <c r="C929" s="162" t="s">
        <v>7650</v>
      </c>
      <c r="D929" s="162" t="s">
        <v>2929</v>
      </c>
      <c r="E929" s="162" t="s">
        <v>340</v>
      </c>
      <c r="F929" s="162" t="s">
        <v>341</v>
      </c>
      <c r="G929" s="162" t="s">
        <v>2930</v>
      </c>
      <c r="H929" s="162" t="s">
        <v>2930</v>
      </c>
      <c r="I929" s="162" t="s">
        <v>2931</v>
      </c>
      <c r="J929" s="162" t="b">
        <v>0</v>
      </c>
      <c r="K929" s="162" t="b">
        <v>0</v>
      </c>
    </row>
    <row r="930" spans="1:11">
      <c r="A930" s="162" t="s">
        <v>2869</v>
      </c>
      <c r="B930" s="162" t="s">
        <v>7651</v>
      </c>
      <c r="C930" s="162" t="s">
        <v>7652</v>
      </c>
      <c r="D930" s="162" t="s">
        <v>2932</v>
      </c>
      <c r="E930" s="162" t="s">
        <v>340</v>
      </c>
      <c r="F930" s="162" t="s">
        <v>1275</v>
      </c>
      <c r="G930" s="162" t="s">
        <v>2933</v>
      </c>
      <c r="H930" s="162" t="s">
        <v>2933</v>
      </c>
      <c r="I930" s="162" t="s">
        <v>2934</v>
      </c>
      <c r="J930" s="162" t="b">
        <v>0</v>
      </c>
      <c r="K930" s="162" t="b">
        <v>0</v>
      </c>
    </row>
    <row r="931" spans="1:11">
      <c r="A931" s="162" t="s">
        <v>2869</v>
      </c>
      <c r="B931" s="162" t="s">
        <v>7653</v>
      </c>
      <c r="C931" s="162" t="s">
        <v>7654</v>
      </c>
      <c r="D931" s="162" t="s">
        <v>2935</v>
      </c>
      <c r="E931" s="162" t="s">
        <v>340</v>
      </c>
      <c r="F931" s="162" t="s">
        <v>1275</v>
      </c>
      <c r="G931" s="162" t="s">
        <v>2936</v>
      </c>
      <c r="H931" s="162" t="s">
        <v>2936</v>
      </c>
      <c r="I931" s="162" t="s">
        <v>2937</v>
      </c>
      <c r="J931" s="162" t="b">
        <v>0</v>
      </c>
      <c r="K931" s="162" t="b">
        <v>0</v>
      </c>
    </row>
    <row r="932" spans="1:11">
      <c r="A932" s="162" t="s">
        <v>2869</v>
      </c>
      <c r="B932" s="162" t="s">
        <v>7655</v>
      </c>
      <c r="C932" s="162" t="s">
        <v>7656</v>
      </c>
      <c r="D932" s="162" t="s">
        <v>2938</v>
      </c>
      <c r="E932" s="162" t="s">
        <v>340</v>
      </c>
      <c r="F932" s="162" t="s">
        <v>1275</v>
      </c>
      <c r="G932" s="162" t="s">
        <v>2939</v>
      </c>
      <c r="H932" s="162" t="s">
        <v>2939</v>
      </c>
      <c r="I932" s="162" t="s">
        <v>2940</v>
      </c>
      <c r="J932" s="162" t="b">
        <v>0</v>
      </c>
      <c r="K932" s="162" t="b">
        <v>0</v>
      </c>
    </row>
    <row r="933" spans="1:11">
      <c r="A933" s="162" t="s">
        <v>2869</v>
      </c>
      <c r="B933" s="162" t="s">
        <v>7657</v>
      </c>
      <c r="C933" s="162" t="s">
        <v>7658</v>
      </c>
      <c r="D933" s="162" t="s">
        <v>2941</v>
      </c>
      <c r="E933" s="162" t="s">
        <v>340</v>
      </c>
      <c r="F933" s="162" t="s">
        <v>1275</v>
      </c>
      <c r="G933" s="162" t="s">
        <v>2942</v>
      </c>
      <c r="H933" s="162" t="s">
        <v>2942</v>
      </c>
      <c r="I933" s="162" t="s">
        <v>2943</v>
      </c>
      <c r="J933" s="162" t="b">
        <v>0</v>
      </c>
      <c r="K933" s="162" t="b">
        <v>0</v>
      </c>
    </row>
    <row r="934" spans="1:11">
      <c r="A934" s="162" t="s">
        <v>2869</v>
      </c>
      <c r="B934" s="162" t="s">
        <v>7659</v>
      </c>
      <c r="C934" s="162" t="s">
        <v>7660</v>
      </c>
      <c r="D934" s="162" t="s">
        <v>2932</v>
      </c>
      <c r="E934" s="162" t="s">
        <v>340</v>
      </c>
      <c r="F934" s="162" t="s">
        <v>333</v>
      </c>
      <c r="G934" s="162" t="s">
        <v>2944</v>
      </c>
      <c r="H934" s="162" t="s">
        <v>2944</v>
      </c>
      <c r="I934" s="162" t="s">
        <v>2945</v>
      </c>
      <c r="J934" s="162" t="b">
        <v>0</v>
      </c>
      <c r="K934" s="162" t="b">
        <v>0</v>
      </c>
    </row>
    <row r="935" spans="1:11">
      <c r="A935" s="162" t="s">
        <v>2869</v>
      </c>
      <c r="B935" s="162" t="s">
        <v>7661</v>
      </c>
      <c r="C935" s="162" t="s">
        <v>7662</v>
      </c>
      <c r="D935" s="162" t="s">
        <v>2866</v>
      </c>
      <c r="E935" s="162" t="s">
        <v>340</v>
      </c>
      <c r="F935" s="162" t="s">
        <v>333</v>
      </c>
      <c r="G935" s="162" t="s">
        <v>2946</v>
      </c>
      <c r="H935" s="162" t="s">
        <v>2946</v>
      </c>
      <c r="I935" s="162" t="s">
        <v>2947</v>
      </c>
      <c r="J935" s="162" t="b">
        <v>0</v>
      </c>
      <c r="K935" s="162" t="b">
        <v>0</v>
      </c>
    </row>
    <row r="936" spans="1:11">
      <c r="A936" s="162" t="s">
        <v>2869</v>
      </c>
      <c r="B936" s="162" t="s">
        <v>7663</v>
      </c>
      <c r="C936" s="162" t="s">
        <v>7664</v>
      </c>
      <c r="D936" s="162" t="s">
        <v>2948</v>
      </c>
      <c r="E936" s="162" t="s">
        <v>340</v>
      </c>
      <c r="F936" s="162" t="s">
        <v>333</v>
      </c>
      <c r="G936" s="162" t="s">
        <v>2949</v>
      </c>
      <c r="H936" s="162" t="s">
        <v>2949</v>
      </c>
      <c r="I936" s="162" t="s">
        <v>2950</v>
      </c>
      <c r="J936" s="162" t="b">
        <v>0</v>
      </c>
      <c r="K936" s="162" t="b">
        <v>0</v>
      </c>
    </row>
    <row r="937" spans="1:11">
      <c r="A937" s="162" t="s">
        <v>2869</v>
      </c>
      <c r="B937" s="162" t="s">
        <v>7665</v>
      </c>
      <c r="C937" s="162" t="s">
        <v>7666</v>
      </c>
      <c r="D937" s="162" t="s">
        <v>2870</v>
      </c>
      <c r="E937" s="162" t="s">
        <v>340</v>
      </c>
      <c r="F937" s="162" t="s">
        <v>333</v>
      </c>
      <c r="G937" s="162" t="s">
        <v>2951</v>
      </c>
      <c r="H937" s="162" t="s">
        <v>2951</v>
      </c>
      <c r="I937" s="162" t="s">
        <v>2952</v>
      </c>
      <c r="J937" s="162" t="b">
        <v>0</v>
      </c>
      <c r="K937" s="162" t="b">
        <v>0</v>
      </c>
    </row>
    <row r="938" spans="1:11">
      <c r="A938" s="162" t="s">
        <v>2869</v>
      </c>
      <c r="B938" s="162" t="s">
        <v>7667</v>
      </c>
      <c r="C938" s="162" t="s">
        <v>7668</v>
      </c>
      <c r="D938" s="162" t="s">
        <v>2873</v>
      </c>
      <c r="E938" s="162" t="s">
        <v>340</v>
      </c>
      <c r="F938" s="162" t="s">
        <v>333</v>
      </c>
      <c r="G938" s="162" t="s">
        <v>2953</v>
      </c>
      <c r="H938" s="162" t="s">
        <v>2953</v>
      </c>
      <c r="I938" s="162" t="s">
        <v>2954</v>
      </c>
      <c r="J938" s="162" t="b">
        <v>0</v>
      </c>
      <c r="K938" s="162" t="b">
        <v>0</v>
      </c>
    </row>
    <row r="939" spans="1:11">
      <c r="A939" s="162" t="s">
        <v>2869</v>
      </c>
      <c r="B939" s="162" t="s">
        <v>7669</v>
      </c>
      <c r="C939" s="162" t="s">
        <v>7670</v>
      </c>
      <c r="D939" s="162" t="s">
        <v>2935</v>
      </c>
      <c r="E939" s="162" t="s">
        <v>340</v>
      </c>
      <c r="F939" s="162" t="s">
        <v>333</v>
      </c>
      <c r="G939" s="162" t="s">
        <v>2955</v>
      </c>
      <c r="H939" s="162" t="s">
        <v>2955</v>
      </c>
      <c r="I939" s="162" t="s">
        <v>2956</v>
      </c>
      <c r="J939" s="162" t="b">
        <v>0</v>
      </c>
      <c r="K939" s="162" t="b">
        <v>0</v>
      </c>
    </row>
    <row r="940" spans="1:11">
      <c r="A940" s="162" t="s">
        <v>2869</v>
      </c>
      <c r="B940" s="162" t="s">
        <v>7671</v>
      </c>
      <c r="C940" s="162" t="s">
        <v>7672</v>
      </c>
      <c r="D940" s="162" t="s">
        <v>2876</v>
      </c>
      <c r="E940" s="162" t="s">
        <v>340</v>
      </c>
      <c r="F940" s="162" t="s">
        <v>333</v>
      </c>
      <c r="G940" s="162" t="s">
        <v>2957</v>
      </c>
      <c r="H940" s="162" t="s">
        <v>2957</v>
      </c>
      <c r="I940" s="162" t="s">
        <v>2958</v>
      </c>
      <c r="J940" s="162" t="b">
        <v>0</v>
      </c>
      <c r="K940" s="162" t="b">
        <v>0</v>
      </c>
    </row>
    <row r="941" spans="1:11">
      <c r="A941" s="162" t="s">
        <v>2869</v>
      </c>
      <c r="B941" s="162" t="s">
        <v>7673</v>
      </c>
      <c r="C941" s="162" t="s">
        <v>7674</v>
      </c>
      <c r="D941" s="162" t="s">
        <v>2938</v>
      </c>
      <c r="E941" s="162" t="s">
        <v>340</v>
      </c>
      <c r="F941" s="162" t="s">
        <v>333</v>
      </c>
      <c r="G941" s="162" t="s">
        <v>2959</v>
      </c>
      <c r="H941" s="162" t="s">
        <v>2959</v>
      </c>
      <c r="I941" s="162" t="s">
        <v>2960</v>
      </c>
      <c r="J941" s="162" t="b">
        <v>0</v>
      </c>
      <c r="K941" s="162" t="b">
        <v>0</v>
      </c>
    </row>
    <row r="942" spans="1:11">
      <c r="A942" s="162" t="s">
        <v>2869</v>
      </c>
      <c r="B942" s="162" t="s">
        <v>7675</v>
      </c>
      <c r="C942" s="162" t="s">
        <v>7676</v>
      </c>
      <c r="D942" s="162" t="s">
        <v>2961</v>
      </c>
      <c r="E942" s="162" t="s">
        <v>340</v>
      </c>
      <c r="F942" s="162" t="s">
        <v>333</v>
      </c>
      <c r="G942" s="162" t="s">
        <v>2962</v>
      </c>
      <c r="H942" s="162" t="s">
        <v>2962</v>
      </c>
      <c r="I942" s="162" t="s">
        <v>2963</v>
      </c>
      <c r="J942" s="162" t="b">
        <v>0</v>
      </c>
      <c r="K942" s="162" t="b">
        <v>0</v>
      </c>
    </row>
    <row r="943" spans="1:11">
      <c r="A943" s="162" t="s">
        <v>2869</v>
      </c>
      <c r="B943" s="162" t="s">
        <v>7677</v>
      </c>
      <c r="C943" s="162" t="s">
        <v>7678</v>
      </c>
      <c r="D943" s="162" t="s">
        <v>2879</v>
      </c>
      <c r="E943" s="162" t="s">
        <v>340</v>
      </c>
      <c r="F943" s="162" t="s">
        <v>333</v>
      </c>
      <c r="G943" s="162" t="s">
        <v>2964</v>
      </c>
      <c r="H943" s="162" t="s">
        <v>2964</v>
      </c>
      <c r="I943" s="162" t="s">
        <v>2965</v>
      </c>
      <c r="J943" s="162" t="b">
        <v>0</v>
      </c>
      <c r="K943" s="162" t="b">
        <v>0</v>
      </c>
    </row>
    <row r="944" spans="1:11">
      <c r="A944" s="162" t="s">
        <v>2869</v>
      </c>
      <c r="B944" s="162" t="s">
        <v>7679</v>
      </c>
      <c r="C944" s="162" t="s">
        <v>7680</v>
      </c>
      <c r="D944" s="162" t="s">
        <v>2882</v>
      </c>
      <c r="E944" s="162" t="s">
        <v>340</v>
      </c>
      <c r="F944" s="162" t="s">
        <v>333</v>
      </c>
      <c r="G944" s="162" t="s">
        <v>2966</v>
      </c>
      <c r="H944" s="162" t="s">
        <v>2966</v>
      </c>
      <c r="I944" s="162" t="s">
        <v>2967</v>
      </c>
      <c r="J944" s="162" t="b">
        <v>0</v>
      </c>
      <c r="K944" s="162" t="b">
        <v>0</v>
      </c>
    </row>
    <row r="945" spans="1:11">
      <c r="A945" s="162" t="s">
        <v>2869</v>
      </c>
      <c r="B945" s="162" t="s">
        <v>7681</v>
      </c>
      <c r="C945" s="162" t="s">
        <v>7682</v>
      </c>
      <c r="D945" s="162" t="s">
        <v>2885</v>
      </c>
      <c r="E945" s="162" t="s">
        <v>340</v>
      </c>
      <c r="F945" s="162" t="s">
        <v>333</v>
      </c>
      <c r="G945" s="162" t="s">
        <v>2968</v>
      </c>
      <c r="H945" s="162" t="s">
        <v>2968</v>
      </c>
      <c r="I945" s="162" t="s">
        <v>2969</v>
      </c>
      <c r="J945" s="162" t="b">
        <v>0</v>
      </c>
      <c r="K945" s="162" t="b">
        <v>0</v>
      </c>
    </row>
    <row r="946" spans="1:11">
      <c r="A946" s="162" t="s">
        <v>2869</v>
      </c>
      <c r="B946" s="162" t="s">
        <v>7683</v>
      </c>
      <c r="C946" s="162" t="s">
        <v>7684</v>
      </c>
      <c r="D946" s="162" t="s">
        <v>2893</v>
      </c>
      <c r="E946" s="162" t="s">
        <v>340</v>
      </c>
      <c r="F946" s="162" t="s">
        <v>333</v>
      </c>
      <c r="G946" s="162" t="s">
        <v>2970</v>
      </c>
      <c r="H946" s="162" t="s">
        <v>2970</v>
      </c>
      <c r="I946" s="162" t="s">
        <v>2971</v>
      </c>
      <c r="J946" s="162" t="b">
        <v>0</v>
      </c>
      <c r="K946" s="162" t="b">
        <v>0</v>
      </c>
    </row>
    <row r="947" spans="1:11">
      <c r="A947" s="162" t="s">
        <v>2869</v>
      </c>
      <c r="B947" s="162" t="s">
        <v>7685</v>
      </c>
      <c r="C947" s="162" t="s">
        <v>7686</v>
      </c>
      <c r="D947" s="162" t="s">
        <v>2896</v>
      </c>
      <c r="E947" s="162" t="s">
        <v>340</v>
      </c>
      <c r="F947" s="162" t="s">
        <v>333</v>
      </c>
      <c r="G947" s="162" t="s">
        <v>2972</v>
      </c>
      <c r="H947" s="162" t="s">
        <v>2972</v>
      </c>
      <c r="I947" s="162" t="s">
        <v>2973</v>
      </c>
      <c r="J947" s="162" t="b">
        <v>0</v>
      </c>
      <c r="K947" s="162" t="b">
        <v>0</v>
      </c>
    </row>
    <row r="948" spans="1:11">
      <c r="A948" s="162" t="s">
        <v>2869</v>
      </c>
      <c r="B948" s="162" t="s">
        <v>7687</v>
      </c>
      <c r="C948" s="162" t="s">
        <v>7688</v>
      </c>
      <c r="D948" s="162" t="s">
        <v>2899</v>
      </c>
      <c r="E948" s="162" t="s">
        <v>340</v>
      </c>
      <c r="F948" s="162" t="s">
        <v>333</v>
      </c>
      <c r="G948" s="162" t="s">
        <v>2974</v>
      </c>
      <c r="H948" s="162" t="s">
        <v>2974</v>
      </c>
      <c r="I948" s="162" t="s">
        <v>2975</v>
      </c>
      <c r="J948" s="162" t="b">
        <v>0</v>
      </c>
      <c r="K948" s="162" t="b">
        <v>0</v>
      </c>
    </row>
    <row r="949" spans="1:11">
      <c r="A949" s="162" t="s">
        <v>2869</v>
      </c>
      <c r="B949" s="162" t="s">
        <v>7689</v>
      </c>
      <c r="C949" s="162" t="s">
        <v>7690</v>
      </c>
      <c r="D949" s="162" t="s">
        <v>2902</v>
      </c>
      <c r="E949" s="162" t="s">
        <v>340</v>
      </c>
      <c r="F949" s="162" t="s">
        <v>333</v>
      </c>
      <c r="G949" s="162" t="s">
        <v>2976</v>
      </c>
      <c r="H949" s="162" t="s">
        <v>2976</v>
      </c>
      <c r="I949" s="162" t="s">
        <v>2977</v>
      </c>
      <c r="J949" s="162" t="b">
        <v>0</v>
      </c>
      <c r="K949" s="162" t="b">
        <v>0</v>
      </c>
    </row>
    <row r="950" spans="1:11">
      <c r="A950" s="162" t="s">
        <v>2869</v>
      </c>
      <c r="B950" s="162" t="s">
        <v>7691</v>
      </c>
      <c r="C950" s="162" t="s">
        <v>7692</v>
      </c>
      <c r="D950" s="162" t="s">
        <v>2978</v>
      </c>
      <c r="E950" s="162" t="s">
        <v>340</v>
      </c>
      <c r="F950" s="162" t="s">
        <v>333</v>
      </c>
      <c r="G950" s="162" t="s">
        <v>2979</v>
      </c>
      <c r="H950" s="162" t="s">
        <v>2979</v>
      </c>
      <c r="I950" s="162" t="s">
        <v>2980</v>
      </c>
      <c r="J950" s="162" t="b">
        <v>0</v>
      </c>
      <c r="K950" s="162" t="b">
        <v>0</v>
      </c>
    </row>
    <row r="951" spans="1:11">
      <c r="A951" s="162" t="s">
        <v>2869</v>
      </c>
      <c r="B951" s="162" t="s">
        <v>7693</v>
      </c>
      <c r="C951" s="162" t="s">
        <v>7694</v>
      </c>
      <c r="D951" s="162" t="s">
        <v>2905</v>
      </c>
      <c r="E951" s="162" t="s">
        <v>340</v>
      </c>
      <c r="F951" s="162" t="s">
        <v>333</v>
      </c>
      <c r="G951" s="162" t="s">
        <v>2981</v>
      </c>
      <c r="H951" s="162" t="s">
        <v>2981</v>
      </c>
      <c r="I951" s="162" t="s">
        <v>2982</v>
      </c>
      <c r="J951" s="162" t="b">
        <v>0</v>
      </c>
      <c r="K951" s="162" t="b">
        <v>0</v>
      </c>
    </row>
    <row r="952" spans="1:11">
      <c r="A952" s="162" t="s">
        <v>2869</v>
      </c>
      <c r="B952" s="162" t="s">
        <v>7695</v>
      </c>
      <c r="C952" s="162" t="s">
        <v>7696</v>
      </c>
      <c r="D952" s="162" t="s">
        <v>2908</v>
      </c>
      <c r="E952" s="162" t="s">
        <v>340</v>
      </c>
      <c r="F952" s="162" t="s">
        <v>333</v>
      </c>
      <c r="G952" s="162" t="s">
        <v>2983</v>
      </c>
      <c r="H952" s="162" t="s">
        <v>2983</v>
      </c>
      <c r="I952" s="162" t="s">
        <v>2984</v>
      </c>
      <c r="J952" s="162" t="b">
        <v>0</v>
      </c>
      <c r="K952" s="162" t="b">
        <v>0</v>
      </c>
    </row>
    <row r="953" spans="1:11">
      <c r="A953" s="162" t="s">
        <v>2869</v>
      </c>
      <c r="B953" s="162" t="s">
        <v>7697</v>
      </c>
      <c r="C953" s="162" t="s">
        <v>7698</v>
      </c>
      <c r="D953" s="162" t="s">
        <v>2911</v>
      </c>
      <c r="E953" s="162" t="s">
        <v>340</v>
      </c>
      <c r="F953" s="162" t="s">
        <v>333</v>
      </c>
      <c r="G953" s="162" t="s">
        <v>2985</v>
      </c>
      <c r="H953" s="162" t="s">
        <v>2985</v>
      </c>
      <c r="I953" s="162" t="s">
        <v>2986</v>
      </c>
      <c r="J953" s="162" t="b">
        <v>0</v>
      </c>
      <c r="K953" s="162" t="b">
        <v>0</v>
      </c>
    </row>
    <row r="954" spans="1:11">
      <c r="A954" s="162" t="s">
        <v>2869</v>
      </c>
      <c r="B954" s="162" t="s">
        <v>7699</v>
      </c>
      <c r="C954" s="162" t="s">
        <v>7700</v>
      </c>
      <c r="D954" s="162" t="s">
        <v>2914</v>
      </c>
      <c r="E954" s="162" t="s">
        <v>340</v>
      </c>
      <c r="F954" s="162" t="s">
        <v>333</v>
      </c>
      <c r="G954" s="162" t="s">
        <v>2987</v>
      </c>
      <c r="H954" s="162" t="s">
        <v>2987</v>
      </c>
      <c r="I954" s="162" t="s">
        <v>2988</v>
      </c>
      <c r="J954" s="162" t="b">
        <v>0</v>
      </c>
      <c r="K954" s="162" t="b">
        <v>0</v>
      </c>
    </row>
    <row r="955" spans="1:11">
      <c r="A955" s="162" t="s">
        <v>2869</v>
      </c>
      <c r="B955" s="162" t="s">
        <v>7701</v>
      </c>
      <c r="C955" s="162" t="s">
        <v>7702</v>
      </c>
      <c r="D955" s="162" t="s">
        <v>2917</v>
      </c>
      <c r="E955" s="162" t="s">
        <v>340</v>
      </c>
      <c r="F955" s="162" t="s">
        <v>333</v>
      </c>
      <c r="G955" s="162" t="s">
        <v>2989</v>
      </c>
      <c r="H955" s="162" t="s">
        <v>2989</v>
      </c>
      <c r="I955" s="162" t="s">
        <v>2990</v>
      </c>
      <c r="J955" s="162" t="b">
        <v>0</v>
      </c>
      <c r="K955" s="162" t="b">
        <v>0</v>
      </c>
    </row>
    <row r="956" spans="1:11">
      <c r="A956" s="162" t="s">
        <v>2869</v>
      </c>
      <c r="B956" s="162" t="s">
        <v>7703</v>
      </c>
      <c r="C956" s="162" t="s">
        <v>7704</v>
      </c>
      <c r="D956" s="162" t="s">
        <v>2920</v>
      </c>
      <c r="E956" s="162" t="s">
        <v>340</v>
      </c>
      <c r="F956" s="162" t="s">
        <v>333</v>
      </c>
      <c r="G956" s="162" t="s">
        <v>2991</v>
      </c>
      <c r="H956" s="162" t="s">
        <v>2991</v>
      </c>
      <c r="I956" s="162" t="s">
        <v>2992</v>
      </c>
      <c r="J956" s="162" t="b">
        <v>0</v>
      </c>
      <c r="K956" s="162" t="b">
        <v>0</v>
      </c>
    </row>
    <row r="957" spans="1:11">
      <c r="A957" s="162" t="s">
        <v>2869</v>
      </c>
      <c r="B957" s="162" t="s">
        <v>7705</v>
      </c>
      <c r="C957" s="162" t="s">
        <v>7706</v>
      </c>
      <c r="D957" s="162" t="s">
        <v>2941</v>
      </c>
      <c r="E957" s="162" t="s">
        <v>340</v>
      </c>
      <c r="F957" s="162" t="s">
        <v>333</v>
      </c>
      <c r="G957" s="162" t="s">
        <v>2993</v>
      </c>
      <c r="H957" s="162" t="s">
        <v>2993</v>
      </c>
      <c r="I957" s="162" t="s">
        <v>2994</v>
      </c>
      <c r="J957" s="162" t="b">
        <v>0</v>
      </c>
      <c r="K957" s="162" t="b">
        <v>0</v>
      </c>
    </row>
    <row r="958" spans="1:11">
      <c r="A958" s="162" t="s">
        <v>2869</v>
      </c>
      <c r="B958" s="162" t="s">
        <v>7707</v>
      </c>
      <c r="C958" s="162" t="s">
        <v>7708</v>
      </c>
      <c r="D958" s="162" t="s">
        <v>2923</v>
      </c>
      <c r="E958" s="162" t="s">
        <v>340</v>
      </c>
      <c r="F958" s="162" t="s">
        <v>333</v>
      </c>
      <c r="G958" s="162" t="s">
        <v>2995</v>
      </c>
      <c r="H958" s="162" t="s">
        <v>2995</v>
      </c>
      <c r="I958" s="162" t="s">
        <v>2996</v>
      </c>
      <c r="J958" s="162" t="b">
        <v>0</v>
      </c>
      <c r="K958" s="162" t="b">
        <v>0</v>
      </c>
    </row>
    <row r="959" spans="1:11">
      <c r="A959" s="162" t="s">
        <v>2869</v>
      </c>
      <c r="B959" s="162" t="s">
        <v>7709</v>
      </c>
      <c r="C959" s="162" t="s">
        <v>7710</v>
      </c>
      <c r="D959" s="162" t="s">
        <v>2926</v>
      </c>
      <c r="E959" s="162" t="s">
        <v>340</v>
      </c>
      <c r="F959" s="162" t="s">
        <v>333</v>
      </c>
      <c r="G959" s="162" t="s">
        <v>2997</v>
      </c>
      <c r="H959" s="162" t="s">
        <v>2997</v>
      </c>
      <c r="I959" s="162" t="s">
        <v>2998</v>
      </c>
      <c r="J959" s="162" t="b">
        <v>0</v>
      </c>
      <c r="K959" s="162" t="b">
        <v>0</v>
      </c>
    </row>
    <row r="960" spans="1:11">
      <c r="A960" s="162" t="s">
        <v>2869</v>
      </c>
      <c r="B960" s="162" t="s">
        <v>7711</v>
      </c>
      <c r="C960" s="162" t="s">
        <v>7712</v>
      </c>
      <c r="D960" s="162" t="s">
        <v>2929</v>
      </c>
      <c r="E960" s="162" t="s">
        <v>340</v>
      </c>
      <c r="F960" s="162" t="s">
        <v>333</v>
      </c>
      <c r="G960" s="162" t="s">
        <v>2999</v>
      </c>
      <c r="H960" s="162" t="s">
        <v>2999</v>
      </c>
      <c r="I960" s="162" t="s">
        <v>3000</v>
      </c>
      <c r="J960" s="162" t="b">
        <v>0</v>
      </c>
      <c r="K960" s="162" t="b">
        <v>0</v>
      </c>
    </row>
    <row r="961" spans="1:11">
      <c r="A961" s="162" t="s">
        <v>2869</v>
      </c>
      <c r="B961" s="162" t="s">
        <v>7713</v>
      </c>
      <c r="C961" s="162" t="s">
        <v>7714</v>
      </c>
      <c r="D961" s="162" t="s">
        <v>2948</v>
      </c>
      <c r="E961" s="162" t="s">
        <v>340</v>
      </c>
      <c r="F961" s="162" t="s">
        <v>332</v>
      </c>
      <c r="G961" s="162" t="s">
        <v>3001</v>
      </c>
      <c r="H961" s="162" t="s">
        <v>3001</v>
      </c>
      <c r="I961" s="162" t="s">
        <v>3002</v>
      </c>
      <c r="J961" s="162" t="b">
        <v>0</v>
      </c>
      <c r="K961" s="162" t="b">
        <v>0</v>
      </c>
    </row>
    <row r="962" spans="1:11">
      <c r="A962" s="162" t="s">
        <v>2869</v>
      </c>
      <c r="B962" s="162" t="s">
        <v>7715</v>
      </c>
      <c r="C962" s="162" t="s">
        <v>7716</v>
      </c>
      <c r="D962" s="162" t="s">
        <v>2978</v>
      </c>
      <c r="E962" s="162" t="s">
        <v>340</v>
      </c>
      <c r="F962" s="162" t="s">
        <v>332</v>
      </c>
      <c r="G962" s="162" t="s">
        <v>3003</v>
      </c>
      <c r="H962" s="162" t="s">
        <v>3003</v>
      </c>
      <c r="I962" s="162" t="s">
        <v>3004</v>
      </c>
      <c r="J962" s="162" t="b">
        <v>0</v>
      </c>
      <c r="K962" s="162" t="b">
        <v>0</v>
      </c>
    </row>
    <row r="963" spans="1:11">
      <c r="A963" s="162" t="s">
        <v>2869</v>
      </c>
      <c r="B963" s="162" t="s">
        <v>7717</v>
      </c>
      <c r="C963" s="162" t="s">
        <v>7718</v>
      </c>
      <c r="D963" s="162" t="s">
        <v>3005</v>
      </c>
      <c r="E963" s="162" t="s">
        <v>340</v>
      </c>
      <c r="F963" s="162" t="s">
        <v>332</v>
      </c>
      <c r="G963" s="162" t="s">
        <v>3006</v>
      </c>
      <c r="H963" s="162" t="s">
        <v>3006</v>
      </c>
      <c r="I963" s="162" t="s">
        <v>3007</v>
      </c>
      <c r="J963" s="162" t="b">
        <v>0</v>
      </c>
      <c r="K963" s="162" t="b">
        <v>0</v>
      </c>
    </row>
    <row r="964" spans="1:11">
      <c r="A964" s="162" t="s">
        <v>3011</v>
      </c>
      <c r="B964" s="162" t="s">
        <v>7719</v>
      </c>
      <c r="C964" s="162" t="s">
        <v>7720</v>
      </c>
      <c r="D964" s="162" t="s">
        <v>3008</v>
      </c>
      <c r="E964" s="162" t="s">
        <v>340</v>
      </c>
      <c r="F964" s="162" t="s">
        <v>333</v>
      </c>
      <c r="G964" s="162" t="s">
        <v>3009</v>
      </c>
      <c r="H964" s="162" t="s">
        <v>3009</v>
      </c>
      <c r="I964" s="162" t="s">
        <v>3010</v>
      </c>
      <c r="J964" s="162" t="b">
        <v>0</v>
      </c>
      <c r="K964" s="162" t="b">
        <v>0</v>
      </c>
    </row>
    <row r="965" spans="1:11">
      <c r="A965" s="162" t="s">
        <v>3014</v>
      </c>
      <c r="B965" s="162" t="s">
        <v>7721</v>
      </c>
      <c r="C965" s="162" t="s">
        <v>7722</v>
      </c>
      <c r="E965" s="162" t="s">
        <v>340</v>
      </c>
      <c r="F965" s="162" t="s">
        <v>332</v>
      </c>
      <c r="G965" s="162" t="s">
        <v>3012</v>
      </c>
      <c r="H965" s="162" t="s">
        <v>3012</v>
      </c>
      <c r="I965" s="162" t="s">
        <v>3013</v>
      </c>
      <c r="J965" s="162" t="b">
        <v>1</v>
      </c>
      <c r="K965" s="162" t="b">
        <v>0</v>
      </c>
    </row>
    <row r="966" spans="1:11">
      <c r="A966" s="162" t="s">
        <v>3014</v>
      </c>
      <c r="B966" s="162" t="s">
        <v>7723</v>
      </c>
      <c r="C966" s="162" t="s">
        <v>7724</v>
      </c>
      <c r="E966" s="162" t="s">
        <v>340</v>
      </c>
      <c r="F966" s="162" t="s">
        <v>332</v>
      </c>
      <c r="G966" s="162" t="s">
        <v>3015</v>
      </c>
      <c r="H966" s="162" t="s">
        <v>3015</v>
      </c>
      <c r="I966" s="162" t="s">
        <v>3016</v>
      </c>
      <c r="J966" s="162" t="b">
        <v>0</v>
      </c>
      <c r="K966" s="162" t="b">
        <v>0</v>
      </c>
    </row>
    <row r="967" spans="1:11">
      <c r="A967" s="162" t="s">
        <v>3020</v>
      </c>
      <c r="B967" s="162" t="s">
        <v>7725</v>
      </c>
      <c r="C967" s="162" t="s">
        <v>7726</v>
      </c>
      <c r="D967" s="162" t="s">
        <v>3017</v>
      </c>
      <c r="E967" s="162" t="s">
        <v>340</v>
      </c>
      <c r="F967" s="162" t="s">
        <v>333</v>
      </c>
      <c r="G967" s="162" t="s">
        <v>3018</v>
      </c>
      <c r="H967" s="162" t="s">
        <v>3018</v>
      </c>
      <c r="I967" s="162" t="s">
        <v>3019</v>
      </c>
      <c r="J967" s="162" t="b">
        <v>1</v>
      </c>
      <c r="K967" s="162" t="b">
        <v>0</v>
      </c>
    </row>
    <row r="968" spans="1:11">
      <c r="A968" s="162" t="s">
        <v>3020</v>
      </c>
      <c r="B968" s="162" t="s">
        <v>7727</v>
      </c>
      <c r="C968" s="162" t="s">
        <v>7728</v>
      </c>
      <c r="D968" s="162" t="s">
        <v>3021</v>
      </c>
      <c r="E968" s="162" t="s">
        <v>340</v>
      </c>
      <c r="F968" s="162" t="s">
        <v>333</v>
      </c>
      <c r="G968" s="162" t="s">
        <v>3022</v>
      </c>
      <c r="H968" s="162" t="s">
        <v>3022</v>
      </c>
      <c r="I968" s="162" t="s">
        <v>3023</v>
      </c>
      <c r="J968" s="162" t="b">
        <v>0</v>
      </c>
      <c r="K968" s="162" t="b">
        <v>0</v>
      </c>
    </row>
    <row r="969" spans="1:11">
      <c r="A969" s="162" t="s">
        <v>3020</v>
      </c>
      <c r="B969" s="162" t="s">
        <v>7729</v>
      </c>
      <c r="C969" s="162" t="s">
        <v>7730</v>
      </c>
      <c r="D969" s="162" t="s">
        <v>3024</v>
      </c>
      <c r="E969" s="162" t="s">
        <v>340</v>
      </c>
      <c r="F969" s="162" t="s">
        <v>333</v>
      </c>
      <c r="G969" s="162" t="s">
        <v>3025</v>
      </c>
      <c r="H969" s="162" t="s">
        <v>7731</v>
      </c>
      <c r="I969" s="162" t="s">
        <v>3026</v>
      </c>
      <c r="J969" s="162" t="b">
        <v>0</v>
      </c>
      <c r="K969" s="162" t="b">
        <v>0</v>
      </c>
    </row>
    <row r="970" spans="1:11">
      <c r="A970" s="162" t="s">
        <v>3020</v>
      </c>
      <c r="B970" s="162" t="s">
        <v>7732</v>
      </c>
      <c r="C970" s="162" t="s">
        <v>7733</v>
      </c>
      <c r="D970" s="162" t="s">
        <v>3027</v>
      </c>
      <c r="E970" s="162" t="s">
        <v>340</v>
      </c>
      <c r="F970" s="162" t="s">
        <v>333</v>
      </c>
      <c r="G970" s="162" t="s">
        <v>3028</v>
      </c>
      <c r="H970" s="162" t="s">
        <v>3028</v>
      </c>
      <c r="I970" s="162" t="s">
        <v>3029</v>
      </c>
      <c r="J970" s="162" t="b">
        <v>0</v>
      </c>
      <c r="K970" s="162" t="b">
        <v>0</v>
      </c>
    </row>
    <row r="971" spans="1:11">
      <c r="A971" s="162" t="s">
        <v>3020</v>
      </c>
      <c r="B971" s="162" t="s">
        <v>7734</v>
      </c>
      <c r="C971" s="162" t="s">
        <v>7735</v>
      </c>
      <c r="D971" s="162" t="s">
        <v>3030</v>
      </c>
      <c r="E971" s="162" t="s">
        <v>340</v>
      </c>
      <c r="F971" s="162" t="s">
        <v>333</v>
      </c>
      <c r="G971" s="162" t="s">
        <v>3031</v>
      </c>
      <c r="H971" s="162" t="s">
        <v>3031</v>
      </c>
      <c r="I971" s="162" t="s">
        <v>3032</v>
      </c>
      <c r="J971" s="162" t="b">
        <v>0</v>
      </c>
      <c r="K971" s="162" t="b">
        <v>0</v>
      </c>
    </row>
    <row r="972" spans="1:11">
      <c r="A972" s="162" t="s">
        <v>3020</v>
      </c>
      <c r="B972" s="162" t="s">
        <v>7736</v>
      </c>
      <c r="C972" s="162" t="s">
        <v>7737</v>
      </c>
      <c r="D972" s="162" t="s">
        <v>3033</v>
      </c>
      <c r="E972" s="162" t="s">
        <v>340</v>
      </c>
      <c r="F972" s="162" t="s">
        <v>333</v>
      </c>
      <c r="G972" s="162" t="s">
        <v>3034</v>
      </c>
      <c r="H972" s="162" t="s">
        <v>3034</v>
      </c>
      <c r="I972" s="162" t="s">
        <v>3035</v>
      </c>
      <c r="J972" s="162" t="b">
        <v>1</v>
      </c>
      <c r="K972" s="162" t="b">
        <v>0</v>
      </c>
    </row>
    <row r="973" spans="1:11">
      <c r="A973" s="162" t="s">
        <v>3020</v>
      </c>
      <c r="B973" s="162" t="s">
        <v>7738</v>
      </c>
      <c r="C973" s="162" t="s">
        <v>7739</v>
      </c>
      <c r="D973" s="162" t="s">
        <v>3036</v>
      </c>
      <c r="E973" s="162" t="s">
        <v>340</v>
      </c>
      <c r="F973" s="162" t="s">
        <v>333</v>
      </c>
      <c r="G973" s="162" t="s">
        <v>3037</v>
      </c>
      <c r="H973" s="162" t="s">
        <v>7740</v>
      </c>
      <c r="I973" s="162" t="s">
        <v>3038</v>
      </c>
      <c r="J973" s="162" t="b">
        <v>1</v>
      </c>
      <c r="K973" s="162" t="b">
        <v>0</v>
      </c>
    </row>
    <row r="974" spans="1:11">
      <c r="A974" s="162" t="s">
        <v>3020</v>
      </c>
      <c r="B974" s="162" t="s">
        <v>7741</v>
      </c>
      <c r="C974" s="162" t="s">
        <v>7742</v>
      </c>
      <c r="D974" s="162" t="s">
        <v>3039</v>
      </c>
      <c r="E974" s="162" t="s">
        <v>340</v>
      </c>
      <c r="F974" s="162" t="s">
        <v>333</v>
      </c>
      <c r="G974" s="162" t="s">
        <v>3040</v>
      </c>
      <c r="H974" s="162" t="s">
        <v>7743</v>
      </c>
      <c r="I974" s="162" t="s">
        <v>3041</v>
      </c>
      <c r="J974" s="162" t="b">
        <v>0</v>
      </c>
      <c r="K974" s="162" t="b">
        <v>0</v>
      </c>
    </row>
    <row r="975" spans="1:11">
      <c r="A975" s="162" t="s">
        <v>3020</v>
      </c>
      <c r="B975" s="162" t="s">
        <v>7744</v>
      </c>
      <c r="C975" s="162" t="s">
        <v>7745</v>
      </c>
      <c r="D975" s="162" t="s">
        <v>3042</v>
      </c>
      <c r="E975" s="162" t="s">
        <v>340</v>
      </c>
      <c r="F975" s="162" t="s">
        <v>333</v>
      </c>
      <c r="G975" s="162" t="s">
        <v>3043</v>
      </c>
      <c r="H975" s="162" t="s">
        <v>7746</v>
      </c>
      <c r="I975" s="162" t="s">
        <v>3044</v>
      </c>
      <c r="J975" s="162" t="b">
        <v>1</v>
      </c>
      <c r="K975" s="162" t="b">
        <v>0</v>
      </c>
    </row>
    <row r="976" spans="1:11">
      <c r="A976" s="162" t="s">
        <v>3020</v>
      </c>
      <c r="B976" s="162" t="s">
        <v>7747</v>
      </c>
      <c r="C976" s="162" t="s">
        <v>7748</v>
      </c>
      <c r="D976" s="162" t="s">
        <v>3045</v>
      </c>
      <c r="E976" s="162" t="s">
        <v>340</v>
      </c>
      <c r="F976" s="162" t="s">
        <v>333</v>
      </c>
      <c r="G976" s="162" t="s">
        <v>3046</v>
      </c>
      <c r="H976" s="162" t="s">
        <v>7749</v>
      </c>
      <c r="I976" s="162" t="s">
        <v>3047</v>
      </c>
      <c r="J976" s="162" t="b">
        <v>0</v>
      </c>
      <c r="K976" s="162" t="b">
        <v>0</v>
      </c>
    </row>
    <row r="977" spans="1:11">
      <c r="A977" s="162" t="s">
        <v>3020</v>
      </c>
      <c r="B977" s="162" t="s">
        <v>7750</v>
      </c>
      <c r="C977" s="162" t="s">
        <v>7751</v>
      </c>
      <c r="D977" s="162" t="s">
        <v>3048</v>
      </c>
      <c r="E977" s="162" t="s">
        <v>340</v>
      </c>
      <c r="F977" s="162" t="s">
        <v>332</v>
      </c>
      <c r="G977" s="162" t="s">
        <v>3049</v>
      </c>
      <c r="H977" s="162" t="s">
        <v>7752</v>
      </c>
      <c r="I977" s="162" t="s">
        <v>3050</v>
      </c>
      <c r="J977" s="162" t="b">
        <v>0</v>
      </c>
      <c r="K977" s="162" t="b">
        <v>0</v>
      </c>
    </row>
    <row r="978" spans="1:11">
      <c r="A978" s="162" t="s">
        <v>3054</v>
      </c>
      <c r="B978" s="162" t="s">
        <v>7753</v>
      </c>
      <c r="C978" s="162" t="s">
        <v>7754</v>
      </c>
      <c r="D978" s="162" t="s">
        <v>3051</v>
      </c>
      <c r="E978" s="162" t="s">
        <v>340</v>
      </c>
      <c r="F978" s="162" t="s">
        <v>332</v>
      </c>
      <c r="G978" s="162" t="s">
        <v>3052</v>
      </c>
      <c r="H978" s="162" t="s">
        <v>3052</v>
      </c>
      <c r="I978" s="162" t="s">
        <v>3053</v>
      </c>
      <c r="J978" s="162" t="b">
        <v>0</v>
      </c>
      <c r="K978" s="162" t="b">
        <v>0</v>
      </c>
    </row>
    <row r="979" spans="1:11">
      <c r="A979" s="162" t="s">
        <v>3054</v>
      </c>
      <c r="B979" s="162" t="s">
        <v>7755</v>
      </c>
      <c r="C979" s="162" t="s">
        <v>7756</v>
      </c>
      <c r="D979" s="162" t="s">
        <v>3055</v>
      </c>
      <c r="E979" s="162" t="s">
        <v>340</v>
      </c>
      <c r="F979" s="162" t="s">
        <v>332</v>
      </c>
      <c r="G979" s="162" t="s">
        <v>3056</v>
      </c>
      <c r="H979" s="162" t="s">
        <v>3056</v>
      </c>
      <c r="I979" s="162" t="s">
        <v>3057</v>
      </c>
      <c r="J979" s="162" t="b">
        <v>0</v>
      </c>
      <c r="K979" s="162" t="b">
        <v>0</v>
      </c>
    </row>
    <row r="980" spans="1:11">
      <c r="A980" s="162" t="s">
        <v>3054</v>
      </c>
      <c r="B980" s="162" t="s">
        <v>7757</v>
      </c>
      <c r="C980" s="162" t="s">
        <v>7758</v>
      </c>
      <c r="D980" s="162" t="s">
        <v>3058</v>
      </c>
      <c r="E980" s="162" t="s">
        <v>340</v>
      </c>
      <c r="F980" s="162" t="s">
        <v>332</v>
      </c>
      <c r="G980" s="162" t="s">
        <v>3059</v>
      </c>
      <c r="H980" s="162" t="s">
        <v>3059</v>
      </c>
      <c r="I980" s="162" t="s">
        <v>3060</v>
      </c>
      <c r="J980" s="162" t="b">
        <v>0</v>
      </c>
      <c r="K980" s="162" t="b">
        <v>0</v>
      </c>
    </row>
    <row r="981" spans="1:11">
      <c r="A981" s="162" t="s">
        <v>3064</v>
      </c>
      <c r="B981" s="162" t="s">
        <v>7759</v>
      </c>
      <c r="C981" s="162" t="s">
        <v>7760</v>
      </c>
      <c r="D981" s="162" t="s">
        <v>3061</v>
      </c>
      <c r="E981" s="162" t="s">
        <v>340</v>
      </c>
      <c r="F981" s="162" t="s">
        <v>332</v>
      </c>
      <c r="G981" s="162" t="s">
        <v>3062</v>
      </c>
      <c r="H981" s="162" t="s">
        <v>3062</v>
      </c>
      <c r="I981" s="162" t="s">
        <v>3063</v>
      </c>
      <c r="J981" s="162" t="b">
        <v>0</v>
      </c>
      <c r="K981" s="162" t="b">
        <v>0</v>
      </c>
    </row>
    <row r="982" spans="1:11">
      <c r="A982" s="162" t="s">
        <v>3064</v>
      </c>
      <c r="B982" s="162" t="s">
        <v>7761</v>
      </c>
      <c r="C982" s="162" t="s">
        <v>7762</v>
      </c>
      <c r="D982" s="162" t="s">
        <v>3065</v>
      </c>
      <c r="E982" s="162" t="s">
        <v>340</v>
      </c>
      <c r="F982" s="162" t="s">
        <v>332</v>
      </c>
      <c r="G982" s="162" t="s">
        <v>3066</v>
      </c>
      <c r="H982" s="162" t="s">
        <v>3066</v>
      </c>
      <c r="I982" s="162" t="s">
        <v>3067</v>
      </c>
      <c r="J982" s="162" t="b">
        <v>0</v>
      </c>
      <c r="K982" s="162" t="b">
        <v>0</v>
      </c>
    </row>
    <row r="983" spans="1:11">
      <c r="A983" s="162" t="s">
        <v>3064</v>
      </c>
      <c r="B983" s="162" t="s">
        <v>7763</v>
      </c>
      <c r="C983" s="162" t="s">
        <v>7764</v>
      </c>
      <c r="D983" s="162" t="s">
        <v>3051</v>
      </c>
      <c r="E983" s="162" t="s">
        <v>340</v>
      </c>
      <c r="F983" s="162" t="s">
        <v>332</v>
      </c>
      <c r="G983" s="162" t="s">
        <v>3068</v>
      </c>
      <c r="H983" s="162" t="s">
        <v>3068</v>
      </c>
      <c r="I983" s="162" t="s">
        <v>3069</v>
      </c>
      <c r="J983" s="162" t="b">
        <v>0</v>
      </c>
      <c r="K983" s="162" t="b">
        <v>0</v>
      </c>
    </row>
    <row r="984" spans="1:11">
      <c r="A984" s="162" t="s">
        <v>3064</v>
      </c>
      <c r="B984" s="162" t="s">
        <v>7765</v>
      </c>
      <c r="C984" s="162" t="s">
        <v>7766</v>
      </c>
      <c r="D984" s="162" t="s">
        <v>3070</v>
      </c>
      <c r="E984" s="162" t="s">
        <v>340</v>
      </c>
      <c r="F984" s="162" t="s">
        <v>332</v>
      </c>
      <c r="G984" s="162" t="s">
        <v>3071</v>
      </c>
      <c r="H984" s="162" t="s">
        <v>3071</v>
      </c>
      <c r="I984" s="162" t="s">
        <v>3072</v>
      </c>
      <c r="J984" s="162" t="b">
        <v>0</v>
      </c>
      <c r="K984" s="162" t="b">
        <v>0</v>
      </c>
    </row>
    <row r="985" spans="1:11">
      <c r="A985" s="162" t="s">
        <v>3064</v>
      </c>
      <c r="B985" s="162" t="s">
        <v>7767</v>
      </c>
      <c r="C985" s="162" t="s">
        <v>7768</v>
      </c>
      <c r="D985" s="162" t="s">
        <v>3073</v>
      </c>
      <c r="E985" s="162" t="s">
        <v>340</v>
      </c>
      <c r="F985" s="162" t="s">
        <v>332</v>
      </c>
      <c r="G985" s="162" t="s">
        <v>3074</v>
      </c>
      <c r="H985" s="162" t="s">
        <v>3074</v>
      </c>
      <c r="I985" s="162" t="s">
        <v>3075</v>
      </c>
      <c r="J985" s="162" t="b">
        <v>0</v>
      </c>
      <c r="K985" s="162" t="b">
        <v>0</v>
      </c>
    </row>
    <row r="986" spans="1:11">
      <c r="A986" s="162" t="s">
        <v>3064</v>
      </c>
      <c r="B986" s="162" t="s">
        <v>7769</v>
      </c>
      <c r="C986" s="162" t="s">
        <v>7770</v>
      </c>
      <c r="D986" s="162" t="s">
        <v>3058</v>
      </c>
      <c r="E986" s="162" t="s">
        <v>340</v>
      </c>
      <c r="F986" s="162" t="s">
        <v>332</v>
      </c>
      <c r="G986" s="162" t="s">
        <v>3076</v>
      </c>
      <c r="H986" s="162" t="s">
        <v>3076</v>
      </c>
      <c r="I986" s="162" t="s">
        <v>3077</v>
      </c>
      <c r="J986" s="162" t="b">
        <v>0</v>
      </c>
      <c r="K986" s="162" t="b">
        <v>0</v>
      </c>
    </row>
    <row r="987" spans="1:11">
      <c r="A987" s="162" t="s">
        <v>3080</v>
      </c>
      <c r="B987" s="162" t="s">
        <v>7771</v>
      </c>
      <c r="C987" s="162" t="s">
        <v>7772</v>
      </c>
      <c r="E987" s="162" t="s">
        <v>340</v>
      </c>
      <c r="F987" s="162" t="s">
        <v>341</v>
      </c>
      <c r="G987" s="162" t="s">
        <v>3078</v>
      </c>
      <c r="H987" s="162" t="s">
        <v>3078</v>
      </c>
      <c r="I987" s="162" t="s">
        <v>3079</v>
      </c>
      <c r="J987" s="162" t="b">
        <v>1</v>
      </c>
      <c r="K987" s="162" t="b">
        <v>1</v>
      </c>
    </row>
    <row r="988" spans="1:11">
      <c r="A988" s="162" t="s">
        <v>3080</v>
      </c>
      <c r="B988" s="162" t="s">
        <v>7773</v>
      </c>
      <c r="C988" s="162" t="s">
        <v>7774</v>
      </c>
      <c r="E988" s="162" t="s">
        <v>340</v>
      </c>
      <c r="F988" s="162" t="s">
        <v>341</v>
      </c>
      <c r="G988" s="162" t="s">
        <v>3081</v>
      </c>
      <c r="H988" s="162" t="s">
        <v>3081</v>
      </c>
      <c r="I988" s="162" t="s">
        <v>3082</v>
      </c>
      <c r="J988" s="162" t="b">
        <v>0</v>
      </c>
      <c r="K988" s="162" t="b">
        <v>1</v>
      </c>
    </row>
    <row r="989" spans="1:11">
      <c r="A989" s="162" t="s">
        <v>3080</v>
      </c>
      <c r="B989" s="162" t="s">
        <v>7775</v>
      </c>
      <c r="C989" s="162" t="s">
        <v>7776</v>
      </c>
      <c r="E989" s="162" t="s">
        <v>340</v>
      </c>
      <c r="F989" s="162" t="s">
        <v>341</v>
      </c>
      <c r="G989" s="162" t="s">
        <v>3083</v>
      </c>
      <c r="H989" s="162" t="s">
        <v>3083</v>
      </c>
      <c r="I989" s="162" t="s">
        <v>3084</v>
      </c>
      <c r="J989" s="162" t="b">
        <v>0</v>
      </c>
      <c r="K989" s="162" t="b">
        <v>1</v>
      </c>
    </row>
    <row r="990" spans="1:11">
      <c r="A990" s="162" t="s">
        <v>3080</v>
      </c>
      <c r="B990" s="162" t="s">
        <v>7777</v>
      </c>
      <c r="C990" s="162" t="s">
        <v>7778</v>
      </c>
      <c r="E990" s="162" t="s">
        <v>340</v>
      </c>
      <c r="F990" s="162" t="s">
        <v>341</v>
      </c>
      <c r="G990" s="162" t="s">
        <v>3085</v>
      </c>
      <c r="H990" s="162" t="s">
        <v>3085</v>
      </c>
      <c r="I990" s="162" t="s">
        <v>3086</v>
      </c>
      <c r="J990" s="162" t="b">
        <v>0</v>
      </c>
      <c r="K990" s="162" t="b">
        <v>1</v>
      </c>
    </row>
    <row r="991" spans="1:11">
      <c r="A991" s="162" t="s">
        <v>3080</v>
      </c>
      <c r="B991" s="162" t="s">
        <v>7779</v>
      </c>
      <c r="C991" s="162" t="s">
        <v>7780</v>
      </c>
      <c r="E991" s="162" t="s">
        <v>340</v>
      </c>
      <c r="F991" s="162" t="s">
        <v>341</v>
      </c>
      <c r="G991" s="162" t="s">
        <v>3087</v>
      </c>
      <c r="H991" s="162" t="s">
        <v>3087</v>
      </c>
      <c r="I991" s="162" t="s">
        <v>3088</v>
      </c>
      <c r="J991" s="162" t="b">
        <v>0</v>
      </c>
      <c r="K991" s="162" t="b">
        <v>1</v>
      </c>
    </row>
    <row r="992" spans="1:11">
      <c r="A992" s="162" t="s">
        <v>3080</v>
      </c>
      <c r="B992" s="162" t="s">
        <v>7781</v>
      </c>
      <c r="C992" s="162" t="s">
        <v>7782</v>
      </c>
      <c r="E992" s="162" t="s">
        <v>340</v>
      </c>
      <c r="F992" s="162" t="s">
        <v>341</v>
      </c>
      <c r="G992" s="162" t="s">
        <v>3089</v>
      </c>
      <c r="H992" s="162" t="s">
        <v>3089</v>
      </c>
      <c r="I992" s="162" t="s">
        <v>3090</v>
      </c>
      <c r="J992" s="162" t="b">
        <v>0</v>
      </c>
      <c r="K992" s="162" t="b">
        <v>1</v>
      </c>
    </row>
    <row r="993" spans="1:11">
      <c r="A993" s="162" t="s">
        <v>3080</v>
      </c>
      <c r="B993" s="162" t="s">
        <v>7783</v>
      </c>
      <c r="C993" s="162" t="s">
        <v>7784</v>
      </c>
      <c r="E993" s="162" t="s">
        <v>340</v>
      </c>
      <c r="F993" s="162" t="s">
        <v>341</v>
      </c>
      <c r="G993" s="162" t="s">
        <v>3091</v>
      </c>
      <c r="H993" s="162" t="s">
        <v>3091</v>
      </c>
      <c r="I993" s="162" t="s">
        <v>3092</v>
      </c>
      <c r="J993" s="162" t="b">
        <v>0</v>
      </c>
      <c r="K993" s="162" t="b">
        <v>1</v>
      </c>
    </row>
    <row r="994" spans="1:11">
      <c r="A994" s="162" t="s">
        <v>3080</v>
      </c>
      <c r="B994" s="162" t="s">
        <v>7785</v>
      </c>
      <c r="C994" s="162" t="s">
        <v>7786</v>
      </c>
      <c r="E994" s="162" t="s">
        <v>340</v>
      </c>
      <c r="F994" s="162" t="s">
        <v>1275</v>
      </c>
      <c r="G994" s="162" t="s">
        <v>3093</v>
      </c>
      <c r="H994" s="162" t="s">
        <v>3093</v>
      </c>
      <c r="I994" s="162" t="s">
        <v>3094</v>
      </c>
      <c r="J994" s="162" t="b">
        <v>1</v>
      </c>
      <c r="K994" s="162" t="b">
        <v>1</v>
      </c>
    </row>
    <row r="995" spans="1:11">
      <c r="A995" s="162" t="s">
        <v>3080</v>
      </c>
      <c r="B995" s="162" t="s">
        <v>7787</v>
      </c>
      <c r="C995" s="162" t="s">
        <v>7788</v>
      </c>
      <c r="E995" s="162" t="s">
        <v>340</v>
      </c>
      <c r="F995" s="162" t="s">
        <v>1275</v>
      </c>
      <c r="G995" s="162" t="s">
        <v>3095</v>
      </c>
      <c r="H995" s="162" t="s">
        <v>3095</v>
      </c>
      <c r="I995" s="162" t="s">
        <v>3096</v>
      </c>
      <c r="J995" s="162" t="b">
        <v>0</v>
      </c>
      <c r="K995" s="162" t="b">
        <v>1</v>
      </c>
    </row>
    <row r="996" spans="1:11">
      <c r="A996" s="162" t="s">
        <v>3080</v>
      </c>
      <c r="B996" s="162" t="s">
        <v>7789</v>
      </c>
      <c r="C996" s="162" t="s">
        <v>7790</v>
      </c>
      <c r="E996" s="162" t="s">
        <v>340</v>
      </c>
      <c r="F996" s="162" t="s">
        <v>1275</v>
      </c>
      <c r="G996" s="162" t="s">
        <v>3097</v>
      </c>
      <c r="H996" s="162" t="s">
        <v>3097</v>
      </c>
      <c r="I996" s="162" t="s">
        <v>3098</v>
      </c>
      <c r="J996" s="162" t="b">
        <v>0</v>
      </c>
      <c r="K996" s="162" t="b">
        <v>1</v>
      </c>
    </row>
    <row r="997" spans="1:11">
      <c r="A997" s="162" t="s">
        <v>3080</v>
      </c>
      <c r="B997" s="162" t="s">
        <v>7791</v>
      </c>
      <c r="C997" s="162" t="s">
        <v>7792</v>
      </c>
      <c r="E997" s="162" t="s">
        <v>340</v>
      </c>
      <c r="F997" s="162" t="s">
        <v>1275</v>
      </c>
      <c r="G997" s="162" t="s">
        <v>3099</v>
      </c>
      <c r="H997" s="162" t="s">
        <v>3099</v>
      </c>
      <c r="I997" s="162" t="s">
        <v>3100</v>
      </c>
      <c r="J997" s="162" t="b">
        <v>0</v>
      </c>
      <c r="K997" s="162" t="b">
        <v>1</v>
      </c>
    </row>
    <row r="998" spans="1:11">
      <c r="A998" s="162" t="s">
        <v>3080</v>
      </c>
      <c r="B998" s="162" t="s">
        <v>7793</v>
      </c>
      <c r="C998" s="162" t="s">
        <v>7794</v>
      </c>
      <c r="E998" s="162" t="s">
        <v>340</v>
      </c>
      <c r="F998" s="162" t="s">
        <v>1275</v>
      </c>
      <c r="G998" s="162" t="s">
        <v>3101</v>
      </c>
      <c r="H998" s="162" t="s">
        <v>3101</v>
      </c>
      <c r="I998" s="162" t="s">
        <v>3102</v>
      </c>
      <c r="J998" s="162" t="b">
        <v>0</v>
      </c>
      <c r="K998" s="162" t="b">
        <v>1</v>
      </c>
    </row>
    <row r="999" spans="1:11">
      <c r="A999" s="162" t="s">
        <v>3080</v>
      </c>
      <c r="B999" s="162" t="s">
        <v>7795</v>
      </c>
      <c r="C999" s="162" t="s">
        <v>7796</v>
      </c>
      <c r="E999" s="162" t="s">
        <v>340</v>
      </c>
      <c r="F999" s="162" t="s">
        <v>1275</v>
      </c>
      <c r="G999" s="162" t="s">
        <v>3103</v>
      </c>
      <c r="H999" s="162" t="s">
        <v>3103</v>
      </c>
      <c r="I999" s="162" t="s">
        <v>3104</v>
      </c>
      <c r="J999" s="162" t="b">
        <v>0</v>
      </c>
      <c r="K999" s="162" t="b">
        <v>1</v>
      </c>
    </row>
    <row r="1000" spans="1:11">
      <c r="A1000" s="162" t="s">
        <v>3080</v>
      </c>
      <c r="B1000" s="162" t="s">
        <v>7797</v>
      </c>
      <c r="C1000" s="162" t="s">
        <v>7798</v>
      </c>
      <c r="E1000" s="162" t="s">
        <v>340</v>
      </c>
      <c r="F1000" s="162" t="s">
        <v>1275</v>
      </c>
      <c r="G1000" s="162" t="s">
        <v>3105</v>
      </c>
      <c r="H1000" s="162" t="s">
        <v>3105</v>
      </c>
      <c r="I1000" s="162" t="s">
        <v>3106</v>
      </c>
      <c r="J1000" s="162" t="b">
        <v>0</v>
      </c>
      <c r="K1000" s="162" t="b">
        <v>1</v>
      </c>
    </row>
    <row r="1001" spans="1:11">
      <c r="A1001" s="162" t="s">
        <v>3080</v>
      </c>
      <c r="B1001" s="162" t="s">
        <v>7799</v>
      </c>
      <c r="C1001" s="162" t="s">
        <v>7800</v>
      </c>
      <c r="E1001" s="162" t="s">
        <v>340</v>
      </c>
      <c r="F1001" s="162" t="s">
        <v>333</v>
      </c>
      <c r="G1001" s="162" t="s">
        <v>3107</v>
      </c>
      <c r="H1001" s="162" t="s">
        <v>3107</v>
      </c>
      <c r="I1001" s="162" t="s">
        <v>3108</v>
      </c>
      <c r="J1001" s="162" t="b">
        <v>1</v>
      </c>
      <c r="K1001" s="162" t="b">
        <v>1</v>
      </c>
    </row>
    <row r="1002" spans="1:11">
      <c r="A1002" s="162" t="s">
        <v>3080</v>
      </c>
      <c r="B1002" s="162" t="s">
        <v>7801</v>
      </c>
      <c r="C1002" s="162" t="s">
        <v>7802</v>
      </c>
      <c r="E1002" s="162" t="s">
        <v>340</v>
      </c>
      <c r="F1002" s="162" t="s">
        <v>333</v>
      </c>
      <c r="G1002" s="162" t="s">
        <v>3109</v>
      </c>
      <c r="H1002" s="162" t="s">
        <v>3109</v>
      </c>
      <c r="I1002" s="162" t="s">
        <v>3110</v>
      </c>
      <c r="J1002" s="162" t="b">
        <v>0</v>
      </c>
      <c r="K1002" s="162" t="b">
        <v>1</v>
      </c>
    </row>
    <row r="1003" spans="1:11">
      <c r="A1003" s="162" t="s">
        <v>3080</v>
      </c>
      <c r="B1003" s="162" t="s">
        <v>7803</v>
      </c>
      <c r="C1003" s="162" t="s">
        <v>7804</v>
      </c>
      <c r="E1003" s="162" t="s">
        <v>340</v>
      </c>
      <c r="F1003" s="162" t="s">
        <v>333</v>
      </c>
      <c r="G1003" s="162" t="s">
        <v>3111</v>
      </c>
      <c r="H1003" s="162" t="s">
        <v>3111</v>
      </c>
      <c r="I1003" s="162" t="s">
        <v>3112</v>
      </c>
      <c r="J1003" s="162" t="b">
        <v>0</v>
      </c>
      <c r="K1003" s="162" t="b">
        <v>1</v>
      </c>
    </row>
    <row r="1004" spans="1:11">
      <c r="A1004" s="162" t="s">
        <v>3080</v>
      </c>
      <c r="B1004" s="162" t="s">
        <v>7805</v>
      </c>
      <c r="C1004" s="162" t="s">
        <v>7806</v>
      </c>
      <c r="E1004" s="162" t="s">
        <v>340</v>
      </c>
      <c r="F1004" s="162" t="s">
        <v>333</v>
      </c>
      <c r="G1004" s="162" t="s">
        <v>3113</v>
      </c>
      <c r="H1004" s="162" t="s">
        <v>3113</v>
      </c>
      <c r="I1004" s="162" t="s">
        <v>3114</v>
      </c>
      <c r="J1004" s="162" t="b">
        <v>0</v>
      </c>
      <c r="K1004" s="162" t="b">
        <v>1</v>
      </c>
    </row>
    <row r="1005" spans="1:11">
      <c r="A1005" s="162" t="s">
        <v>3080</v>
      </c>
      <c r="B1005" s="162" t="s">
        <v>7807</v>
      </c>
      <c r="C1005" s="162" t="s">
        <v>7808</v>
      </c>
      <c r="E1005" s="162" t="s">
        <v>340</v>
      </c>
      <c r="F1005" s="162" t="s">
        <v>333</v>
      </c>
      <c r="G1005" s="162" t="s">
        <v>3115</v>
      </c>
      <c r="H1005" s="162" t="s">
        <v>3115</v>
      </c>
      <c r="I1005" s="162" t="s">
        <v>3116</v>
      </c>
      <c r="J1005" s="162" t="b">
        <v>0</v>
      </c>
      <c r="K1005" s="162" t="b">
        <v>1</v>
      </c>
    </row>
    <row r="1006" spans="1:11">
      <c r="A1006" s="162" t="s">
        <v>3080</v>
      </c>
      <c r="B1006" s="162" t="s">
        <v>7809</v>
      </c>
      <c r="C1006" s="162" t="s">
        <v>7810</v>
      </c>
      <c r="E1006" s="162" t="s">
        <v>340</v>
      </c>
      <c r="F1006" s="162" t="s">
        <v>333</v>
      </c>
      <c r="G1006" s="162" t="s">
        <v>3117</v>
      </c>
      <c r="H1006" s="162" t="s">
        <v>3117</v>
      </c>
      <c r="I1006" s="162" t="s">
        <v>3118</v>
      </c>
      <c r="J1006" s="162" t="b">
        <v>0</v>
      </c>
      <c r="K1006" s="162" t="b">
        <v>1</v>
      </c>
    </row>
    <row r="1007" spans="1:11">
      <c r="A1007" s="162" t="s">
        <v>3080</v>
      </c>
      <c r="B1007" s="162" t="s">
        <v>7811</v>
      </c>
      <c r="C1007" s="162" t="s">
        <v>7812</v>
      </c>
      <c r="E1007" s="162" t="s">
        <v>340</v>
      </c>
      <c r="F1007" s="162" t="s">
        <v>333</v>
      </c>
      <c r="G1007" s="162" t="s">
        <v>3119</v>
      </c>
      <c r="H1007" s="162" t="s">
        <v>3119</v>
      </c>
      <c r="I1007" s="162" t="s">
        <v>3120</v>
      </c>
      <c r="J1007" s="162" t="b">
        <v>1</v>
      </c>
      <c r="K1007" s="162" t="b">
        <v>1</v>
      </c>
    </row>
    <row r="1008" spans="1:11">
      <c r="A1008" s="162" t="s">
        <v>3080</v>
      </c>
      <c r="B1008" s="162" t="s">
        <v>7813</v>
      </c>
      <c r="C1008" s="162" t="s">
        <v>7814</v>
      </c>
      <c r="E1008" s="162" t="s">
        <v>340</v>
      </c>
      <c r="F1008" s="162" t="s">
        <v>333</v>
      </c>
      <c r="G1008" s="162" t="s">
        <v>3121</v>
      </c>
      <c r="H1008" s="162" t="s">
        <v>3121</v>
      </c>
      <c r="I1008" s="162" t="s">
        <v>3122</v>
      </c>
      <c r="J1008" s="162" t="b">
        <v>0</v>
      </c>
      <c r="K1008" s="162" t="b">
        <v>1</v>
      </c>
    </row>
    <row r="1009" spans="1:11">
      <c r="A1009" s="162" t="s">
        <v>3080</v>
      </c>
      <c r="B1009" s="162" t="s">
        <v>7815</v>
      </c>
      <c r="C1009" s="162" t="s">
        <v>7816</v>
      </c>
      <c r="E1009" s="162" t="s">
        <v>340</v>
      </c>
      <c r="F1009" s="162" t="s">
        <v>333</v>
      </c>
      <c r="G1009" s="162" t="s">
        <v>3123</v>
      </c>
      <c r="H1009" s="162" t="s">
        <v>3123</v>
      </c>
      <c r="I1009" s="162" t="s">
        <v>3124</v>
      </c>
      <c r="J1009" s="162" t="b">
        <v>0</v>
      </c>
      <c r="K1009" s="162" t="b">
        <v>1</v>
      </c>
    </row>
    <row r="1010" spans="1:11">
      <c r="A1010" s="162" t="s">
        <v>3080</v>
      </c>
      <c r="B1010" s="162" t="s">
        <v>7817</v>
      </c>
      <c r="C1010" s="162" t="s">
        <v>7818</v>
      </c>
      <c r="E1010" s="162" t="s">
        <v>340</v>
      </c>
      <c r="F1010" s="162" t="s">
        <v>333</v>
      </c>
      <c r="G1010" s="162" t="s">
        <v>3125</v>
      </c>
      <c r="H1010" s="162" t="s">
        <v>3125</v>
      </c>
      <c r="I1010" s="162" t="s">
        <v>3126</v>
      </c>
      <c r="J1010" s="162" t="b">
        <v>1</v>
      </c>
      <c r="K1010" s="162" t="b">
        <v>1</v>
      </c>
    </row>
    <row r="1011" spans="1:11">
      <c r="A1011" s="162" t="s">
        <v>3080</v>
      </c>
      <c r="B1011" s="162" t="s">
        <v>7819</v>
      </c>
      <c r="C1011" s="162" t="s">
        <v>7820</v>
      </c>
      <c r="E1011" s="162" t="s">
        <v>340</v>
      </c>
      <c r="F1011" s="162" t="s">
        <v>333</v>
      </c>
      <c r="G1011" s="162" t="s">
        <v>3127</v>
      </c>
      <c r="H1011" s="162" t="s">
        <v>3127</v>
      </c>
      <c r="I1011" s="162" t="s">
        <v>3128</v>
      </c>
      <c r="J1011" s="162" t="b">
        <v>1</v>
      </c>
      <c r="K1011" s="162" t="b">
        <v>1</v>
      </c>
    </row>
    <row r="1012" spans="1:11">
      <c r="A1012" s="162" t="s">
        <v>3080</v>
      </c>
      <c r="B1012" s="162" t="s">
        <v>7821</v>
      </c>
      <c r="C1012" s="162" t="s">
        <v>7822</v>
      </c>
      <c r="E1012" s="162" t="s">
        <v>340</v>
      </c>
      <c r="F1012" s="162" t="s">
        <v>333</v>
      </c>
      <c r="G1012" s="162" t="s">
        <v>3129</v>
      </c>
      <c r="H1012" s="162" t="s">
        <v>3129</v>
      </c>
      <c r="I1012" s="162" t="s">
        <v>3130</v>
      </c>
      <c r="J1012" s="162" t="b">
        <v>1</v>
      </c>
      <c r="K1012" s="162" t="b">
        <v>1</v>
      </c>
    </row>
    <row r="1013" spans="1:11">
      <c r="A1013" s="162" t="s">
        <v>3080</v>
      </c>
      <c r="B1013" s="162" t="s">
        <v>7823</v>
      </c>
      <c r="C1013" s="162" t="s">
        <v>7824</v>
      </c>
      <c r="E1013" s="162" t="s">
        <v>340</v>
      </c>
      <c r="F1013" s="162" t="s">
        <v>333</v>
      </c>
      <c r="G1013" s="162" t="s">
        <v>3131</v>
      </c>
      <c r="H1013" s="162" t="s">
        <v>3131</v>
      </c>
      <c r="I1013" s="162" t="s">
        <v>3132</v>
      </c>
      <c r="J1013" s="162" t="b">
        <v>1</v>
      </c>
      <c r="K1013" s="162" t="b">
        <v>1</v>
      </c>
    </row>
    <row r="1014" spans="1:11">
      <c r="A1014" s="162" t="s">
        <v>3080</v>
      </c>
      <c r="B1014" s="162" t="s">
        <v>7825</v>
      </c>
      <c r="C1014" s="162" t="s">
        <v>7826</v>
      </c>
      <c r="E1014" s="162" t="s">
        <v>340</v>
      </c>
      <c r="F1014" s="162" t="s">
        <v>333</v>
      </c>
      <c r="G1014" s="162" t="s">
        <v>3133</v>
      </c>
      <c r="H1014" s="162" t="s">
        <v>3133</v>
      </c>
      <c r="I1014" s="162" t="s">
        <v>3134</v>
      </c>
      <c r="J1014" s="162" t="b">
        <v>1</v>
      </c>
      <c r="K1014" s="162" t="b">
        <v>1</v>
      </c>
    </row>
    <row r="1015" spans="1:11">
      <c r="A1015" s="162" t="s">
        <v>3080</v>
      </c>
      <c r="B1015" s="162" t="s">
        <v>7827</v>
      </c>
      <c r="C1015" s="162" t="s">
        <v>7828</v>
      </c>
      <c r="E1015" s="162" t="s">
        <v>340</v>
      </c>
      <c r="F1015" s="162" t="s">
        <v>333</v>
      </c>
      <c r="G1015" s="162" t="s">
        <v>3135</v>
      </c>
      <c r="H1015" s="162" t="s">
        <v>3135</v>
      </c>
      <c r="I1015" s="162" t="s">
        <v>3136</v>
      </c>
      <c r="J1015" s="162" t="b">
        <v>1</v>
      </c>
      <c r="K1015" s="162" t="b">
        <v>1</v>
      </c>
    </row>
    <row r="1016" spans="1:11">
      <c r="A1016" s="162" t="s">
        <v>3080</v>
      </c>
      <c r="B1016" s="162" t="s">
        <v>7829</v>
      </c>
      <c r="C1016" s="162" t="s">
        <v>7830</v>
      </c>
      <c r="E1016" s="162" t="s">
        <v>340</v>
      </c>
      <c r="F1016" s="162" t="s">
        <v>333</v>
      </c>
      <c r="G1016" s="162" t="s">
        <v>3137</v>
      </c>
      <c r="H1016" s="162" t="s">
        <v>3137</v>
      </c>
      <c r="I1016" s="162" t="s">
        <v>3138</v>
      </c>
      <c r="J1016" s="162" t="b">
        <v>1</v>
      </c>
      <c r="K1016" s="162" t="b">
        <v>1</v>
      </c>
    </row>
    <row r="1017" spans="1:11">
      <c r="A1017" s="162" t="s">
        <v>3080</v>
      </c>
      <c r="B1017" s="162" t="s">
        <v>7831</v>
      </c>
      <c r="C1017" s="162" t="s">
        <v>7832</v>
      </c>
      <c r="E1017" s="162" t="s">
        <v>340</v>
      </c>
      <c r="F1017" s="162" t="s">
        <v>332</v>
      </c>
      <c r="G1017" s="162" t="s">
        <v>3139</v>
      </c>
      <c r="H1017" s="162" t="s">
        <v>3139</v>
      </c>
      <c r="I1017" s="162" t="s">
        <v>3140</v>
      </c>
      <c r="J1017" s="162" t="b">
        <v>0</v>
      </c>
      <c r="K1017" s="162" t="b">
        <v>1</v>
      </c>
    </row>
    <row r="1018" spans="1:11">
      <c r="A1018" s="162" t="s">
        <v>3080</v>
      </c>
      <c r="B1018" s="162" t="s">
        <v>7833</v>
      </c>
      <c r="C1018" s="162" t="s">
        <v>7834</v>
      </c>
      <c r="E1018" s="162" t="s">
        <v>340</v>
      </c>
      <c r="F1018" s="162" t="s">
        <v>332</v>
      </c>
      <c r="G1018" s="162" t="s">
        <v>3141</v>
      </c>
      <c r="H1018" s="162" t="s">
        <v>3141</v>
      </c>
      <c r="I1018" s="162" t="s">
        <v>3142</v>
      </c>
      <c r="J1018" s="162" t="b">
        <v>0</v>
      </c>
      <c r="K1018" s="162" t="b">
        <v>1</v>
      </c>
    </row>
    <row r="1019" spans="1:11">
      <c r="A1019" s="162" t="s">
        <v>3080</v>
      </c>
      <c r="B1019" s="162" t="s">
        <v>7835</v>
      </c>
      <c r="C1019" s="162" t="s">
        <v>7836</v>
      </c>
      <c r="E1019" s="162" t="s">
        <v>340</v>
      </c>
      <c r="F1019" s="162" t="s">
        <v>332</v>
      </c>
      <c r="G1019" s="162" t="s">
        <v>3143</v>
      </c>
      <c r="H1019" s="162" t="s">
        <v>3143</v>
      </c>
      <c r="I1019" s="162" t="s">
        <v>3144</v>
      </c>
      <c r="J1019" s="162" t="b">
        <v>0</v>
      </c>
      <c r="K1019" s="162" t="b">
        <v>1</v>
      </c>
    </row>
    <row r="1020" spans="1:11">
      <c r="A1020" s="162" t="s">
        <v>3080</v>
      </c>
      <c r="B1020" s="162" t="s">
        <v>7837</v>
      </c>
      <c r="C1020" s="162" t="s">
        <v>7838</v>
      </c>
      <c r="E1020" s="162" t="s">
        <v>340</v>
      </c>
      <c r="F1020" s="162" t="s">
        <v>332</v>
      </c>
      <c r="G1020" s="162" t="s">
        <v>3145</v>
      </c>
      <c r="H1020" s="162" t="s">
        <v>3145</v>
      </c>
      <c r="I1020" s="162" t="s">
        <v>3146</v>
      </c>
      <c r="J1020" s="162" t="b">
        <v>1</v>
      </c>
      <c r="K1020" s="162" t="b">
        <v>1</v>
      </c>
    </row>
    <row r="1021" spans="1:11">
      <c r="A1021" s="162" t="s">
        <v>3080</v>
      </c>
      <c r="B1021" s="162" t="s">
        <v>7839</v>
      </c>
      <c r="C1021" s="162" t="s">
        <v>7840</v>
      </c>
      <c r="E1021" s="162" t="s">
        <v>340</v>
      </c>
      <c r="F1021" s="162" t="s">
        <v>332</v>
      </c>
      <c r="G1021" s="162" t="s">
        <v>3147</v>
      </c>
      <c r="H1021" s="162" t="s">
        <v>3147</v>
      </c>
      <c r="I1021" s="162" t="s">
        <v>3148</v>
      </c>
      <c r="J1021" s="162" t="b">
        <v>0</v>
      </c>
      <c r="K1021" s="162" t="b">
        <v>1</v>
      </c>
    </row>
    <row r="1022" spans="1:11">
      <c r="A1022" s="162" t="s">
        <v>3080</v>
      </c>
      <c r="B1022" s="162" t="s">
        <v>7841</v>
      </c>
      <c r="C1022" s="162" t="s">
        <v>7842</v>
      </c>
      <c r="E1022" s="162" t="s">
        <v>340</v>
      </c>
      <c r="F1022" s="162" t="s">
        <v>332</v>
      </c>
      <c r="G1022" s="162" t="s">
        <v>3149</v>
      </c>
      <c r="H1022" s="162" t="s">
        <v>3149</v>
      </c>
      <c r="I1022" s="162" t="s">
        <v>3150</v>
      </c>
      <c r="J1022" s="162" t="b">
        <v>0</v>
      </c>
      <c r="K1022" s="162" t="b">
        <v>1</v>
      </c>
    </row>
    <row r="1023" spans="1:11">
      <c r="A1023" s="162" t="s">
        <v>3080</v>
      </c>
      <c r="B1023" s="162" t="s">
        <v>7843</v>
      </c>
      <c r="C1023" s="162" t="s">
        <v>7844</v>
      </c>
      <c r="E1023" s="162" t="s">
        <v>340</v>
      </c>
      <c r="F1023" s="162" t="s">
        <v>332</v>
      </c>
      <c r="G1023" s="162" t="s">
        <v>3151</v>
      </c>
      <c r="H1023" s="162" t="s">
        <v>3151</v>
      </c>
      <c r="I1023" s="162" t="s">
        <v>3152</v>
      </c>
      <c r="J1023" s="162" t="b">
        <v>0</v>
      </c>
      <c r="K1023" s="162" t="b">
        <v>1</v>
      </c>
    </row>
    <row r="1024" spans="1:11">
      <c r="A1024" s="162" t="s">
        <v>3080</v>
      </c>
      <c r="B1024" s="162" t="s">
        <v>7845</v>
      </c>
      <c r="C1024" s="162" t="s">
        <v>7846</v>
      </c>
      <c r="E1024" s="162" t="s">
        <v>340</v>
      </c>
      <c r="F1024" s="162" t="s">
        <v>332</v>
      </c>
      <c r="G1024" s="162" t="s">
        <v>3153</v>
      </c>
      <c r="H1024" s="162" t="s">
        <v>3153</v>
      </c>
      <c r="I1024" s="162" t="s">
        <v>3154</v>
      </c>
      <c r="J1024" s="162" t="b">
        <v>0</v>
      </c>
      <c r="K1024" s="162" t="b">
        <v>1</v>
      </c>
    </row>
    <row r="1025" spans="1:11">
      <c r="A1025" s="162" t="s">
        <v>3080</v>
      </c>
      <c r="B1025" s="162" t="s">
        <v>7847</v>
      </c>
      <c r="C1025" s="162" t="s">
        <v>7848</v>
      </c>
      <c r="E1025" s="162" t="s">
        <v>340</v>
      </c>
      <c r="F1025" s="162" t="s">
        <v>332</v>
      </c>
      <c r="G1025" s="162" t="s">
        <v>3155</v>
      </c>
      <c r="H1025" s="162" t="s">
        <v>3155</v>
      </c>
      <c r="I1025" s="162" t="s">
        <v>3156</v>
      </c>
      <c r="J1025" s="162" t="b">
        <v>0</v>
      </c>
      <c r="K1025" s="162" t="b">
        <v>1</v>
      </c>
    </row>
    <row r="1026" spans="1:11">
      <c r="A1026" s="162" t="s">
        <v>3080</v>
      </c>
      <c r="B1026" s="162" t="s">
        <v>7849</v>
      </c>
      <c r="C1026" s="162" t="s">
        <v>7850</v>
      </c>
      <c r="E1026" s="162" t="s">
        <v>340</v>
      </c>
      <c r="F1026" s="162" t="s">
        <v>332</v>
      </c>
      <c r="G1026" s="162" t="s">
        <v>3157</v>
      </c>
      <c r="H1026" s="162" t="s">
        <v>3157</v>
      </c>
      <c r="I1026" s="162" t="s">
        <v>3158</v>
      </c>
      <c r="J1026" s="162" t="b">
        <v>0</v>
      </c>
      <c r="K1026" s="162" t="b">
        <v>1</v>
      </c>
    </row>
    <row r="1027" spans="1:11">
      <c r="A1027" s="162" t="s">
        <v>3080</v>
      </c>
      <c r="B1027" s="162" t="s">
        <v>7851</v>
      </c>
      <c r="C1027" s="162" t="s">
        <v>7852</v>
      </c>
      <c r="E1027" s="162" t="s">
        <v>340</v>
      </c>
      <c r="F1027" s="162" t="s">
        <v>332</v>
      </c>
      <c r="G1027" s="162" t="s">
        <v>3159</v>
      </c>
      <c r="H1027" s="162" t="s">
        <v>3159</v>
      </c>
      <c r="I1027" s="162" t="s">
        <v>3160</v>
      </c>
      <c r="J1027" s="162" t="b">
        <v>0</v>
      </c>
      <c r="K1027" s="162" t="b">
        <v>1</v>
      </c>
    </row>
    <row r="1028" spans="1:11">
      <c r="A1028" s="162" t="s">
        <v>3164</v>
      </c>
      <c r="B1028" s="162" t="s">
        <v>7853</v>
      </c>
      <c r="C1028" s="162" t="s">
        <v>7854</v>
      </c>
      <c r="D1028" s="162" t="s">
        <v>3161</v>
      </c>
      <c r="E1028" s="162" t="s">
        <v>340</v>
      </c>
      <c r="F1028" s="162" t="s">
        <v>341</v>
      </c>
      <c r="G1028" s="162" t="s">
        <v>3162</v>
      </c>
      <c r="H1028" s="162" t="s">
        <v>3162</v>
      </c>
      <c r="I1028" s="162" t="s">
        <v>3163</v>
      </c>
      <c r="J1028" s="162" t="b">
        <v>0</v>
      </c>
      <c r="K1028" s="162" t="b">
        <v>1</v>
      </c>
    </row>
    <row r="1029" spans="1:11">
      <c r="A1029" s="162" t="s">
        <v>3164</v>
      </c>
      <c r="B1029" s="162" t="s">
        <v>7855</v>
      </c>
      <c r="C1029" s="162" t="s">
        <v>7856</v>
      </c>
      <c r="D1029" s="162" t="s">
        <v>3165</v>
      </c>
      <c r="E1029" s="162" t="s">
        <v>340</v>
      </c>
      <c r="F1029" s="162" t="s">
        <v>341</v>
      </c>
      <c r="G1029" s="162" t="s">
        <v>3166</v>
      </c>
      <c r="H1029" s="162" t="s">
        <v>3166</v>
      </c>
      <c r="I1029" s="162" t="s">
        <v>3167</v>
      </c>
      <c r="J1029" s="162" t="b">
        <v>0</v>
      </c>
      <c r="K1029" s="162" t="b">
        <v>1</v>
      </c>
    </row>
    <row r="1030" spans="1:11">
      <c r="A1030" s="162" t="s">
        <v>3164</v>
      </c>
      <c r="B1030" s="162" t="s">
        <v>7857</v>
      </c>
      <c r="C1030" s="162" t="s">
        <v>7858</v>
      </c>
      <c r="D1030" s="162" t="s">
        <v>3168</v>
      </c>
      <c r="E1030" s="162" t="s">
        <v>340</v>
      </c>
      <c r="F1030" s="162" t="s">
        <v>341</v>
      </c>
      <c r="G1030" s="162" t="s">
        <v>3169</v>
      </c>
      <c r="H1030" s="162" t="s">
        <v>3169</v>
      </c>
      <c r="I1030" s="162" t="s">
        <v>3170</v>
      </c>
      <c r="J1030" s="162" t="b">
        <v>0</v>
      </c>
      <c r="K1030" s="162" t="b">
        <v>1</v>
      </c>
    </row>
    <row r="1031" spans="1:11">
      <c r="A1031" s="162" t="s">
        <v>3164</v>
      </c>
      <c r="B1031" s="162" t="s">
        <v>7859</v>
      </c>
      <c r="C1031" s="162" t="s">
        <v>7860</v>
      </c>
      <c r="D1031" s="162" t="s">
        <v>3171</v>
      </c>
      <c r="E1031" s="162" t="s">
        <v>340</v>
      </c>
      <c r="F1031" s="162" t="s">
        <v>341</v>
      </c>
      <c r="G1031" s="162" t="s">
        <v>3172</v>
      </c>
      <c r="H1031" s="162" t="s">
        <v>3172</v>
      </c>
      <c r="I1031" s="162" t="s">
        <v>3173</v>
      </c>
      <c r="J1031" s="162" t="b">
        <v>0</v>
      </c>
      <c r="K1031" s="162" t="b">
        <v>1</v>
      </c>
    </row>
    <row r="1032" spans="1:11">
      <c r="A1032" s="162" t="s">
        <v>3164</v>
      </c>
      <c r="B1032" s="162" t="s">
        <v>7861</v>
      </c>
      <c r="C1032" s="162" t="s">
        <v>7862</v>
      </c>
      <c r="D1032" s="162" t="s">
        <v>3174</v>
      </c>
      <c r="E1032" s="162" t="s">
        <v>340</v>
      </c>
      <c r="F1032" s="162" t="s">
        <v>341</v>
      </c>
      <c r="G1032" s="162" t="s">
        <v>3175</v>
      </c>
      <c r="H1032" s="162" t="s">
        <v>3175</v>
      </c>
      <c r="I1032" s="162" t="s">
        <v>3176</v>
      </c>
      <c r="J1032" s="162" t="b">
        <v>1</v>
      </c>
      <c r="K1032" s="162" t="b">
        <v>1</v>
      </c>
    </row>
    <row r="1033" spans="1:11">
      <c r="A1033" s="162" t="s">
        <v>3164</v>
      </c>
      <c r="B1033" s="162" t="s">
        <v>7863</v>
      </c>
      <c r="C1033" s="162" t="s">
        <v>7864</v>
      </c>
      <c r="D1033" s="162" t="s">
        <v>3177</v>
      </c>
      <c r="E1033" s="162" t="s">
        <v>340</v>
      </c>
      <c r="F1033" s="162" t="s">
        <v>341</v>
      </c>
      <c r="G1033" s="162" t="s">
        <v>3178</v>
      </c>
      <c r="H1033" s="162" t="s">
        <v>3178</v>
      </c>
      <c r="I1033" s="162" t="s">
        <v>3179</v>
      </c>
      <c r="J1033" s="162" t="b">
        <v>0</v>
      </c>
      <c r="K1033" s="162" t="b">
        <v>1</v>
      </c>
    </row>
    <row r="1034" spans="1:11">
      <c r="A1034" s="162" t="s">
        <v>3164</v>
      </c>
      <c r="B1034" s="162" t="s">
        <v>7865</v>
      </c>
      <c r="C1034" s="162" t="s">
        <v>7866</v>
      </c>
      <c r="D1034" s="162" t="s">
        <v>3180</v>
      </c>
      <c r="E1034" s="162" t="s">
        <v>340</v>
      </c>
      <c r="F1034" s="162" t="s">
        <v>341</v>
      </c>
      <c r="G1034" s="162" t="s">
        <v>3181</v>
      </c>
      <c r="H1034" s="162" t="s">
        <v>3181</v>
      </c>
      <c r="I1034" s="162" t="s">
        <v>3182</v>
      </c>
      <c r="J1034" s="162" t="b">
        <v>0</v>
      </c>
      <c r="K1034" s="162" t="b">
        <v>1</v>
      </c>
    </row>
    <row r="1035" spans="1:11">
      <c r="A1035" s="162" t="s">
        <v>3164</v>
      </c>
      <c r="B1035" s="162" t="s">
        <v>7867</v>
      </c>
      <c r="C1035" s="162" t="s">
        <v>7868</v>
      </c>
      <c r="D1035" s="162" t="s">
        <v>3183</v>
      </c>
      <c r="E1035" s="162" t="s">
        <v>340</v>
      </c>
      <c r="F1035" s="162" t="s">
        <v>1275</v>
      </c>
      <c r="G1035" s="162" t="s">
        <v>3184</v>
      </c>
      <c r="H1035" s="162" t="s">
        <v>3184</v>
      </c>
      <c r="I1035" s="162" t="s">
        <v>3185</v>
      </c>
      <c r="J1035" s="162" t="b">
        <v>0</v>
      </c>
      <c r="K1035" s="162" t="b">
        <v>1</v>
      </c>
    </row>
    <row r="1036" spans="1:11">
      <c r="A1036" s="162" t="s">
        <v>3164</v>
      </c>
      <c r="B1036" s="162" t="s">
        <v>7869</v>
      </c>
      <c r="C1036" s="162" t="s">
        <v>7870</v>
      </c>
      <c r="D1036" s="162" t="s">
        <v>3186</v>
      </c>
      <c r="E1036" s="162" t="s">
        <v>340</v>
      </c>
      <c r="F1036" s="162" t="s">
        <v>1275</v>
      </c>
      <c r="G1036" s="162" t="s">
        <v>3187</v>
      </c>
      <c r="H1036" s="162" t="s">
        <v>3187</v>
      </c>
      <c r="I1036" s="162" t="s">
        <v>3188</v>
      </c>
      <c r="J1036" s="162" t="b">
        <v>0</v>
      </c>
      <c r="K1036" s="162" t="b">
        <v>1</v>
      </c>
    </row>
    <row r="1037" spans="1:11">
      <c r="A1037" s="162" t="s">
        <v>3164</v>
      </c>
      <c r="B1037" s="162" t="s">
        <v>7871</v>
      </c>
      <c r="C1037" s="162" t="s">
        <v>7872</v>
      </c>
      <c r="D1037" s="162" t="s">
        <v>3189</v>
      </c>
      <c r="E1037" s="162" t="s">
        <v>340</v>
      </c>
      <c r="F1037" s="162" t="s">
        <v>1275</v>
      </c>
      <c r="G1037" s="162" t="s">
        <v>3190</v>
      </c>
      <c r="H1037" s="162" t="s">
        <v>3190</v>
      </c>
      <c r="I1037" s="162" t="s">
        <v>3191</v>
      </c>
      <c r="J1037" s="162" t="b">
        <v>0</v>
      </c>
      <c r="K1037" s="162" t="b">
        <v>1</v>
      </c>
    </row>
    <row r="1038" spans="1:11">
      <c r="A1038" s="162" t="s">
        <v>3164</v>
      </c>
      <c r="B1038" s="162" t="s">
        <v>7873</v>
      </c>
      <c r="C1038" s="162" t="s">
        <v>7874</v>
      </c>
      <c r="D1038" s="162" t="s">
        <v>3192</v>
      </c>
      <c r="E1038" s="162" t="s">
        <v>340</v>
      </c>
      <c r="F1038" s="162" t="s">
        <v>1275</v>
      </c>
      <c r="G1038" s="162" t="s">
        <v>3193</v>
      </c>
      <c r="H1038" s="162" t="s">
        <v>3193</v>
      </c>
      <c r="I1038" s="162" t="s">
        <v>3194</v>
      </c>
      <c r="J1038" s="162" t="b">
        <v>0</v>
      </c>
      <c r="K1038" s="162" t="b">
        <v>1</v>
      </c>
    </row>
    <row r="1039" spans="1:11">
      <c r="A1039" s="162" t="s">
        <v>3164</v>
      </c>
      <c r="B1039" s="162" t="s">
        <v>7875</v>
      </c>
      <c r="C1039" s="162" t="s">
        <v>7876</v>
      </c>
      <c r="D1039" s="162" t="s">
        <v>3195</v>
      </c>
      <c r="E1039" s="162" t="s">
        <v>340</v>
      </c>
      <c r="F1039" s="162" t="s">
        <v>1275</v>
      </c>
      <c r="G1039" s="162" t="s">
        <v>3196</v>
      </c>
      <c r="H1039" s="162" t="s">
        <v>3196</v>
      </c>
      <c r="I1039" s="162" t="s">
        <v>3197</v>
      </c>
      <c r="J1039" s="162" t="b">
        <v>1</v>
      </c>
      <c r="K1039" s="162" t="b">
        <v>1</v>
      </c>
    </row>
    <row r="1040" spans="1:11">
      <c r="A1040" s="162" t="s">
        <v>3164</v>
      </c>
      <c r="B1040" s="162" t="s">
        <v>7877</v>
      </c>
      <c r="C1040" s="162" t="s">
        <v>7878</v>
      </c>
      <c r="D1040" s="162" t="s">
        <v>3198</v>
      </c>
      <c r="E1040" s="162" t="s">
        <v>340</v>
      </c>
      <c r="F1040" s="162" t="s">
        <v>1275</v>
      </c>
      <c r="G1040" s="162" t="s">
        <v>3199</v>
      </c>
      <c r="H1040" s="162" t="s">
        <v>3199</v>
      </c>
      <c r="I1040" s="162" t="s">
        <v>3200</v>
      </c>
      <c r="J1040" s="162" t="b">
        <v>0</v>
      </c>
      <c r="K1040" s="162" t="b">
        <v>1</v>
      </c>
    </row>
    <row r="1041" spans="1:11">
      <c r="A1041" s="162" t="s">
        <v>3164</v>
      </c>
      <c r="B1041" s="162" t="s">
        <v>7879</v>
      </c>
      <c r="C1041" s="162" t="s">
        <v>7880</v>
      </c>
      <c r="D1041" s="162" t="s">
        <v>3201</v>
      </c>
      <c r="E1041" s="162" t="s">
        <v>340</v>
      </c>
      <c r="F1041" s="162" t="s">
        <v>1275</v>
      </c>
      <c r="G1041" s="162" t="s">
        <v>3202</v>
      </c>
      <c r="H1041" s="162" t="s">
        <v>3202</v>
      </c>
      <c r="I1041" s="162" t="s">
        <v>3203</v>
      </c>
      <c r="J1041" s="162" t="b">
        <v>0</v>
      </c>
      <c r="K1041" s="162" t="b">
        <v>1</v>
      </c>
    </row>
    <row r="1042" spans="1:11">
      <c r="A1042" s="162" t="s">
        <v>3164</v>
      </c>
      <c r="B1042" s="162" t="s">
        <v>7881</v>
      </c>
      <c r="C1042" s="162" t="s">
        <v>7882</v>
      </c>
      <c r="D1042" s="162" t="s">
        <v>3204</v>
      </c>
      <c r="E1042" s="162" t="s">
        <v>340</v>
      </c>
      <c r="F1042" s="162" t="s">
        <v>333</v>
      </c>
      <c r="G1042" s="162" t="s">
        <v>3205</v>
      </c>
      <c r="H1042" s="162" t="s">
        <v>3205</v>
      </c>
      <c r="I1042" s="162" t="s">
        <v>3206</v>
      </c>
      <c r="J1042" s="162" t="b">
        <v>0</v>
      </c>
      <c r="K1042" s="162" t="b">
        <v>1</v>
      </c>
    </row>
    <row r="1043" spans="1:11">
      <c r="A1043" s="162" t="s">
        <v>3164</v>
      </c>
      <c r="B1043" s="162" t="s">
        <v>7883</v>
      </c>
      <c r="C1043" s="162" t="s">
        <v>7884</v>
      </c>
      <c r="D1043" s="162" t="s">
        <v>3207</v>
      </c>
      <c r="E1043" s="162" t="s">
        <v>340</v>
      </c>
      <c r="F1043" s="162" t="s">
        <v>333</v>
      </c>
      <c r="G1043" s="162" t="s">
        <v>3208</v>
      </c>
      <c r="H1043" s="162" t="s">
        <v>3208</v>
      </c>
      <c r="I1043" s="162" t="s">
        <v>3209</v>
      </c>
      <c r="J1043" s="162" t="b">
        <v>0</v>
      </c>
      <c r="K1043" s="162" t="b">
        <v>1</v>
      </c>
    </row>
    <row r="1044" spans="1:11">
      <c r="A1044" s="162" t="s">
        <v>3164</v>
      </c>
      <c r="B1044" s="162" t="s">
        <v>7885</v>
      </c>
      <c r="C1044" s="162" t="s">
        <v>7886</v>
      </c>
      <c r="D1044" s="162" t="s">
        <v>3210</v>
      </c>
      <c r="E1044" s="162" t="s">
        <v>340</v>
      </c>
      <c r="F1044" s="162" t="s">
        <v>333</v>
      </c>
      <c r="G1044" s="162" t="s">
        <v>3211</v>
      </c>
      <c r="H1044" s="162" t="s">
        <v>3211</v>
      </c>
      <c r="I1044" s="162" t="s">
        <v>3212</v>
      </c>
      <c r="J1044" s="162" t="b">
        <v>0</v>
      </c>
      <c r="K1044" s="162" t="b">
        <v>1</v>
      </c>
    </row>
    <row r="1045" spans="1:11">
      <c r="A1045" s="162" t="s">
        <v>3164</v>
      </c>
      <c r="B1045" s="162" t="s">
        <v>7887</v>
      </c>
      <c r="C1045" s="162" t="s">
        <v>7888</v>
      </c>
      <c r="D1045" s="162" t="s">
        <v>3213</v>
      </c>
      <c r="E1045" s="162" t="s">
        <v>340</v>
      </c>
      <c r="F1045" s="162" t="s">
        <v>333</v>
      </c>
      <c r="G1045" s="162" t="s">
        <v>3214</v>
      </c>
      <c r="H1045" s="162" t="s">
        <v>3214</v>
      </c>
      <c r="I1045" s="162" t="s">
        <v>3215</v>
      </c>
      <c r="J1045" s="162" t="b">
        <v>0</v>
      </c>
      <c r="K1045" s="162" t="b">
        <v>1</v>
      </c>
    </row>
    <row r="1046" spans="1:11">
      <c r="A1046" s="162" t="s">
        <v>3164</v>
      </c>
      <c r="B1046" s="162" t="s">
        <v>7889</v>
      </c>
      <c r="C1046" s="162" t="s">
        <v>7890</v>
      </c>
      <c r="D1046" s="162" t="s">
        <v>3216</v>
      </c>
      <c r="E1046" s="162" t="s">
        <v>340</v>
      </c>
      <c r="F1046" s="162" t="s">
        <v>333</v>
      </c>
      <c r="G1046" s="162" t="s">
        <v>3217</v>
      </c>
      <c r="H1046" s="162" t="s">
        <v>3217</v>
      </c>
      <c r="I1046" s="162" t="s">
        <v>3218</v>
      </c>
      <c r="J1046" s="162" t="b">
        <v>1</v>
      </c>
      <c r="K1046" s="162" t="b">
        <v>1</v>
      </c>
    </row>
    <row r="1047" spans="1:11">
      <c r="A1047" s="162" t="s">
        <v>3164</v>
      </c>
      <c r="B1047" s="162" t="s">
        <v>7891</v>
      </c>
      <c r="C1047" s="162" t="s">
        <v>7892</v>
      </c>
      <c r="D1047" s="162" t="s">
        <v>3219</v>
      </c>
      <c r="E1047" s="162" t="s">
        <v>340</v>
      </c>
      <c r="F1047" s="162" t="s">
        <v>333</v>
      </c>
      <c r="G1047" s="162" t="s">
        <v>3220</v>
      </c>
      <c r="H1047" s="162" t="s">
        <v>3220</v>
      </c>
      <c r="I1047" s="162" t="s">
        <v>3221</v>
      </c>
      <c r="J1047" s="162" t="b">
        <v>0</v>
      </c>
      <c r="K1047" s="162" t="b">
        <v>1</v>
      </c>
    </row>
    <row r="1048" spans="1:11">
      <c r="A1048" s="162" t="s">
        <v>3164</v>
      </c>
      <c r="B1048" s="162" t="s">
        <v>7893</v>
      </c>
      <c r="C1048" s="162" t="s">
        <v>7894</v>
      </c>
      <c r="D1048" s="162" t="s">
        <v>3222</v>
      </c>
      <c r="E1048" s="162" t="s">
        <v>340</v>
      </c>
      <c r="F1048" s="162" t="s">
        <v>333</v>
      </c>
      <c r="G1048" s="162" t="s">
        <v>3223</v>
      </c>
      <c r="H1048" s="162" t="s">
        <v>3223</v>
      </c>
      <c r="I1048" s="162" t="s">
        <v>3224</v>
      </c>
      <c r="J1048" s="162" t="b">
        <v>0</v>
      </c>
      <c r="K1048" s="162" t="b">
        <v>1</v>
      </c>
    </row>
    <row r="1049" spans="1:11">
      <c r="A1049" s="162" t="s">
        <v>3164</v>
      </c>
      <c r="B1049" s="162" t="s">
        <v>7895</v>
      </c>
      <c r="C1049" s="162" t="s">
        <v>7896</v>
      </c>
      <c r="D1049" s="162" t="s">
        <v>3225</v>
      </c>
      <c r="E1049" s="162" t="s">
        <v>340</v>
      </c>
      <c r="F1049" s="162" t="s">
        <v>332</v>
      </c>
      <c r="G1049" s="162" t="s">
        <v>3226</v>
      </c>
      <c r="H1049" s="162" t="s">
        <v>3226</v>
      </c>
      <c r="I1049" s="162" t="s">
        <v>3227</v>
      </c>
      <c r="J1049" s="162" t="b">
        <v>0</v>
      </c>
      <c r="K1049" s="162" t="b">
        <v>1</v>
      </c>
    </row>
    <row r="1050" spans="1:11">
      <c r="A1050" s="162" t="s">
        <v>3164</v>
      </c>
      <c r="B1050" s="162" t="s">
        <v>7897</v>
      </c>
      <c r="C1050" s="162" t="s">
        <v>7898</v>
      </c>
      <c r="D1050" s="162" t="s">
        <v>3228</v>
      </c>
      <c r="E1050" s="162" t="s">
        <v>340</v>
      </c>
      <c r="F1050" s="162" t="s">
        <v>332</v>
      </c>
      <c r="G1050" s="162" t="s">
        <v>3229</v>
      </c>
      <c r="H1050" s="162" t="s">
        <v>3229</v>
      </c>
      <c r="I1050" s="162" t="s">
        <v>3230</v>
      </c>
      <c r="J1050" s="162" t="b">
        <v>0</v>
      </c>
      <c r="K1050" s="162" t="b">
        <v>1</v>
      </c>
    </row>
    <row r="1051" spans="1:11">
      <c r="A1051" s="162" t="s">
        <v>3164</v>
      </c>
      <c r="B1051" s="162" t="s">
        <v>7899</v>
      </c>
      <c r="C1051" s="162" t="s">
        <v>7900</v>
      </c>
      <c r="D1051" s="162" t="s">
        <v>3231</v>
      </c>
      <c r="E1051" s="162" t="s">
        <v>340</v>
      </c>
      <c r="F1051" s="162" t="s">
        <v>332</v>
      </c>
      <c r="G1051" s="162" t="s">
        <v>3232</v>
      </c>
      <c r="H1051" s="162" t="s">
        <v>3232</v>
      </c>
      <c r="I1051" s="162" t="s">
        <v>3233</v>
      </c>
      <c r="J1051" s="162" t="b">
        <v>0</v>
      </c>
      <c r="K1051" s="162" t="b">
        <v>1</v>
      </c>
    </row>
    <row r="1052" spans="1:11">
      <c r="A1052" s="162" t="s">
        <v>3164</v>
      </c>
      <c r="B1052" s="162" t="s">
        <v>7901</v>
      </c>
      <c r="C1052" s="162" t="s">
        <v>7902</v>
      </c>
      <c r="D1052" s="162" t="s">
        <v>3234</v>
      </c>
      <c r="E1052" s="162" t="s">
        <v>340</v>
      </c>
      <c r="F1052" s="162" t="s">
        <v>332</v>
      </c>
      <c r="G1052" s="162" t="s">
        <v>3235</v>
      </c>
      <c r="H1052" s="162" t="s">
        <v>3235</v>
      </c>
      <c r="I1052" s="162" t="s">
        <v>3236</v>
      </c>
      <c r="J1052" s="162" t="b">
        <v>0</v>
      </c>
      <c r="K1052" s="162" t="b">
        <v>1</v>
      </c>
    </row>
    <row r="1053" spans="1:11">
      <c r="A1053" s="162" t="s">
        <v>3164</v>
      </c>
      <c r="B1053" s="162" t="s">
        <v>7903</v>
      </c>
      <c r="C1053" s="162" t="s">
        <v>7904</v>
      </c>
      <c r="D1053" s="162" t="s">
        <v>3237</v>
      </c>
      <c r="E1053" s="162" t="s">
        <v>340</v>
      </c>
      <c r="F1053" s="162" t="s">
        <v>332</v>
      </c>
      <c r="G1053" s="162" t="s">
        <v>3238</v>
      </c>
      <c r="H1053" s="162" t="s">
        <v>3238</v>
      </c>
      <c r="I1053" s="162" t="s">
        <v>3239</v>
      </c>
      <c r="J1053" s="162" t="b">
        <v>1</v>
      </c>
      <c r="K1053" s="162" t="b">
        <v>1</v>
      </c>
    </row>
    <row r="1054" spans="1:11">
      <c r="A1054" s="162" t="s">
        <v>3164</v>
      </c>
      <c r="B1054" s="162" t="s">
        <v>7905</v>
      </c>
      <c r="C1054" s="162" t="s">
        <v>7906</v>
      </c>
      <c r="D1054" s="162" t="s">
        <v>3240</v>
      </c>
      <c r="E1054" s="162" t="s">
        <v>340</v>
      </c>
      <c r="F1054" s="162" t="s">
        <v>332</v>
      </c>
      <c r="G1054" s="162" t="s">
        <v>3241</v>
      </c>
      <c r="H1054" s="162" t="s">
        <v>3241</v>
      </c>
      <c r="I1054" s="162" t="s">
        <v>3242</v>
      </c>
      <c r="J1054" s="162" t="b">
        <v>0</v>
      </c>
      <c r="K1054" s="162" t="b">
        <v>1</v>
      </c>
    </row>
    <row r="1055" spans="1:11">
      <c r="A1055" s="162" t="s">
        <v>3164</v>
      </c>
      <c r="B1055" s="162" t="s">
        <v>7907</v>
      </c>
      <c r="C1055" s="162" t="s">
        <v>7908</v>
      </c>
      <c r="D1055" s="162" t="s">
        <v>3243</v>
      </c>
      <c r="E1055" s="162" t="s">
        <v>340</v>
      </c>
      <c r="F1055" s="162" t="s">
        <v>332</v>
      </c>
      <c r="G1055" s="162" t="s">
        <v>3244</v>
      </c>
      <c r="H1055" s="162" t="s">
        <v>3244</v>
      </c>
      <c r="I1055" s="162" t="s">
        <v>3245</v>
      </c>
      <c r="J1055" s="162" t="b">
        <v>0</v>
      </c>
      <c r="K1055" s="162" t="b">
        <v>1</v>
      </c>
    </row>
    <row r="1056" spans="1:11">
      <c r="A1056" s="162" t="s">
        <v>3249</v>
      </c>
      <c r="B1056" s="162" t="s">
        <v>7909</v>
      </c>
      <c r="C1056" s="162" t="s">
        <v>7910</v>
      </c>
      <c r="D1056" s="162" t="s">
        <v>3246</v>
      </c>
      <c r="E1056" s="162" t="s">
        <v>340</v>
      </c>
      <c r="F1056" s="162" t="s">
        <v>341</v>
      </c>
      <c r="G1056" s="162" t="s">
        <v>3247</v>
      </c>
      <c r="H1056" s="162" t="s">
        <v>7911</v>
      </c>
      <c r="I1056" s="162" t="s">
        <v>3248</v>
      </c>
      <c r="J1056" s="162" t="b">
        <v>0</v>
      </c>
      <c r="K1056" s="162" t="b">
        <v>0</v>
      </c>
    </row>
    <row r="1057" spans="1:11">
      <c r="A1057" s="162" t="s">
        <v>3249</v>
      </c>
      <c r="B1057" s="162" t="s">
        <v>7912</v>
      </c>
      <c r="C1057" s="162" t="s">
        <v>7913</v>
      </c>
      <c r="D1057" s="162" t="s">
        <v>3250</v>
      </c>
      <c r="E1057" s="162" t="s">
        <v>340</v>
      </c>
      <c r="F1057" s="162" t="s">
        <v>341</v>
      </c>
      <c r="G1057" s="162" t="s">
        <v>3251</v>
      </c>
      <c r="H1057" s="162" t="s">
        <v>7914</v>
      </c>
      <c r="I1057" s="162" t="s">
        <v>3252</v>
      </c>
      <c r="J1057" s="162" t="b">
        <v>0</v>
      </c>
      <c r="K1057" s="162" t="b">
        <v>0</v>
      </c>
    </row>
    <row r="1058" spans="1:11">
      <c r="A1058" s="162" t="s">
        <v>3249</v>
      </c>
      <c r="B1058" s="162" t="s">
        <v>7915</v>
      </c>
      <c r="C1058" s="162" t="s">
        <v>7916</v>
      </c>
      <c r="D1058" s="162" t="s">
        <v>3253</v>
      </c>
      <c r="E1058" s="162" t="s">
        <v>340</v>
      </c>
      <c r="F1058" s="162" t="s">
        <v>341</v>
      </c>
      <c r="G1058" s="162" t="s">
        <v>3254</v>
      </c>
      <c r="H1058" s="162" t="s">
        <v>7917</v>
      </c>
      <c r="I1058" s="162" t="s">
        <v>3255</v>
      </c>
      <c r="J1058" s="162" t="b">
        <v>0</v>
      </c>
      <c r="K1058" s="162" t="b">
        <v>0</v>
      </c>
    </row>
    <row r="1059" spans="1:11">
      <c r="A1059" s="162" t="s">
        <v>3249</v>
      </c>
      <c r="B1059" s="162" t="s">
        <v>7918</v>
      </c>
      <c r="C1059" s="162" t="s">
        <v>7919</v>
      </c>
      <c r="D1059" s="162" t="s">
        <v>3256</v>
      </c>
      <c r="E1059" s="162" t="s">
        <v>340</v>
      </c>
      <c r="F1059" s="162" t="s">
        <v>341</v>
      </c>
      <c r="G1059" s="162" t="s">
        <v>3257</v>
      </c>
      <c r="H1059" s="162" t="s">
        <v>7920</v>
      </c>
      <c r="I1059" s="162" t="s">
        <v>3258</v>
      </c>
      <c r="J1059" s="162" t="b">
        <v>1</v>
      </c>
      <c r="K1059" s="162" t="b">
        <v>0</v>
      </c>
    </row>
    <row r="1060" spans="1:11">
      <c r="A1060" s="162" t="s">
        <v>3249</v>
      </c>
      <c r="B1060" s="162" t="s">
        <v>7921</v>
      </c>
      <c r="C1060" s="162" t="s">
        <v>7922</v>
      </c>
      <c r="D1060" s="162" t="s">
        <v>3259</v>
      </c>
      <c r="E1060" s="162" t="s">
        <v>340</v>
      </c>
      <c r="F1060" s="162" t="s">
        <v>341</v>
      </c>
      <c r="G1060" s="162" t="s">
        <v>3260</v>
      </c>
      <c r="H1060" s="162" t="s">
        <v>7923</v>
      </c>
      <c r="I1060" s="162" t="s">
        <v>3261</v>
      </c>
      <c r="J1060" s="162" t="b">
        <v>1</v>
      </c>
      <c r="K1060" s="162" t="b">
        <v>0</v>
      </c>
    </row>
    <row r="1061" spans="1:11">
      <c r="A1061" s="162" t="s">
        <v>3249</v>
      </c>
      <c r="B1061" s="162" t="s">
        <v>7924</v>
      </c>
      <c r="C1061" s="162" t="s">
        <v>7925</v>
      </c>
      <c r="D1061" s="162" t="s">
        <v>3262</v>
      </c>
      <c r="E1061" s="162" t="s">
        <v>340</v>
      </c>
      <c r="F1061" s="162" t="s">
        <v>341</v>
      </c>
      <c r="G1061" s="162" t="s">
        <v>3263</v>
      </c>
      <c r="H1061" s="162" t="s">
        <v>7926</v>
      </c>
      <c r="I1061" s="162" t="s">
        <v>3264</v>
      </c>
      <c r="J1061" s="162" t="b">
        <v>1</v>
      </c>
      <c r="K1061" s="162" t="b">
        <v>0</v>
      </c>
    </row>
    <row r="1062" spans="1:11">
      <c r="A1062" s="162" t="s">
        <v>3249</v>
      </c>
      <c r="B1062" s="162" t="s">
        <v>7927</v>
      </c>
      <c r="C1062" s="162" t="s">
        <v>7928</v>
      </c>
      <c r="D1062" s="162" t="s">
        <v>3246</v>
      </c>
      <c r="E1062" s="162" t="s">
        <v>340</v>
      </c>
      <c r="F1062" s="162" t="s">
        <v>1275</v>
      </c>
      <c r="G1062" s="162" t="s">
        <v>3247</v>
      </c>
      <c r="H1062" s="162" t="s">
        <v>7929</v>
      </c>
      <c r="I1062" s="162" t="s">
        <v>3265</v>
      </c>
      <c r="J1062" s="162" t="b">
        <v>0</v>
      </c>
      <c r="K1062" s="162" t="b">
        <v>0</v>
      </c>
    </row>
    <row r="1063" spans="1:11">
      <c r="A1063" s="162" t="s">
        <v>3249</v>
      </c>
      <c r="B1063" s="162" t="s">
        <v>7930</v>
      </c>
      <c r="C1063" s="162" t="s">
        <v>7931</v>
      </c>
      <c r="D1063" s="162" t="s">
        <v>3250</v>
      </c>
      <c r="E1063" s="162" t="s">
        <v>340</v>
      </c>
      <c r="F1063" s="162" t="s">
        <v>1275</v>
      </c>
      <c r="G1063" s="162" t="s">
        <v>3251</v>
      </c>
      <c r="H1063" s="162" t="s">
        <v>7932</v>
      </c>
      <c r="I1063" s="162" t="s">
        <v>3266</v>
      </c>
      <c r="J1063" s="162" t="b">
        <v>0</v>
      </c>
      <c r="K1063" s="162" t="b">
        <v>0</v>
      </c>
    </row>
    <row r="1064" spans="1:11">
      <c r="A1064" s="162" t="s">
        <v>3249</v>
      </c>
      <c r="B1064" s="162" t="s">
        <v>7933</v>
      </c>
      <c r="C1064" s="162" t="s">
        <v>7934</v>
      </c>
      <c r="D1064" s="162" t="s">
        <v>3253</v>
      </c>
      <c r="E1064" s="162" t="s">
        <v>340</v>
      </c>
      <c r="F1064" s="162" t="s">
        <v>1275</v>
      </c>
      <c r="G1064" s="162" t="s">
        <v>3254</v>
      </c>
      <c r="H1064" s="162" t="s">
        <v>7935</v>
      </c>
      <c r="I1064" s="162" t="s">
        <v>3267</v>
      </c>
      <c r="J1064" s="162" t="b">
        <v>0</v>
      </c>
      <c r="K1064" s="162" t="b">
        <v>0</v>
      </c>
    </row>
    <row r="1065" spans="1:11">
      <c r="A1065" s="162" t="s">
        <v>3249</v>
      </c>
      <c r="B1065" s="162" t="s">
        <v>7936</v>
      </c>
      <c r="C1065" s="162" t="s">
        <v>7937</v>
      </c>
      <c r="D1065" s="162" t="s">
        <v>3256</v>
      </c>
      <c r="E1065" s="162" t="s">
        <v>340</v>
      </c>
      <c r="F1065" s="162" t="s">
        <v>1275</v>
      </c>
      <c r="G1065" s="162" t="s">
        <v>3257</v>
      </c>
      <c r="H1065" s="162" t="s">
        <v>7938</v>
      </c>
      <c r="I1065" s="162" t="s">
        <v>3268</v>
      </c>
      <c r="J1065" s="162" t="b">
        <v>1</v>
      </c>
      <c r="K1065" s="162" t="b">
        <v>0</v>
      </c>
    </row>
    <row r="1066" spans="1:11">
      <c r="A1066" s="162" t="s">
        <v>3249</v>
      </c>
      <c r="B1066" s="162" t="s">
        <v>7939</v>
      </c>
      <c r="C1066" s="162" t="s">
        <v>7940</v>
      </c>
      <c r="D1066" s="162" t="s">
        <v>3259</v>
      </c>
      <c r="E1066" s="162" t="s">
        <v>340</v>
      </c>
      <c r="F1066" s="162" t="s">
        <v>1275</v>
      </c>
      <c r="G1066" s="162" t="s">
        <v>3260</v>
      </c>
      <c r="H1066" s="162" t="s">
        <v>7941</v>
      </c>
      <c r="I1066" s="162" t="s">
        <v>3269</v>
      </c>
      <c r="J1066" s="162" t="b">
        <v>1</v>
      </c>
      <c r="K1066" s="162" t="b">
        <v>0</v>
      </c>
    </row>
    <row r="1067" spans="1:11">
      <c r="A1067" s="162" t="s">
        <v>3249</v>
      </c>
      <c r="B1067" s="162" t="s">
        <v>7942</v>
      </c>
      <c r="C1067" s="162" t="s">
        <v>7943</v>
      </c>
      <c r="D1067" s="162" t="s">
        <v>3262</v>
      </c>
      <c r="E1067" s="162" t="s">
        <v>340</v>
      </c>
      <c r="F1067" s="162" t="s">
        <v>1275</v>
      </c>
      <c r="G1067" s="162" t="s">
        <v>3263</v>
      </c>
      <c r="H1067" s="162" t="s">
        <v>7944</v>
      </c>
      <c r="I1067" s="162" t="s">
        <v>3270</v>
      </c>
      <c r="J1067" s="162" t="b">
        <v>1</v>
      </c>
      <c r="K1067" s="162" t="b">
        <v>0</v>
      </c>
    </row>
    <row r="1068" spans="1:11">
      <c r="A1068" s="162" t="s">
        <v>3249</v>
      </c>
      <c r="B1068" s="162" t="s">
        <v>7945</v>
      </c>
      <c r="C1068" s="162" t="s">
        <v>7946</v>
      </c>
      <c r="D1068" s="162" t="s">
        <v>3246</v>
      </c>
      <c r="E1068" s="162" t="s">
        <v>340</v>
      </c>
      <c r="F1068" s="162" t="s">
        <v>333</v>
      </c>
      <c r="G1068" s="162" t="s">
        <v>3247</v>
      </c>
      <c r="H1068" s="162" t="s">
        <v>7947</v>
      </c>
      <c r="I1068" s="162" t="s">
        <v>3271</v>
      </c>
      <c r="J1068" s="162" t="b">
        <v>1</v>
      </c>
      <c r="K1068" s="162" t="b">
        <v>0</v>
      </c>
    </row>
    <row r="1069" spans="1:11">
      <c r="A1069" s="162" t="s">
        <v>3249</v>
      </c>
      <c r="B1069" s="162" t="s">
        <v>7948</v>
      </c>
      <c r="C1069" s="162" t="s">
        <v>7949</v>
      </c>
      <c r="D1069" s="162" t="s">
        <v>3250</v>
      </c>
      <c r="E1069" s="162" t="s">
        <v>340</v>
      </c>
      <c r="F1069" s="162" t="s">
        <v>333</v>
      </c>
      <c r="G1069" s="162" t="s">
        <v>3251</v>
      </c>
      <c r="H1069" s="162" t="s">
        <v>7950</v>
      </c>
      <c r="I1069" s="162" t="s">
        <v>3272</v>
      </c>
      <c r="J1069" s="162" t="b">
        <v>1</v>
      </c>
      <c r="K1069" s="162" t="b">
        <v>0</v>
      </c>
    </row>
    <row r="1070" spans="1:11">
      <c r="A1070" s="162" t="s">
        <v>3249</v>
      </c>
      <c r="B1070" s="162" t="s">
        <v>7951</v>
      </c>
      <c r="C1070" s="162" t="s">
        <v>7952</v>
      </c>
      <c r="D1070" s="162" t="s">
        <v>3253</v>
      </c>
      <c r="E1070" s="162" t="s">
        <v>340</v>
      </c>
      <c r="F1070" s="162" t="s">
        <v>333</v>
      </c>
      <c r="G1070" s="162" t="s">
        <v>3254</v>
      </c>
      <c r="H1070" s="162" t="s">
        <v>7953</v>
      </c>
      <c r="I1070" s="162" t="s">
        <v>3273</v>
      </c>
      <c r="J1070" s="162" t="b">
        <v>1</v>
      </c>
      <c r="K1070" s="162" t="b">
        <v>0</v>
      </c>
    </row>
    <row r="1071" spans="1:11">
      <c r="A1071" s="162" t="s">
        <v>3249</v>
      </c>
      <c r="B1071" s="162" t="s">
        <v>7954</v>
      </c>
      <c r="C1071" s="162" t="s">
        <v>7955</v>
      </c>
      <c r="D1071" s="162" t="s">
        <v>3256</v>
      </c>
      <c r="E1071" s="162" t="s">
        <v>340</v>
      </c>
      <c r="F1071" s="162" t="s">
        <v>333</v>
      </c>
      <c r="G1071" s="162" t="s">
        <v>3257</v>
      </c>
      <c r="H1071" s="162" t="s">
        <v>7956</v>
      </c>
      <c r="I1071" s="162" t="s">
        <v>3274</v>
      </c>
      <c r="J1071" s="162" t="b">
        <v>0</v>
      </c>
      <c r="K1071" s="162" t="b">
        <v>0</v>
      </c>
    </row>
    <row r="1072" spans="1:11">
      <c r="A1072" s="162" t="s">
        <v>3249</v>
      </c>
      <c r="B1072" s="162" t="s">
        <v>7957</v>
      </c>
      <c r="C1072" s="162" t="s">
        <v>7958</v>
      </c>
      <c r="D1072" s="162" t="s">
        <v>3259</v>
      </c>
      <c r="E1072" s="162" t="s">
        <v>340</v>
      </c>
      <c r="F1072" s="162" t="s">
        <v>333</v>
      </c>
      <c r="G1072" s="162" t="s">
        <v>3260</v>
      </c>
      <c r="H1072" s="162" t="s">
        <v>7959</v>
      </c>
      <c r="I1072" s="162" t="s">
        <v>3275</v>
      </c>
      <c r="J1072" s="162" t="b">
        <v>0</v>
      </c>
      <c r="K1072" s="162" t="b">
        <v>0</v>
      </c>
    </row>
    <row r="1073" spans="1:11">
      <c r="A1073" s="162" t="s">
        <v>3249</v>
      </c>
      <c r="B1073" s="162" t="s">
        <v>7960</v>
      </c>
      <c r="C1073" s="162" t="s">
        <v>7961</v>
      </c>
      <c r="D1073" s="162" t="s">
        <v>3262</v>
      </c>
      <c r="E1073" s="162" t="s">
        <v>340</v>
      </c>
      <c r="F1073" s="162" t="s">
        <v>333</v>
      </c>
      <c r="G1073" s="162" t="s">
        <v>3263</v>
      </c>
      <c r="H1073" s="162" t="s">
        <v>7962</v>
      </c>
      <c r="I1073" s="162" t="s">
        <v>3276</v>
      </c>
      <c r="J1073" s="162" t="b">
        <v>0</v>
      </c>
      <c r="K1073" s="162" t="b">
        <v>0</v>
      </c>
    </row>
    <row r="1074" spans="1:11">
      <c r="A1074" s="162" t="s">
        <v>3249</v>
      </c>
      <c r="B1074" s="162" t="s">
        <v>7963</v>
      </c>
      <c r="C1074" s="162" t="s">
        <v>7964</v>
      </c>
      <c r="D1074" s="162" t="s">
        <v>3246</v>
      </c>
      <c r="E1074" s="162" t="s">
        <v>340</v>
      </c>
      <c r="F1074" s="162" t="s">
        <v>332</v>
      </c>
      <c r="G1074" s="162" t="s">
        <v>3247</v>
      </c>
      <c r="H1074" s="162" t="s">
        <v>7965</v>
      </c>
      <c r="I1074" s="162" t="s">
        <v>3277</v>
      </c>
      <c r="J1074" s="162" t="b">
        <v>0</v>
      </c>
      <c r="K1074" s="162" t="b">
        <v>0</v>
      </c>
    </row>
    <row r="1075" spans="1:11">
      <c r="A1075" s="162" t="s">
        <v>3249</v>
      </c>
      <c r="B1075" s="162" t="s">
        <v>7966</v>
      </c>
      <c r="C1075" s="162" t="s">
        <v>7967</v>
      </c>
      <c r="D1075" s="162" t="s">
        <v>3250</v>
      </c>
      <c r="E1075" s="162" t="s">
        <v>340</v>
      </c>
      <c r="F1075" s="162" t="s">
        <v>332</v>
      </c>
      <c r="G1075" s="162" t="s">
        <v>3251</v>
      </c>
      <c r="H1075" s="162" t="s">
        <v>7968</v>
      </c>
      <c r="I1075" s="162" t="s">
        <v>3278</v>
      </c>
      <c r="J1075" s="162" t="b">
        <v>0</v>
      </c>
      <c r="K1075" s="162" t="b">
        <v>0</v>
      </c>
    </row>
    <row r="1076" spans="1:11">
      <c r="A1076" s="162" t="s">
        <v>3249</v>
      </c>
      <c r="B1076" s="162" t="s">
        <v>7969</v>
      </c>
      <c r="C1076" s="162" t="s">
        <v>7970</v>
      </c>
      <c r="D1076" s="162" t="s">
        <v>3253</v>
      </c>
      <c r="E1076" s="162" t="s">
        <v>340</v>
      </c>
      <c r="F1076" s="162" t="s">
        <v>332</v>
      </c>
      <c r="G1076" s="162" t="s">
        <v>3254</v>
      </c>
      <c r="H1076" s="162" t="s">
        <v>7971</v>
      </c>
      <c r="I1076" s="162" t="s">
        <v>3279</v>
      </c>
      <c r="J1076" s="162" t="b">
        <v>0</v>
      </c>
      <c r="K1076" s="162" t="b">
        <v>0</v>
      </c>
    </row>
    <row r="1077" spans="1:11">
      <c r="A1077" s="162" t="s">
        <v>3249</v>
      </c>
      <c r="B1077" s="162" t="s">
        <v>7972</v>
      </c>
      <c r="C1077" s="162" t="s">
        <v>7973</v>
      </c>
      <c r="D1077" s="162" t="s">
        <v>3256</v>
      </c>
      <c r="E1077" s="162" t="s">
        <v>340</v>
      </c>
      <c r="F1077" s="162" t="s">
        <v>332</v>
      </c>
      <c r="G1077" s="162" t="s">
        <v>3257</v>
      </c>
      <c r="H1077" s="162" t="s">
        <v>7974</v>
      </c>
      <c r="I1077" s="162" t="s">
        <v>3280</v>
      </c>
      <c r="J1077" s="162" t="b">
        <v>1</v>
      </c>
      <c r="K1077" s="162" t="b">
        <v>0</v>
      </c>
    </row>
    <row r="1078" spans="1:11">
      <c r="A1078" s="162" t="s">
        <v>3249</v>
      </c>
      <c r="B1078" s="162" t="s">
        <v>7975</v>
      </c>
      <c r="C1078" s="162" t="s">
        <v>7976</v>
      </c>
      <c r="D1078" s="162" t="s">
        <v>3259</v>
      </c>
      <c r="E1078" s="162" t="s">
        <v>340</v>
      </c>
      <c r="F1078" s="162" t="s">
        <v>332</v>
      </c>
      <c r="G1078" s="162" t="s">
        <v>3260</v>
      </c>
      <c r="H1078" s="162" t="s">
        <v>7977</v>
      </c>
      <c r="I1078" s="162" t="s">
        <v>3281</v>
      </c>
      <c r="J1078" s="162" t="b">
        <v>1</v>
      </c>
      <c r="K1078" s="162" t="b">
        <v>0</v>
      </c>
    </row>
    <row r="1079" spans="1:11">
      <c r="A1079" s="162" t="s">
        <v>3249</v>
      </c>
      <c r="B1079" s="162" t="s">
        <v>7978</v>
      </c>
      <c r="C1079" s="162" t="s">
        <v>7979</v>
      </c>
      <c r="D1079" s="162" t="s">
        <v>3262</v>
      </c>
      <c r="E1079" s="162" t="s">
        <v>340</v>
      </c>
      <c r="F1079" s="162" t="s">
        <v>332</v>
      </c>
      <c r="G1079" s="162" t="s">
        <v>3263</v>
      </c>
      <c r="H1079" s="162" t="s">
        <v>7980</v>
      </c>
      <c r="I1079" s="162" t="s">
        <v>3282</v>
      </c>
      <c r="J1079" s="162" t="b">
        <v>1</v>
      </c>
      <c r="K1079" s="162" t="b">
        <v>0</v>
      </c>
    </row>
    <row r="1080" spans="1:11">
      <c r="A1080" s="162" t="s">
        <v>3286</v>
      </c>
      <c r="B1080" s="162" t="s">
        <v>7981</v>
      </c>
      <c r="C1080" s="162" t="s">
        <v>7982</v>
      </c>
      <c r="D1080" s="162" t="s">
        <v>3283</v>
      </c>
      <c r="E1080" s="162" t="s">
        <v>340</v>
      </c>
      <c r="F1080" s="162" t="s">
        <v>333</v>
      </c>
      <c r="G1080" s="162" t="s">
        <v>3284</v>
      </c>
      <c r="H1080" s="162" t="s">
        <v>3284</v>
      </c>
      <c r="I1080" s="162" t="s">
        <v>3285</v>
      </c>
      <c r="J1080" s="162" t="b">
        <v>0</v>
      </c>
      <c r="K1080" s="162" t="b">
        <v>0</v>
      </c>
    </row>
    <row r="1081" spans="1:11">
      <c r="A1081" s="162" t="s">
        <v>3286</v>
      </c>
      <c r="B1081" s="162" t="s">
        <v>7983</v>
      </c>
      <c r="C1081" s="162" t="s">
        <v>7984</v>
      </c>
      <c r="D1081" s="162" t="s">
        <v>3287</v>
      </c>
      <c r="E1081" s="162" t="s">
        <v>340</v>
      </c>
      <c r="F1081" s="162" t="s">
        <v>333</v>
      </c>
      <c r="G1081" s="162" t="s">
        <v>3288</v>
      </c>
      <c r="H1081" s="162" t="s">
        <v>3288</v>
      </c>
      <c r="I1081" s="162" t="s">
        <v>3289</v>
      </c>
      <c r="J1081" s="162" t="b">
        <v>0</v>
      </c>
      <c r="K1081" s="162" t="b">
        <v>0</v>
      </c>
    </row>
    <row r="1082" spans="1:11">
      <c r="A1082" s="162" t="s">
        <v>3286</v>
      </c>
      <c r="B1082" s="162" t="s">
        <v>7985</v>
      </c>
      <c r="C1082" s="162" t="s">
        <v>7986</v>
      </c>
      <c r="D1082" s="162" t="s">
        <v>3290</v>
      </c>
      <c r="E1082" s="162" t="s">
        <v>340</v>
      </c>
      <c r="F1082" s="162" t="s">
        <v>333</v>
      </c>
      <c r="G1082" s="162" t="s">
        <v>3291</v>
      </c>
      <c r="H1082" s="162" t="s">
        <v>3291</v>
      </c>
      <c r="I1082" s="162" t="s">
        <v>3292</v>
      </c>
      <c r="J1082" s="162" t="b">
        <v>0</v>
      </c>
      <c r="K1082" s="162" t="b">
        <v>0</v>
      </c>
    </row>
    <row r="1083" spans="1:11">
      <c r="A1083" s="162" t="s">
        <v>3286</v>
      </c>
      <c r="B1083" s="162" t="s">
        <v>7987</v>
      </c>
      <c r="C1083" s="162" t="s">
        <v>7988</v>
      </c>
      <c r="D1083" s="162" t="s">
        <v>3293</v>
      </c>
      <c r="E1083" s="162" t="s">
        <v>340</v>
      </c>
      <c r="F1083" s="162" t="s">
        <v>333</v>
      </c>
      <c r="G1083" s="162" t="s">
        <v>3294</v>
      </c>
      <c r="H1083" s="162" t="s">
        <v>3294</v>
      </c>
      <c r="I1083" s="162" t="s">
        <v>3295</v>
      </c>
      <c r="J1083" s="162" t="b">
        <v>0</v>
      </c>
      <c r="K1083" s="162" t="b">
        <v>0</v>
      </c>
    </row>
    <row r="1084" spans="1:11">
      <c r="A1084" s="162" t="s">
        <v>3286</v>
      </c>
      <c r="B1084" s="162" t="s">
        <v>7989</v>
      </c>
      <c r="C1084" s="162" t="s">
        <v>7990</v>
      </c>
      <c r="D1084" s="162" t="s">
        <v>3296</v>
      </c>
      <c r="E1084" s="162" t="s">
        <v>340</v>
      </c>
      <c r="F1084" s="162" t="s">
        <v>333</v>
      </c>
      <c r="G1084" s="162" t="s">
        <v>3297</v>
      </c>
      <c r="H1084" s="162" t="s">
        <v>3297</v>
      </c>
      <c r="I1084" s="162" t="s">
        <v>3298</v>
      </c>
      <c r="J1084" s="162" t="b">
        <v>0</v>
      </c>
      <c r="K1084" s="162" t="b">
        <v>0</v>
      </c>
    </row>
    <row r="1085" spans="1:11">
      <c r="A1085" s="162" t="s">
        <v>3286</v>
      </c>
      <c r="B1085" s="162" t="s">
        <v>7991</v>
      </c>
      <c r="C1085" s="162" t="s">
        <v>7992</v>
      </c>
      <c r="D1085" s="162" t="s">
        <v>3299</v>
      </c>
      <c r="E1085" s="162" t="s">
        <v>340</v>
      </c>
      <c r="F1085" s="162" t="s">
        <v>333</v>
      </c>
      <c r="G1085" s="162" t="s">
        <v>3300</v>
      </c>
      <c r="H1085" s="162" t="s">
        <v>3300</v>
      </c>
      <c r="I1085" s="162" t="s">
        <v>3301</v>
      </c>
      <c r="J1085" s="162" t="b">
        <v>0</v>
      </c>
      <c r="K1085" s="162" t="b">
        <v>0</v>
      </c>
    </row>
    <row r="1086" spans="1:11">
      <c r="A1086" s="162" t="s">
        <v>3286</v>
      </c>
      <c r="B1086" s="162" t="s">
        <v>7993</v>
      </c>
      <c r="C1086" s="162" t="s">
        <v>7994</v>
      </c>
      <c r="D1086" s="162" t="s">
        <v>3302</v>
      </c>
      <c r="E1086" s="162" t="s">
        <v>340</v>
      </c>
      <c r="F1086" s="162" t="s">
        <v>333</v>
      </c>
      <c r="G1086" s="162" t="s">
        <v>3303</v>
      </c>
      <c r="H1086" s="162" t="s">
        <v>3303</v>
      </c>
      <c r="I1086" s="162" t="s">
        <v>3304</v>
      </c>
      <c r="J1086" s="162" t="b">
        <v>0</v>
      </c>
      <c r="K1086" s="162" t="b">
        <v>0</v>
      </c>
    </row>
    <row r="1087" spans="1:11">
      <c r="A1087" s="162" t="s">
        <v>3286</v>
      </c>
      <c r="B1087" s="162" t="s">
        <v>7995</v>
      </c>
      <c r="C1087" s="162" t="s">
        <v>7996</v>
      </c>
      <c r="D1087" s="162" t="s">
        <v>3305</v>
      </c>
      <c r="E1087" s="162" t="s">
        <v>340</v>
      </c>
      <c r="F1087" s="162" t="s">
        <v>333</v>
      </c>
      <c r="G1087" s="162" t="s">
        <v>3306</v>
      </c>
      <c r="H1087" s="162" t="s">
        <v>3306</v>
      </c>
      <c r="I1087" s="162" t="s">
        <v>3307</v>
      </c>
      <c r="J1087" s="162" t="b">
        <v>0</v>
      </c>
      <c r="K1087" s="162" t="b">
        <v>0</v>
      </c>
    </row>
    <row r="1088" spans="1:11">
      <c r="A1088" s="162" t="s">
        <v>3286</v>
      </c>
      <c r="B1088" s="162" t="s">
        <v>7997</v>
      </c>
      <c r="C1088" s="162" t="s">
        <v>7998</v>
      </c>
      <c r="D1088" s="162" t="s">
        <v>3308</v>
      </c>
      <c r="E1088" s="162" t="s">
        <v>340</v>
      </c>
      <c r="F1088" s="162" t="s">
        <v>333</v>
      </c>
      <c r="G1088" s="162" t="s">
        <v>3309</v>
      </c>
      <c r="H1088" s="162" t="s">
        <v>3309</v>
      </c>
      <c r="I1088" s="162" t="s">
        <v>3310</v>
      </c>
      <c r="J1088" s="162" t="b">
        <v>0</v>
      </c>
      <c r="K1088" s="162" t="b">
        <v>0</v>
      </c>
    </row>
    <row r="1089" spans="1:11">
      <c r="A1089" s="162" t="s">
        <v>3286</v>
      </c>
      <c r="B1089" s="162" t="s">
        <v>7999</v>
      </c>
      <c r="C1089" s="162" t="s">
        <v>8000</v>
      </c>
      <c r="D1089" s="162" t="s">
        <v>3311</v>
      </c>
      <c r="E1089" s="162" t="s">
        <v>340</v>
      </c>
      <c r="F1089" s="162" t="s">
        <v>333</v>
      </c>
      <c r="G1089" s="162" t="s">
        <v>3312</v>
      </c>
      <c r="H1089" s="162" t="s">
        <v>3312</v>
      </c>
      <c r="I1089" s="162" t="s">
        <v>3313</v>
      </c>
      <c r="J1089" s="162" t="b">
        <v>0</v>
      </c>
      <c r="K1089" s="162" t="b">
        <v>0</v>
      </c>
    </row>
    <row r="1090" spans="1:11">
      <c r="A1090" s="162" t="s">
        <v>3286</v>
      </c>
      <c r="B1090" s="162" t="s">
        <v>8001</v>
      </c>
      <c r="C1090" s="162" t="s">
        <v>8002</v>
      </c>
      <c r="D1090" s="162" t="s">
        <v>3314</v>
      </c>
      <c r="E1090" s="162" t="s">
        <v>340</v>
      </c>
      <c r="F1090" s="162" t="s">
        <v>333</v>
      </c>
      <c r="G1090" s="162" t="s">
        <v>3315</v>
      </c>
      <c r="H1090" s="162" t="s">
        <v>3315</v>
      </c>
      <c r="I1090" s="162" t="s">
        <v>3316</v>
      </c>
      <c r="J1090" s="162" t="b">
        <v>0</v>
      </c>
      <c r="K1090" s="162" t="b">
        <v>0</v>
      </c>
    </row>
    <row r="1091" spans="1:11">
      <c r="A1091" s="162" t="s">
        <v>3286</v>
      </c>
      <c r="B1091" s="162" t="s">
        <v>8003</v>
      </c>
      <c r="C1091" s="162" t="s">
        <v>8004</v>
      </c>
      <c r="D1091" s="162" t="s">
        <v>3317</v>
      </c>
      <c r="E1091" s="162" t="s">
        <v>340</v>
      </c>
      <c r="F1091" s="162" t="s">
        <v>333</v>
      </c>
      <c r="G1091" s="162" t="s">
        <v>3318</v>
      </c>
      <c r="H1091" s="162" t="s">
        <v>3318</v>
      </c>
      <c r="I1091" s="162" t="s">
        <v>3319</v>
      </c>
      <c r="J1091" s="162" t="b">
        <v>0</v>
      </c>
      <c r="K1091" s="162" t="b">
        <v>0</v>
      </c>
    </row>
    <row r="1092" spans="1:11">
      <c r="A1092" s="162" t="s">
        <v>3286</v>
      </c>
      <c r="B1092" s="162" t="s">
        <v>8005</v>
      </c>
      <c r="C1092" s="162" t="s">
        <v>8006</v>
      </c>
      <c r="D1092" s="162" t="s">
        <v>3320</v>
      </c>
      <c r="E1092" s="162" t="s">
        <v>340</v>
      </c>
      <c r="F1092" s="162" t="s">
        <v>333</v>
      </c>
      <c r="G1092" s="162" t="s">
        <v>3321</v>
      </c>
      <c r="H1092" s="162" t="s">
        <v>3321</v>
      </c>
      <c r="I1092" s="162" t="s">
        <v>3322</v>
      </c>
      <c r="J1092" s="162" t="b">
        <v>0</v>
      </c>
      <c r="K1092" s="162" t="b">
        <v>0</v>
      </c>
    </row>
    <row r="1093" spans="1:11">
      <c r="A1093" s="162" t="s">
        <v>3286</v>
      </c>
      <c r="B1093" s="162" t="s">
        <v>8007</v>
      </c>
      <c r="C1093" s="162" t="s">
        <v>8008</v>
      </c>
      <c r="D1093" s="162" t="s">
        <v>3323</v>
      </c>
      <c r="E1093" s="162" t="s">
        <v>340</v>
      </c>
      <c r="F1093" s="162" t="s">
        <v>333</v>
      </c>
      <c r="G1093" s="162" t="s">
        <v>3324</v>
      </c>
      <c r="H1093" s="162" t="s">
        <v>3324</v>
      </c>
      <c r="I1093" s="162" t="s">
        <v>3325</v>
      </c>
      <c r="J1093" s="162" t="b">
        <v>0</v>
      </c>
      <c r="K1093" s="162" t="b">
        <v>0</v>
      </c>
    </row>
    <row r="1094" spans="1:11">
      <c r="A1094" s="162" t="s">
        <v>3286</v>
      </c>
      <c r="B1094" s="162" t="s">
        <v>8009</v>
      </c>
      <c r="C1094" s="162" t="s">
        <v>8010</v>
      </c>
      <c r="D1094" s="162" t="s">
        <v>3326</v>
      </c>
      <c r="E1094" s="162" t="s">
        <v>340</v>
      </c>
      <c r="F1094" s="162" t="s">
        <v>333</v>
      </c>
      <c r="G1094" s="162" t="s">
        <v>3327</v>
      </c>
      <c r="H1094" s="162" t="s">
        <v>3327</v>
      </c>
      <c r="I1094" s="162" t="s">
        <v>3328</v>
      </c>
      <c r="J1094" s="162" t="b">
        <v>0</v>
      </c>
      <c r="K1094" s="162" t="b">
        <v>0</v>
      </c>
    </row>
    <row r="1095" spans="1:11">
      <c r="A1095" s="162" t="s">
        <v>3286</v>
      </c>
      <c r="B1095" s="162" t="s">
        <v>8011</v>
      </c>
      <c r="C1095" s="162" t="s">
        <v>8012</v>
      </c>
      <c r="D1095" s="162" t="s">
        <v>3329</v>
      </c>
      <c r="E1095" s="162" t="s">
        <v>340</v>
      </c>
      <c r="F1095" s="162" t="s">
        <v>333</v>
      </c>
      <c r="G1095" s="162" t="s">
        <v>3330</v>
      </c>
      <c r="H1095" s="162" t="s">
        <v>3330</v>
      </c>
      <c r="I1095" s="162" t="s">
        <v>3331</v>
      </c>
      <c r="J1095" s="162" t="b">
        <v>0</v>
      </c>
      <c r="K1095" s="162" t="b">
        <v>0</v>
      </c>
    </row>
    <row r="1096" spans="1:11">
      <c r="A1096" s="162" t="s">
        <v>3286</v>
      </c>
      <c r="B1096" s="162" t="s">
        <v>8013</v>
      </c>
      <c r="C1096" s="162" t="s">
        <v>8014</v>
      </c>
      <c r="D1096" s="162" t="s">
        <v>3332</v>
      </c>
      <c r="E1096" s="162" t="s">
        <v>340</v>
      </c>
      <c r="F1096" s="162" t="s">
        <v>333</v>
      </c>
      <c r="G1096" s="162" t="s">
        <v>3333</v>
      </c>
      <c r="H1096" s="162" t="s">
        <v>3333</v>
      </c>
      <c r="I1096" s="162" t="s">
        <v>3334</v>
      </c>
      <c r="J1096" s="162" t="b">
        <v>0</v>
      </c>
      <c r="K1096" s="162" t="b">
        <v>0</v>
      </c>
    </row>
    <row r="1097" spans="1:11">
      <c r="A1097" s="162" t="s">
        <v>3286</v>
      </c>
      <c r="B1097" s="162" t="s">
        <v>8015</v>
      </c>
      <c r="C1097" s="162" t="s">
        <v>8016</v>
      </c>
      <c r="D1097" s="162" t="s">
        <v>3335</v>
      </c>
      <c r="E1097" s="162" t="s">
        <v>340</v>
      </c>
      <c r="F1097" s="162" t="s">
        <v>333</v>
      </c>
      <c r="G1097" s="162" t="s">
        <v>3336</v>
      </c>
      <c r="H1097" s="162" t="s">
        <v>3336</v>
      </c>
      <c r="I1097" s="162" t="s">
        <v>3337</v>
      </c>
      <c r="J1097" s="162" t="b">
        <v>0</v>
      </c>
      <c r="K1097" s="162" t="b">
        <v>0</v>
      </c>
    </row>
    <row r="1098" spans="1:11">
      <c r="A1098" s="162" t="s">
        <v>3286</v>
      </c>
      <c r="B1098" s="162" t="s">
        <v>8017</v>
      </c>
      <c r="C1098" s="162" t="s">
        <v>8018</v>
      </c>
      <c r="D1098" s="162" t="s">
        <v>3338</v>
      </c>
      <c r="E1098" s="162" t="s">
        <v>340</v>
      </c>
      <c r="F1098" s="162" t="s">
        <v>333</v>
      </c>
      <c r="G1098" s="162" t="s">
        <v>3339</v>
      </c>
      <c r="H1098" s="162" t="s">
        <v>3339</v>
      </c>
      <c r="I1098" s="162" t="s">
        <v>3340</v>
      </c>
      <c r="J1098" s="162" t="b">
        <v>1</v>
      </c>
      <c r="K1098" s="162" t="b">
        <v>0</v>
      </c>
    </row>
    <row r="1099" spans="1:11">
      <c r="A1099" s="162" t="s">
        <v>3286</v>
      </c>
      <c r="B1099" s="162" t="s">
        <v>8019</v>
      </c>
      <c r="C1099" s="162" t="s">
        <v>8020</v>
      </c>
      <c r="D1099" s="162" t="s">
        <v>3341</v>
      </c>
      <c r="E1099" s="162" t="s">
        <v>340</v>
      </c>
      <c r="F1099" s="162" t="s">
        <v>333</v>
      </c>
      <c r="G1099" s="162" t="s">
        <v>3342</v>
      </c>
      <c r="H1099" s="162" t="s">
        <v>3342</v>
      </c>
      <c r="I1099" s="162" t="s">
        <v>3343</v>
      </c>
      <c r="J1099" s="162" t="b">
        <v>0</v>
      </c>
      <c r="K1099" s="162" t="b">
        <v>0</v>
      </c>
    </row>
    <row r="1100" spans="1:11">
      <c r="A1100" s="162" t="s">
        <v>3286</v>
      </c>
      <c r="B1100" s="162" t="s">
        <v>8021</v>
      </c>
      <c r="C1100" s="162" t="s">
        <v>8022</v>
      </c>
      <c r="D1100" s="162" t="s">
        <v>3344</v>
      </c>
      <c r="E1100" s="162" t="s">
        <v>340</v>
      </c>
      <c r="F1100" s="162" t="s">
        <v>333</v>
      </c>
      <c r="G1100" s="162" t="s">
        <v>3345</v>
      </c>
      <c r="H1100" s="162" t="s">
        <v>3345</v>
      </c>
      <c r="I1100" s="162" t="s">
        <v>3346</v>
      </c>
      <c r="J1100" s="162" t="b">
        <v>0</v>
      </c>
      <c r="K1100" s="162" t="b">
        <v>0</v>
      </c>
    </row>
    <row r="1101" spans="1:11">
      <c r="A1101" s="162" t="s">
        <v>3286</v>
      </c>
      <c r="B1101" s="162" t="s">
        <v>8023</v>
      </c>
      <c r="C1101" s="162" t="s">
        <v>8024</v>
      </c>
      <c r="D1101" s="162" t="s">
        <v>3347</v>
      </c>
      <c r="E1101" s="162" t="s">
        <v>340</v>
      </c>
      <c r="F1101" s="162" t="s">
        <v>333</v>
      </c>
      <c r="G1101" s="162" t="s">
        <v>3348</v>
      </c>
      <c r="H1101" s="162" t="s">
        <v>3348</v>
      </c>
      <c r="I1101" s="162" t="s">
        <v>3349</v>
      </c>
      <c r="J1101" s="162" t="b">
        <v>0</v>
      </c>
      <c r="K1101" s="162" t="b">
        <v>0</v>
      </c>
    </row>
    <row r="1102" spans="1:11">
      <c r="A1102" s="162" t="s">
        <v>3286</v>
      </c>
      <c r="B1102" s="162" t="s">
        <v>8025</v>
      </c>
      <c r="C1102" s="162" t="s">
        <v>8026</v>
      </c>
      <c r="D1102" s="162" t="s">
        <v>3350</v>
      </c>
      <c r="E1102" s="162" t="s">
        <v>340</v>
      </c>
      <c r="F1102" s="162" t="s">
        <v>333</v>
      </c>
      <c r="G1102" s="162" t="s">
        <v>3351</v>
      </c>
      <c r="H1102" s="162" t="s">
        <v>3351</v>
      </c>
      <c r="I1102" s="162" t="s">
        <v>3352</v>
      </c>
      <c r="J1102" s="162" t="b">
        <v>0</v>
      </c>
      <c r="K1102" s="162" t="b">
        <v>0</v>
      </c>
    </row>
    <row r="1103" spans="1:11">
      <c r="A1103" s="162" t="s">
        <v>3286</v>
      </c>
      <c r="B1103" s="162" t="s">
        <v>8027</v>
      </c>
      <c r="C1103" s="162" t="s">
        <v>8028</v>
      </c>
      <c r="D1103" s="162" t="s">
        <v>3353</v>
      </c>
      <c r="E1103" s="162" t="s">
        <v>340</v>
      </c>
      <c r="F1103" s="162" t="s">
        <v>333</v>
      </c>
      <c r="G1103" s="162" t="s">
        <v>3354</v>
      </c>
      <c r="H1103" s="162" t="s">
        <v>3354</v>
      </c>
      <c r="I1103" s="162" t="s">
        <v>3355</v>
      </c>
      <c r="J1103" s="162" t="b">
        <v>0</v>
      </c>
      <c r="K1103" s="162" t="b">
        <v>0</v>
      </c>
    </row>
    <row r="1104" spans="1:11">
      <c r="A1104" s="162" t="s">
        <v>3286</v>
      </c>
      <c r="B1104" s="162" t="s">
        <v>8029</v>
      </c>
      <c r="C1104" s="162" t="s">
        <v>8030</v>
      </c>
      <c r="D1104" s="162" t="s">
        <v>3356</v>
      </c>
      <c r="E1104" s="162" t="s">
        <v>340</v>
      </c>
      <c r="F1104" s="162" t="s">
        <v>333</v>
      </c>
      <c r="G1104" s="162" t="s">
        <v>3357</v>
      </c>
      <c r="H1104" s="162" t="s">
        <v>3357</v>
      </c>
      <c r="I1104" s="162" t="s">
        <v>3358</v>
      </c>
      <c r="J1104" s="162" t="b">
        <v>0</v>
      </c>
      <c r="K1104" s="162" t="b">
        <v>0</v>
      </c>
    </row>
    <row r="1105" spans="1:11">
      <c r="A1105" s="162" t="s">
        <v>3286</v>
      </c>
      <c r="B1105" s="162" t="s">
        <v>8031</v>
      </c>
      <c r="C1105" s="162" t="s">
        <v>8032</v>
      </c>
      <c r="D1105" s="162" t="s">
        <v>3359</v>
      </c>
      <c r="E1105" s="162" t="s">
        <v>340</v>
      </c>
      <c r="F1105" s="162" t="s">
        <v>333</v>
      </c>
      <c r="G1105" s="162" t="s">
        <v>3360</v>
      </c>
      <c r="H1105" s="162" t="s">
        <v>3360</v>
      </c>
      <c r="I1105" s="162" t="s">
        <v>3361</v>
      </c>
      <c r="J1105" s="162" t="b">
        <v>0</v>
      </c>
      <c r="K1105" s="162" t="b">
        <v>0</v>
      </c>
    </row>
    <row r="1106" spans="1:11">
      <c r="A1106" s="162" t="s">
        <v>3286</v>
      </c>
      <c r="B1106" s="162" t="s">
        <v>8033</v>
      </c>
      <c r="C1106" s="162" t="s">
        <v>8034</v>
      </c>
      <c r="D1106" s="162" t="s">
        <v>3362</v>
      </c>
      <c r="E1106" s="162" t="s">
        <v>340</v>
      </c>
      <c r="F1106" s="162" t="s">
        <v>333</v>
      </c>
      <c r="G1106" s="162" t="s">
        <v>3363</v>
      </c>
      <c r="H1106" s="162" t="s">
        <v>3363</v>
      </c>
      <c r="I1106" s="162" t="s">
        <v>3364</v>
      </c>
      <c r="J1106" s="162" t="b">
        <v>0</v>
      </c>
      <c r="K1106" s="162" t="b">
        <v>0</v>
      </c>
    </row>
    <row r="1107" spans="1:11">
      <c r="A1107" s="162" t="s">
        <v>3286</v>
      </c>
      <c r="B1107" s="162" t="s">
        <v>8035</v>
      </c>
      <c r="C1107" s="162" t="s">
        <v>8036</v>
      </c>
      <c r="D1107" s="162" t="s">
        <v>3365</v>
      </c>
      <c r="E1107" s="162" t="s">
        <v>340</v>
      </c>
      <c r="F1107" s="162" t="s">
        <v>333</v>
      </c>
      <c r="G1107" s="162" t="s">
        <v>3366</v>
      </c>
      <c r="H1107" s="162" t="s">
        <v>3366</v>
      </c>
      <c r="I1107" s="162" t="s">
        <v>3367</v>
      </c>
      <c r="J1107" s="162" t="b">
        <v>0</v>
      </c>
      <c r="K1107" s="162" t="b">
        <v>0</v>
      </c>
    </row>
    <row r="1108" spans="1:11">
      <c r="A1108" s="162" t="s">
        <v>3286</v>
      </c>
      <c r="B1108" s="162" t="s">
        <v>8037</v>
      </c>
      <c r="C1108" s="162" t="s">
        <v>8038</v>
      </c>
      <c r="D1108" s="162" t="s">
        <v>3368</v>
      </c>
      <c r="E1108" s="162" t="s">
        <v>340</v>
      </c>
      <c r="F1108" s="162" t="s">
        <v>333</v>
      </c>
      <c r="G1108" s="162" t="s">
        <v>3369</v>
      </c>
      <c r="H1108" s="162" t="s">
        <v>3369</v>
      </c>
      <c r="I1108" s="162" t="s">
        <v>3370</v>
      </c>
      <c r="J1108" s="162" t="b">
        <v>0</v>
      </c>
      <c r="K1108" s="162" t="b">
        <v>0</v>
      </c>
    </row>
    <row r="1109" spans="1:11">
      <c r="A1109" s="162" t="s">
        <v>3286</v>
      </c>
      <c r="B1109" s="162" t="s">
        <v>8039</v>
      </c>
      <c r="C1109" s="162" t="s">
        <v>8040</v>
      </c>
      <c r="D1109" s="162" t="s">
        <v>3371</v>
      </c>
      <c r="E1109" s="162" t="s">
        <v>340</v>
      </c>
      <c r="F1109" s="162" t="s">
        <v>333</v>
      </c>
      <c r="G1109" s="162" t="s">
        <v>3372</v>
      </c>
      <c r="H1109" s="162" t="s">
        <v>3372</v>
      </c>
      <c r="I1109" s="162" t="s">
        <v>3373</v>
      </c>
      <c r="J1109" s="162" t="b">
        <v>0</v>
      </c>
      <c r="K1109" s="162" t="b">
        <v>0</v>
      </c>
    </row>
    <row r="1110" spans="1:11">
      <c r="A1110" s="162" t="s">
        <v>3286</v>
      </c>
      <c r="B1110" s="162" t="s">
        <v>8041</v>
      </c>
      <c r="C1110" s="162" t="s">
        <v>8042</v>
      </c>
      <c r="D1110" s="162" t="s">
        <v>3374</v>
      </c>
      <c r="E1110" s="162" t="s">
        <v>340</v>
      </c>
      <c r="F1110" s="162" t="s">
        <v>333</v>
      </c>
      <c r="G1110" s="162" t="s">
        <v>3375</v>
      </c>
      <c r="H1110" s="162" t="s">
        <v>3375</v>
      </c>
      <c r="I1110" s="162" t="s">
        <v>3376</v>
      </c>
      <c r="J1110" s="162" t="b">
        <v>0</v>
      </c>
      <c r="K1110" s="162" t="b">
        <v>0</v>
      </c>
    </row>
    <row r="1111" spans="1:11">
      <c r="A1111" s="162" t="s">
        <v>3286</v>
      </c>
      <c r="B1111" s="162" t="s">
        <v>8043</v>
      </c>
      <c r="C1111" s="162" t="s">
        <v>8044</v>
      </c>
      <c r="D1111" s="162" t="s">
        <v>3377</v>
      </c>
      <c r="E1111" s="162" t="s">
        <v>340</v>
      </c>
      <c r="F1111" s="162" t="s">
        <v>333</v>
      </c>
      <c r="G1111" s="162" t="s">
        <v>3378</v>
      </c>
      <c r="H1111" s="162" t="s">
        <v>3378</v>
      </c>
      <c r="I1111" s="162" t="s">
        <v>3379</v>
      </c>
      <c r="J1111" s="162" t="b">
        <v>0</v>
      </c>
      <c r="K1111" s="162" t="b">
        <v>0</v>
      </c>
    </row>
    <row r="1112" spans="1:11">
      <c r="A1112" s="162" t="s">
        <v>3286</v>
      </c>
      <c r="B1112" s="162" t="s">
        <v>8045</v>
      </c>
      <c r="C1112" s="162" t="s">
        <v>8046</v>
      </c>
      <c r="D1112" s="162" t="s">
        <v>3380</v>
      </c>
      <c r="E1112" s="162" t="s">
        <v>340</v>
      </c>
      <c r="F1112" s="162" t="s">
        <v>333</v>
      </c>
      <c r="G1112" s="162" t="s">
        <v>3381</v>
      </c>
      <c r="H1112" s="162" t="s">
        <v>3381</v>
      </c>
      <c r="I1112" s="162" t="s">
        <v>3382</v>
      </c>
      <c r="J1112" s="162" t="b">
        <v>0</v>
      </c>
      <c r="K1112" s="162" t="b">
        <v>0</v>
      </c>
    </row>
    <row r="1113" spans="1:11">
      <c r="A1113" s="162" t="s">
        <v>3286</v>
      </c>
      <c r="B1113" s="162" t="s">
        <v>8047</v>
      </c>
      <c r="C1113" s="162" t="s">
        <v>8048</v>
      </c>
      <c r="D1113" s="162" t="s">
        <v>3383</v>
      </c>
      <c r="E1113" s="162" t="s">
        <v>340</v>
      </c>
      <c r="F1113" s="162" t="s">
        <v>333</v>
      </c>
      <c r="G1113" s="162" t="s">
        <v>3384</v>
      </c>
      <c r="H1113" s="162" t="s">
        <v>3384</v>
      </c>
      <c r="I1113" s="162" t="s">
        <v>3385</v>
      </c>
      <c r="J1113" s="162" t="b">
        <v>0</v>
      </c>
      <c r="K1113" s="162" t="b">
        <v>0</v>
      </c>
    </row>
    <row r="1114" spans="1:11">
      <c r="A1114" s="162" t="s">
        <v>3286</v>
      </c>
      <c r="B1114" s="162" t="s">
        <v>8049</v>
      </c>
      <c r="C1114" s="162" t="s">
        <v>8050</v>
      </c>
      <c r="D1114" s="162" t="s">
        <v>3386</v>
      </c>
      <c r="E1114" s="162" t="s">
        <v>340</v>
      </c>
      <c r="F1114" s="162" t="s">
        <v>333</v>
      </c>
      <c r="G1114" s="162" t="s">
        <v>3387</v>
      </c>
      <c r="H1114" s="162" t="s">
        <v>3387</v>
      </c>
      <c r="I1114" s="162" t="s">
        <v>3388</v>
      </c>
      <c r="J1114" s="162" t="b">
        <v>0</v>
      </c>
      <c r="K1114" s="162" t="b">
        <v>0</v>
      </c>
    </row>
    <row r="1115" spans="1:11">
      <c r="A1115" s="162" t="s">
        <v>3286</v>
      </c>
      <c r="B1115" s="162" t="s">
        <v>8051</v>
      </c>
      <c r="C1115" s="162" t="s">
        <v>8052</v>
      </c>
      <c r="D1115" s="162" t="s">
        <v>3389</v>
      </c>
      <c r="E1115" s="162" t="s">
        <v>340</v>
      </c>
      <c r="F1115" s="162" t="s">
        <v>333</v>
      </c>
      <c r="G1115" s="162" t="s">
        <v>3390</v>
      </c>
      <c r="H1115" s="162" t="s">
        <v>3390</v>
      </c>
      <c r="I1115" s="162" t="s">
        <v>3391</v>
      </c>
      <c r="J1115" s="162" t="b">
        <v>0</v>
      </c>
      <c r="K1115" s="162" t="b">
        <v>0</v>
      </c>
    </row>
    <row r="1116" spans="1:11">
      <c r="A1116" s="162" t="s">
        <v>3286</v>
      </c>
      <c r="B1116" s="162" t="s">
        <v>8053</v>
      </c>
      <c r="C1116" s="162" t="s">
        <v>8054</v>
      </c>
      <c r="D1116" s="162" t="s">
        <v>3392</v>
      </c>
      <c r="E1116" s="162" t="s">
        <v>340</v>
      </c>
      <c r="F1116" s="162" t="s">
        <v>333</v>
      </c>
      <c r="G1116" s="162" t="s">
        <v>3393</v>
      </c>
      <c r="H1116" s="162" t="s">
        <v>3393</v>
      </c>
      <c r="I1116" s="162" t="s">
        <v>3394</v>
      </c>
      <c r="J1116" s="162" t="b">
        <v>0</v>
      </c>
      <c r="K1116" s="162" t="b">
        <v>0</v>
      </c>
    </row>
    <row r="1117" spans="1:11">
      <c r="A1117" s="162" t="s">
        <v>3286</v>
      </c>
      <c r="B1117" s="162" t="s">
        <v>8055</v>
      </c>
      <c r="C1117" s="162" t="s">
        <v>8056</v>
      </c>
      <c r="D1117" s="162" t="s">
        <v>3395</v>
      </c>
      <c r="E1117" s="162" t="s">
        <v>340</v>
      </c>
      <c r="F1117" s="162" t="s">
        <v>333</v>
      </c>
      <c r="G1117" s="162" t="s">
        <v>3396</v>
      </c>
      <c r="H1117" s="162" t="s">
        <v>3396</v>
      </c>
      <c r="I1117" s="162" t="s">
        <v>3397</v>
      </c>
      <c r="J1117" s="162" t="b">
        <v>0</v>
      </c>
      <c r="K1117" s="162" t="b">
        <v>0</v>
      </c>
    </row>
    <row r="1118" spans="1:11">
      <c r="A1118" s="162" t="s">
        <v>3286</v>
      </c>
      <c r="B1118" s="162" t="s">
        <v>8057</v>
      </c>
      <c r="C1118" s="162" t="s">
        <v>8058</v>
      </c>
      <c r="D1118" s="162" t="s">
        <v>3398</v>
      </c>
      <c r="E1118" s="162" t="s">
        <v>340</v>
      </c>
      <c r="F1118" s="162" t="s">
        <v>333</v>
      </c>
      <c r="G1118" s="162" t="s">
        <v>3399</v>
      </c>
      <c r="H1118" s="162" t="s">
        <v>3399</v>
      </c>
      <c r="I1118" s="162" t="s">
        <v>3400</v>
      </c>
      <c r="J1118" s="162" t="b">
        <v>0</v>
      </c>
      <c r="K1118" s="162" t="b">
        <v>0</v>
      </c>
    </row>
    <row r="1119" spans="1:11">
      <c r="A1119" s="162" t="s">
        <v>3286</v>
      </c>
      <c r="B1119" s="162" t="s">
        <v>8059</v>
      </c>
      <c r="C1119" s="162" t="s">
        <v>8060</v>
      </c>
      <c r="D1119" s="162" t="s">
        <v>3401</v>
      </c>
      <c r="E1119" s="162" t="s">
        <v>340</v>
      </c>
      <c r="F1119" s="162" t="s">
        <v>332</v>
      </c>
      <c r="G1119" s="162" t="s">
        <v>3402</v>
      </c>
      <c r="H1119" s="162" t="s">
        <v>3402</v>
      </c>
      <c r="I1119" s="162" t="s">
        <v>3403</v>
      </c>
      <c r="J1119" s="162" t="b">
        <v>0</v>
      </c>
      <c r="K1119" s="162" t="b">
        <v>0</v>
      </c>
    </row>
    <row r="1120" spans="1:11">
      <c r="A1120" s="162" t="s">
        <v>3286</v>
      </c>
      <c r="B1120" s="162" t="s">
        <v>8061</v>
      </c>
      <c r="C1120" s="162" t="s">
        <v>8062</v>
      </c>
      <c r="D1120" s="162" t="s">
        <v>3338</v>
      </c>
      <c r="E1120" s="162" t="s">
        <v>340</v>
      </c>
      <c r="F1120" s="162" t="s">
        <v>332</v>
      </c>
      <c r="G1120" s="162" t="s">
        <v>3404</v>
      </c>
      <c r="H1120" s="162" t="s">
        <v>3404</v>
      </c>
      <c r="I1120" s="162" t="s">
        <v>3405</v>
      </c>
      <c r="J1120" s="162" t="b">
        <v>1</v>
      </c>
      <c r="K1120" s="162" t="b">
        <v>0</v>
      </c>
    </row>
    <row r="1121" spans="1:11">
      <c r="A1121" s="162" t="s">
        <v>3286</v>
      </c>
      <c r="B1121" s="162" t="s">
        <v>8063</v>
      </c>
      <c r="C1121" s="162" t="s">
        <v>8064</v>
      </c>
      <c r="D1121" s="162" t="s">
        <v>3341</v>
      </c>
      <c r="E1121" s="162" t="s">
        <v>340</v>
      </c>
      <c r="F1121" s="162" t="s">
        <v>332</v>
      </c>
      <c r="G1121" s="162" t="s">
        <v>3406</v>
      </c>
      <c r="H1121" s="162" t="s">
        <v>3406</v>
      </c>
      <c r="I1121" s="162" t="s">
        <v>3407</v>
      </c>
      <c r="J1121" s="162" t="b">
        <v>0</v>
      </c>
      <c r="K1121" s="162" t="b">
        <v>0</v>
      </c>
    </row>
    <row r="1122" spans="1:11">
      <c r="A1122" s="162" t="s">
        <v>3286</v>
      </c>
      <c r="B1122" s="162" t="s">
        <v>8065</v>
      </c>
      <c r="C1122" s="162" t="s">
        <v>8066</v>
      </c>
      <c r="D1122" s="162" t="s">
        <v>3347</v>
      </c>
      <c r="E1122" s="162" t="s">
        <v>340</v>
      </c>
      <c r="F1122" s="162" t="s">
        <v>332</v>
      </c>
      <c r="G1122" s="162" t="s">
        <v>3408</v>
      </c>
      <c r="H1122" s="162" t="s">
        <v>3408</v>
      </c>
      <c r="I1122" s="162" t="s">
        <v>3409</v>
      </c>
      <c r="J1122" s="162" t="b">
        <v>0</v>
      </c>
      <c r="K1122" s="162" t="b">
        <v>0</v>
      </c>
    </row>
    <row r="1123" spans="1:11">
      <c r="A1123" s="162" t="s">
        <v>3286</v>
      </c>
      <c r="B1123" s="162" t="s">
        <v>8067</v>
      </c>
      <c r="C1123" s="162" t="s">
        <v>8068</v>
      </c>
      <c r="D1123" s="162" t="s">
        <v>3410</v>
      </c>
      <c r="E1123" s="162" t="s">
        <v>340</v>
      </c>
      <c r="F1123" s="162" t="s">
        <v>332</v>
      </c>
      <c r="G1123" s="162" t="s">
        <v>3411</v>
      </c>
      <c r="H1123" s="162" t="s">
        <v>3411</v>
      </c>
      <c r="I1123" s="162" t="s">
        <v>3412</v>
      </c>
      <c r="J1123" s="162" t="b">
        <v>0</v>
      </c>
      <c r="K1123" s="162" t="b">
        <v>0</v>
      </c>
    </row>
    <row r="1124" spans="1:11">
      <c r="A1124" s="162" t="s">
        <v>3286</v>
      </c>
      <c r="B1124" s="162" t="s">
        <v>8069</v>
      </c>
      <c r="C1124" s="162" t="s">
        <v>8070</v>
      </c>
      <c r="D1124" s="162" t="s">
        <v>3356</v>
      </c>
      <c r="E1124" s="162" t="s">
        <v>340</v>
      </c>
      <c r="F1124" s="162" t="s">
        <v>332</v>
      </c>
      <c r="G1124" s="162" t="s">
        <v>3413</v>
      </c>
      <c r="H1124" s="162" t="s">
        <v>3413</v>
      </c>
      <c r="I1124" s="162" t="s">
        <v>3414</v>
      </c>
      <c r="J1124" s="162" t="b">
        <v>0</v>
      </c>
      <c r="K1124" s="162" t="b">
        <v>0</v>
      </c>
    </row>
    <row r="1125" spans="1:11">
      <c r="A1125" s="162" t="s">
        <v>3286</v>
      </c>
      <c r="B1125" s="162" t="s">
        <v>8071</v>
      </c>
      <c r="C1125" s="162" t="s">
        <v>8072</v>
      </c>
      <c r="D1125" s="162" t="s">
        <v>3359</v>
      </c>
      <c r="E1125" s="162" t="s">
        <v>340</v>
      </c>
      <c r="F1125" s="162" t="s">
        <v>332</v>
      </c>
      <c r="G1125" s="162" t="s">
        <v>3415</v>
      </c>
      <c r="H1125" s="162" t="s">
        <v>3415</v>
      </c>
      <c r="I1125" s="162" t="s">
        <v>3416</v>
      </c>
      <c r="J1125" s="162" t="b">
        <v>0</v>
      </c>
      <c r="K1125" s="162" t="b">
        <v>0</v>
      </c>
    </row>
    <row r="1126" spans="1:11">
      <c r="A1126" s="162" t="s">
        <v>3286</v>
      </c>
      <c r="B1126" s="162" t="s">
        <v>8073</v>
      </c>
      <c r="C1126" s="162" t="s">
        <v>8074</v>
      </c>
      <c r="D1126" s="162" t="s">
        <v>3362</v>
      </c>
      <c r="E1126" s="162" t="s">
        <v>340</v>
      </c>
      <c r="F1126" s="162" t="s">
        <v>332</v>
      </c>
      <c r="G1126" s="162" t="s">
        <v>3417</v>
      </c>
      <c r="H1126" s="162" t="s">
        <v>3417</v>
      </c>
      <c r="I1126" s="162" t="s">
        <v>3418</v>
      </c>
      <c r="J1126" s="162" t="b">
        <v>0</v>
      </c>
      <c r="K1126" s="162" t="b">
        <v>0</v>
      </c>
    </row>
    <row r="1127" spans="1:11">
      <c r="A1127" s="162" t="s">
        <v>3422</v>
      </c>
      <c r="B1127" s="162" t="s">
        <v>8075</v>
      </c>
      <c r="C1127" s="162" t="s">
        <v>8076</v>
      </c>
      <c r="D1127" s="162" t="s">
        <v>3419</v>
      </c>
      <c r="E1127" s="162" t="s">
        <v>340</v>
      </c>
      <c r="F1127" s="162" t="s">
        <v>341</v>
      </c>
      <c r="G1127" s="162" t="s">
        <v>3420</v>
      </c>
      <c r="H1127" s="162" t="s">
        <v>3420</v>
      </c>
      <c r="I1127" s="162" t="s">
        <v>3421</v>
      </c>
      <c r="J1127" s="162" t="b">
        <v>0</v>
      </c>
      <c r="K1127" s="162" t="b">
        <v>0</v>
      </c>
    </row>
    <row r="1128" spans="1:11">
      <c r="A1128" s="162" t="s">
        <v>3422</v>
      </c>
      <c r="B1128" s="162" t="s">
        <v>8077</v>
      </c>
      <c r="C1128" s="162" t="s">
        <v>8078</v>
      </c>
      <c r="D1128" s="162" t="s">
        <v>3423</v>
      </c>
      <c r="E1128" s="162" t="s">
        <v>340</v>
      </c>
      <c r="F1128" s="162" t="s">
        <v>341</v>
      </c>
      <c r="G1128" s="162" t="s">
        <v>3424</v>
      </c>
      <c r="H1128" s="162" t="s">
        <v>3424</v>
      </c>
      <c r="I1128" s="162" t="s">
        <v>3425</v>
      </c>
      <c r="J1128" s="162" t="b">
        <v>0</v>
      </c>
      <c r="K1128" s="162" t="b">
        <v>0</v>
      </c>
    </row>
    <row r="1129" spans="1:11">
      <c r="A1129" s="162" t="s">
        <v>3422</v>
      </c>
      <c r="B1129" s="162" t="s">
        <v>8079</v>
      </c>
      <c r="C1129" s="162" t="s">
        <v>8080</v>
      </c>
      <c r="D1129" s="162" t="s">
        <v>3426</v>
      </c>
      <c r="E1129" s="162" t="s">
        <v>340</v>
      </c>
      <c r="F1129" s="162" t="s">
        <v>341</v>
      </c>
      <c r="G1129" s="162" t="s">
        <v>3427</v>
      </c>
      <c r="H1129" s="162" t="s">
        <v>3427</v>
      </c>
      <c r="I1129" s="162" t="s">
        <v>3428</v>
      </c>
      <c r="J1129" s="162" t="b">
        <v>1</v>
      </c>
      <c r="K1129" s="162" t="b">
        <v>0</v>
      </c>
    </row>
    <row r="1130" spans="1:11">
      <c r="A1130" s="162" t="s">
        <v>3422</v>
      </c>
      <c r="B1130" s="162" t="s">
        <v>8081</v>
      </c>
      <c r="C1130" s="162" t="s">
        <v>8082</v>
      </c>
      <c r="D1130" s="162" t="s">
        <v>3419</v>
      </c>
      <c r="E1130" s="162" t="s">
        <v>340</v>
      </c>
      <c r="F1130" s="162" t="s">
        <v>1275</v>
      </c>
      <c r="G1130" s="162" t="s">
        <v>3429</v>
      </c>
      <c r="H1130" s="162" t="s">
        <v>3429</v>
      </c>
      <c r="I1130" s="162" t="s">
        <v>3430</v>
      </c>
      <c r="J1130" s="162" t="b">
        <v>0</v>
      </c>
      <c r="K1130" s="162" t="b">
        <v>0</v>
      </c>
    </row>
    <row r="1131" spans="1:11">
      <c r="A1131" s="162" t="s">
        <v>3422</v>
      </c>
      <c r="B1131" s="162" t="s">
        <v>8083</v>
      </c>
      <c r="C1131" s="162" t="s">
        <v>8084</v>
      </c>
      <c r="D1131" s="162" t="s">
        <v>3431</v>
      </c>
      <c r="E1131" s="162" t="s">
        <v>340</v>
      </c>
      <c r="F1131" s="162" t="s">
        <v>1275</v>
      </c>
      <c r="G1131" s="162" t="s">
        <v>3432</v>
      </c>
      <c r="H1131" s="162" t="s">
        <v>3432</v>
      </c>
      <c r="I1131" s="162" t="s">
        <v>3433</v>
      </c>
      <c r="J1131" s="162" t="b">
        <v>0</v>
      </c>
      <c r="K1131" s="162" t="b">
        <v>0</v>
      </c>
    </row>
    <row r="1132" spans="1:11">
      <c r="A1132" s="162" t="s">
        <v>3422</v>
      </c>
      <c r="B1132" s="162" t="s">
        <v>8085</v>
      </c>
      <c r="C1132" s="162" t="s">
        <v>8086</v>
      </c>
      <c r="D1132" s="162" t="s">
        <v>3426</v>
      </c>
      <c r="E1132" s="162" t="s">
        <v>340</v>
      </c>
      <c r="F1132" s="162" t="s">
        <v>1275</v>
      </c>
      <c r="G1132" s="162" t="s">
        <v>3434</v>
      </c>
      <c r="H1132" s="162" t="s">
        <v>3434</v>
      </c>
      <c r="I1132" s="162" t="s">
        <v>3435</v>
      </c>
      <c r="J1132" s="162" t="b">
        <v>1</v>
      </c>
      <c r="K1132" s="162" t="b">
        <v>0</v>
      </c>
    </row>
    <row r="1133" spans="1:11">
      <c r="A1133" s="162" t="s">
        <v>3422</v>
      </c>
      <c r="B1133" s="162" t="s">
        <v>8087</v>
      </c>
      <c r="C1133" s="162" t="s">
        <v>8088</v>
      </c>
      <c r="D1133" s="162" t="s">
        <v>3419</v>
      </c>
      <c r="E1133" s="162" t="s">
        <v>340</v>
      </c>
      <c r="F1133" s="162" t="s">
        <v>333</v>
      </c>
      <c r="G1133" s="162" t="s">
        <v>3436</v>
      </c>
      <c r="H1133" s="162" t="s">
        <v>3436</v>
      </c>
      <c r="I1133" s="162" t="s">
        <v>3437</v>
      </c>
      <c r="J1133" s="162" t="b">
        <v>0</v>
      </c>
      <c r="K1133" s="162" t="b">
        <v>0</v>
      </c>
    </row>
    <row r="1134" spans="1:11">
      <c r="A1134" s="162" t="s">
        <v>3422</v>
      </c>
      <c r="B1134" s="162" t="s">
        <v>8089</v>
      </c>
      <c r="C1134" s="162" t="s">
        <v>8090</v>
      </c>
      <c r="D1134" s="162" t="s">
        <v>3438</v>
      </c>
      <c r="E1134" s="162" t="s">
        <v>340</v>
      </c>
      <c r="F1134" s="162" t="s">
        <v>333</v>
      </c>
      <c r="G1134" s="162" t="s">
        <v>3439</v>
      </c>
      <c r="H1134" s="162" t="s">
        <v>3439</v>
      </c>
      <c r="I1134" s="162" t="s">
        <v>3440</v>
      </c>
      <c r="J1134" s="162" t="b">
        <v>0</v>
      </c>
      <c r="K1134" s="162" t="b">
        <v>0</v>
      </c>
    </row>
    <row r="1135" spans="1:11">
      <c r="A1135" s="162" t="s">
        <v>3422</v>
      </c>
      <c r="B1135" s="162" t="s">
        <v>8091</v>
      </c>
      <c r="C1135" s="162" t="s">
        <v>8092</v>
      </c>
      <c r="D1135" s="162" t="s">
        <v>3426</v>
      </c>
      <c r="E1135" s="162" t="s">
        <v>340</v>
      </c>
      <c r="F1135" s="162" t="s">
        <v>333</v>
      </c>
      <c r="G1135" s="162" t="s">
        <v>3441</v>
      </c>
      <c r="H1135" s="162" t="s">
        <v>3441</v>
      </c>
      <c r="I1135" s="162" t="s">
        <v>3442</v>
      </c>
      <c r="J1135" s="162" t="b">
        <v>1</v>
      </c>
      <c r="K1135" s="162" t="b">
        <v>0</v>
      </c>
    </row>
    <row r="1136" spans="1:11">
      <c r="A1136" s="162" t="s">
        <v>3422</v>
      </c>
      <c r="B1136" s="162" t="s">
        <v>8093</v>
      </c>
      <c r="C1136" s="162" t="s">
        <v>8094</v>
      </c>
      <c r="D1136" s="162" t="s">
        <v>3419</v>
      </c>
      <c r="E1136" s="162" t="s">
        <v>340</v>
      </c>
      <c r="F1136" s="162" t="s">
        <v>332</v>
      </c>
      <c r="G1136" s="162" t="s">
        <v>3443</v>
      </c>
      <c r="H1136" s="162" t="s">
        <v>3443</v>
      </c>
      <c r="I1136" s="162" t="s">
        <v>3444</v>
      </c>
      <c r="J1136" s="162" t="b">
        <v>0</v>
      </c>
      <c r="K1136" s="162" t="b">
        <v>0</v>
      </c>
    </row>
    <row r="1137" spans="1:11">
      <c r="A1137" s="162" t="s">
        <v>3422</v>
      </c>
      <c r="B1137" s="162" t="s">
        <v>8095</v>
      </c>
      <c r="C1137" s="162" t="s">
        <v>8096</v>
      </c>
      <c r="D1137" s="162" t="s">
        <v>3445</v>
      </c>
      <c r="E1137" s="162" t="s">
        <v>340</v>
      </c>
      <c r="F1137" s="162" t="s">
        <v>332</v>
      </c>
      <c r="G1137" s="162" t="s">
        <v>3446</v>
      </c>
      <c r="H1137" s="162" t="s">
        <v>3446</v>
      </c>
      <c r="I1137" s="162" t="s">
        <v>3447</v>
      </c>
      <c r="J1137" s="162" t="b">
        <v>0</v>
      </c>
      <c r="K1137" s="162" t="b">
        <v>0</v>
      </c>
    </row>
    <row r="1138" spans="1:11">
      <c r="A1138" s="162" t="s">
        <v>3422</v>
      </c>
      <c r="B1138" s="162" t="s">
        <v>8097</v>
      </c>
      <c r="C1138" s="162" t="s">
        <v>8098</v>
      </c>
      <c r="D1138" s="162" t="s">
        <v>3426</v>
      </c>
      <c r="E1138" s="162" t="s">
        <v>340</v>
      </c>
      <c r="F1138" s="162" t="s">
        <v>332</v>
      </c>
      <c r="G1138" s="162" t="s">
        <v>3448</v>
      </c>
      <c r="H1138" s="162" t="s">
        <v>3448</v>
      </c>
      <c r="I1138" s="162" t="s">
        <v>3449</v>
      </c>
      <c r="J1138" s="162" t="b">
        <v>1</v>
      </c>
      <c r="K1138" s="162" t="b">
        <v>0</v>
      </c>
    </row>
    <row r="1139" spans="1:11">
      <c r="A1139" s="162" t="s">
        <v>3453</v>
      </c>
      <c r="B1139" s="162" t="s">
        <v>8099</v>
      </c>
      <c r="C1139" s="162" t="s">
        <v>8100</v>
      </c>
      <c r="D1139" s="162" t="s">
        <v>3450</v>
      </c>
      <c r="E1139" s="162" t="s">
        <v>340</v>
      </c>
      <c r="F1139" s="162" t="s">
        <v>332</v>
      </c>
      <c r="G1139" s="162" t="s">
        <v>3451</v>
      </c>
      <c r="H1139" s="162" t="s">
        <v>3451</v>
      </c>
      <c r="I1139" s="162" t="s">
        <v>3452</v>
      </c>
      <c r="J1139" s="162" t="b">
        <v>0</v>
      </c>
      <c r="K1139" s="162" t="b">
        <v>0</v>
      </c>
    </row>
    <row r="1140" spans="1:11">
      <c r="A1140" s="162" t="s">
        <v>3457</v>
      </c>
      <c r="B1140" s="162" t="s">
        <v>8101</v>
      </c>
      <c r="C1140" s="162" t="s">
        <v>8102</v>
      </c>
      <c r="D1140" s="162" t="s">
        <v>3454</v>
      </c>
      <c r="E1140" s="162" t="s">
        <v>340</v>
      </c>
      <c r="F1140" s="162" t="s">
        <v>332</v>
      </c>
      <c r="G1140" s="162" t="s">
        <v>3455</v>
      </c>
      <c r="H1140" s="162" t="s">
        <v>3455</v>
      </c>
      <c r="I1140" s="162" t="s">
        <v>3456</v>
      </c>
      <c r="J1140" s="162" t="b">
        <v>0</v>
      </c>
      <c r="K1140" s="162" t="b">
        <v>0</v>
      </c>
    </row>
    <row r="1141" spans="1:11">
      <c r="A1141" s="162" t="s">
        <v>3457</v>
      </c>
      <c r="B1141" s="162" t="s">
        <v>8103</v>
      </c>
      <c r="C1141" s="162" t="s">
        <v>8104</v>
      </c>
      <c r="D1141" s="162" t="s">
        <v>3458</v>
      </c>
      <c r="E1141" s="162" t="s">
        <v>340</v>
      </c>
      <c r="F1141" s="162" t="s">
        <v>332</v>
      </c>
      <c r="G1141" s="162" t="s">
        <v>3459</v>
      </c>
      <c r="H1141" s="162" t="s">
        <v>3459</v>
      </c>
      <c r="I1141" s="162" t="s">
        <v>3460</v>
      </c>
      <c r="J1141" s="162" t="b">
        <v>0</v>
      </c>
      <c r="K1141" s="162" t="b">
        <v>0</v>
      </c>
    </row>
    <row r="1142" spans="1:11">
      <c r="A1142" s="162" t="s">
        <v>3457</v>
      </c>
      <c r="B1142" s="162" t="s">
        <v>8105</v>
      </c>
      <c r="C1142" s="162" t="s">
        <v>8106</v>
      </c>
      <c r="D1142" s="162" t="s">
        <v>3461</v>
      </c>
      <c r="E1142" s="162" t="s">
        <v>340</v>
      </c>
      <c r="F1142" s="162" t="s">
        <v>332</v>
      </c>
      <c r="G1142" s="162" t="s">
        <v>3462</v>
      </c>
      <c r="H1142" s="162" t="s">
        <v>3462</v>
      </c>
      <c r="I1142" s="162" t="s">
        <v>3463</v>
      </c>
      <c r="J1142" s="162" t="b">
        <v>0</v>
      </c>
      <c r="K1142" s="162" t="b">
        <v>0</v>
      </c>
    </row>
    <row r="1143" spans="1:11">
      <c r="A1143" s="162" t="s">
        <v>3467</v>
      </c>
      <c r="B1143" s="162" t="s">
        <v>8107</v>
      </c>
      <c r="C1143" s="162" t="s">
        <v>8108</v>
      </c>
      <c r="D1143" s="162" t="s">
        <v>3464</v>
      </c>
      <c r="E1143" s="162" t="s">
        <v>340</v>
      </c>
      <c r="F1143" s="162" t="s">
        <v>333</v>
      </c>
      <c r="G1143" s="162" t="s">
        <v>3465</v>
      </c>
      <c r="H1143" s="162" t="s">
        <v>3465</v>
      </c>
      <c r="I1143" s="162" t="s">
        <v>3466</v>
      </c>
      <c r="J1143" s="162" t="b">
        <v>0</v>
      </c>
      <c r="K1143" s="162" t="b">
        <v>0</v>
      </c>
    </row>
    <row r="1144" spans="1:11">
      <c r="A1144" s="162" t="s">
        <v>3467</v>
      </c>
      <c r="B1144" s="162" t="s">
        <v>8109</v>
      </c>
      <c r="C1144" s="162" t="s">
        <v>8110</v>
      </c>
      <c r="D1144" s="162" t="s">
        <v>3468</v>
      </c>
      <c r="E1144" s="162" t="s">
        <v>340</v>
      </c>
      <c r="F1144" s="162" t="s">
        <v>333</v>
      </c>
      <c r="G1144" s="162" t="s">
        <v>3469</v>
      </c>
      <c r="H1144" s="162" t="s">
        <v>3469</v>
      </c>
      <c r="I1144" s="162" t="s">
        <v>3470</v>
      </c>
      <c r="J1144" s="162" t="b">
        <v>0</v>
      </c>
      <c r="K1144" s="162" t="b">
        <v>0</v>
      </c>
    </row>
    <row r="1145" spans="1:11">
      <c r="A1145" s="162" t="s">
        <v>3467</v>
      </c>
      <c r="B1145" s="162" t="s">
        <v>8111</v>
      </c>
      <c r="C1145" s="162" t="s">
        <v>8112</v>
      </c>
      <c r="D1145" s="162" t="s">
        <v>3471</v>
      </c>
      <c r="E1145" s="162" t="s">
        <v>340</v>
      </c>
      <c r="F1145" s="162" t="s">
        <v>333</v>
      </c>
      <c r="G1145" s="162" t="s">
        <v>3472</v>
      </c>
      <c r="H1145" s="162" t="s">
        <v>3472</v>
      </c>
      <c r="I1145" s="162" t="s">
        <v>3473</v>
      </c>
      <c r="J1145" s="162" t="b">
        <v>0</v>
      </c>
      <c r="K1145" s="162" t="b">
        <v>0</v>
      </c>
    </row>
    <row r="1146" spans="1:11">
      <c r="A1146" s="162" t="s">
        <v>3467</v>
      </c>
      <c r="B1146" s="162" t="s">
        <v>8113</v>
      </c>
      <c r="C1146" s="162" t="s">
        <v>8114</v>
      </c>
      <c r="D1146" s="162" t="s">
        <v>3474</v>
      </c>
      <c r="E1146" s="162" t="s">
        <v>340</v>
      </c>
      <c r="F1146" s="162" t="s">
        <v>333</v>
      </c>
      <c r="G1146" s="162" t="s">
        <v>3475</v>
      </c>
      <c r="H1146" s="162" t="s">
        <v>3475</v>
      </c>
      <c r="I1146" s="162" t="s">
        <v>3476</v>
      </c>
      <c r="J1146" s="162" t="b">
        <v>0</v>
      </c>
      <c r="K1146" s="162" t="b">
        <v>0</v>
      </c>
    </row>
    <row r="1147" spans="1:11">
      <c r="A1147" s="162" t="s">
        <v>3467</v>
      </c>
      <c r="B1147" s="162" t="s">
        <v>8115</v>
      </c>
      <c r="C1147" s="162" t="s">
        <v>8116</v>
      </c>
      <c r="D1147" s="162" t="s">
        <v>3477</v>
      </c>
      <c r="E1147" s="162" t="s">
        <v>340</v>
      </c>
      <c r="F1147" s="162" t="s">
        <v>333</v>
      </c>
      <c r="G1147" s="162" t="s">
        <v>3478</v>
      </c>
      <c r="H1147" s="162" t="s">
        <v>3478</v>
      </c>
      <c r="I1147" s="162" t="s">
        <v>3479</v>
      </c>
      <c r="J1147" s="162" t="b">
        <v>0</v>
      </c>
      <c r="K1147" s="162" t="b">
        <v>0</v>
      </c>
    </row>
    <row r="1148" spans="1:11">
      <c r="A1148" s="162" t="s">
        <v>3467</v>
      </c>
      <c r="B1148" s="162" t="s">
        <v>8117</v>
      </c>
      <c r="C1148" s="162" t="s">
        <v>8118</v>
      </c>
      <c r="D1148" s="162" t="s">
        <v>3480</v>
      </c>
      <c r="E1148" s="162" t="s">
        <v>340</v>
      </c>
      <c r="F1148" s="162" t="s">
        <v>333</v>
      </c>
      <c r="G1148" s="162" t="s">
        <v>3481</v>
      </c>
      <c r="H1148" s="162" t="s">
        <v>3481</v>
      </c>
      <c r="I1148" s="162" t="s">
        <v>3482</v>
      </c>
      <c r="J1148" s="162" t="b">
        <v>0</v>
      </c>
      <c r="K1148" s="162" t="b">
        <v>0</v>
      </c>
    </row>
    <row r="1149" spans="1:11">
      <c r="A1149" s="162" t="s">
        <v>3467</v>
      </c>
      <c r="B1149" s="162" t="s">
        <v>8119</v>
      </c>
      <c r="C1149" s="162" t="s">
        <v>8120</v>
      </c>
      <c r="D1149" s="162" t="s">
        <v>3483</v>
      </c>
      <c r="E1149" s="162" t="s">
        <v>340</v>
      </c>
      <c r="F1149" s="162" t="s">
        <v>333</v>
      </c>
      <c r="G1149" s="162" t="s">
        <v>3484</v>
      </c>
      <c r="H1149" s="162" t="s">
        <v>3484</v>
      </c>
      <c r="I1149" s="162" t="s">
        <v>3485</v>
      </c>
      <c r="J1149" s="162" t="b">
        <v>0</v>
      </c>
      <c r="K1149" s="162" t="b">
        <v>0</v>
      </c>
    </row>
    <row r="1150" spans="1:11">
      <c r="A1150" s="162" t="s">
        <v>3467</v>
      </c>
      <c r="B1150" s="162" t="s">
        <v>8121</v>
      </c>
      <c r="C1150" s="162" t="s">
        <v>8122</v>
      </c>
      <c r="D1150" s="162" t="s">
        <v>3486</v>
      </c>
      <c r="E1150" s="162" t="s">
        <v>340</v>
      </c>
      <c r="F1150" s="162" t="s">
        <v>333</v>
      </c>
      <c r="G1150" s="162" t="s">
        <v>3487</v>
      </c>
      <c r="H1150" s="162" t="s">
        <v>3487</v>
      </c>
      <c r="I1150" s="162" t="s">
        <v>3488</v>
      </c>
      <c r="J1150" s="162" t="b">
        <v>0</v>
      </c>
      <c r="K1150" s="162" t="b">
        <v>0</v>
      </c>
    </row>
    <row r="1151" spans="1:11">
      <c r="A1151" s="162" t="s">
        <v>3467</v>
      </c>
      <c r="B1151" s="162" t="s">
        <v>8123</v>
      </c>
      <c r="C1151" s="162" t="s">
        <v>8124</v>
      </c>
      <c r="D1151" s="162" t="s">
        <v>3489</v>
      </c>
      <c r="E1151" s="162" t="s">
        <v>340</v>
      </c>
      <c r="F1151" s="162" t="s">
        <v>333</v>
      </c>
      <c r="G1151" s="162" t="s">
        <v>3490</v>
      </c>
      <c r="H1151" s="162" t="s">
        <v>3490</v>
      </c>
      <c r="I1151" s="162" t="s">
        <v>3491</v>
      </c>
      <c r="J1151" s="162" t="b">
        <v>0</v>
      </c>
      <c r="K1151" s="162" t="b">
        <v>0</v>
      </c>
    </row>
    <row r="1152" spans="1:11">
      <c r="A1152" s="162" t="s">
        <v>3467</v>
      </c>
      <c r="B1152" s="162" t="s">
        <v>8125</v>
      </c>
      <c r="C1152" s="162" t="s">
        <v>8126</v>
      </c>
      <c r="D1152" s="162" t="s">
        <v>3492</v>
      </c>
      <c r="E1152" s="162" t="s">
        <v>340</v>
      </c>
      <c r="F1152" s="162" t="s">
        <v>333</v>
      </c>
      <c r="G1152" s="162" t="s">
        <v>3493</v>
      </c>
      <c r="H1152" s="162" t="s">
        <v>3493</v>
      </c>
      <c r="I1152" s="162" t="s">
        <v>3494</v>
      </c>
      <c r="J1152" s="162" t="b">
        <v>0</v>
      </c>
      <c r="K1152" s="162" t="b">
        <v>0</v>
      </c>
    </row>
    <row r="1153" spans="1:11">
      <c r="A1153" s="162" t="s">
        <v>3467</v>
      </c>
      <c r="B1153" s="162" t="s">
        <v>8127</v>
      </c>
      <c r="C1153" s="162" t="s">
        <v>8128</v>
      </c>
      <c r="D1153" s="162" t="s">
        <v>3495</v>
      </c>
      <c r="E1153" s="162" t="s">
        <v>340</v>
      </c>
      <c r="F1153" s="162" t="s">
        <v>333</v>
      </c>
      <c r="G1153" s="162" t="s">
        <v>3496</v>
      </c>
      <c r="H1153" s="162" t="s">
        <v>3496</v>
      </c>
      <c r="I1153" s="162" t="s">
        <v>3497</v>
      </c>
      <c r="J1153" s="162" t="b">
        <v>0</v>
      </c>
      <c r="K1153" s="162" t="b">
        <v>0</v>
      </c>
    </row>
    <row r="1154" spans="1:11">
      <c r="A1154" s="162" t="s">
        <v>3467</v>
      </c>
      <c r="B1154" s="162" t="s">
        <v>8129</v>
      </c>
      <c r="C1154" s="162" t="s">
        <v>8130</v>
      </c>
      <c r="D1154" s="162" t="s">
        <v>3498</v>
      </c>
      <c r="E1154" s="162" t="s">
        <v>340</v>
      </c>
      <c r="F1154" s="162" t="s">
        <v>333</v>
      </c>
      <c r="G1154" s="162" t="s">
        <v>3499</v>
      </c>
      <c r="H1154" s="162" t="s">
        <v>3499</v>
      </c>
      <c r="I1154" s="162" t="s">
        <v>3500</v>
      </c>
      <c r="J1154" s="162" t="b">
        <v>0</v>
      </c>
      <c r="K1154" s="162" t="b">
        <v>0</v>
      </c>
    </row>
    <row r="1155" spans="1:11">
      <c r="A1155" s="162" t="s">
        <v>3467</v>
      </c>
      <c r="B1155" s="162" t="s">
        <v>8131</v>
      </c>
      <c r="C1155" s="162" t="s">
        <v>8132</v>
      </c>
      <c r="D1155" s="162" t="s">
        <v>3501</v>
      </c>
      <c r="E1155" s="162" t="s">
        <v>340</v>
      </c>
      <c r="F1155" s="162" t="s">
        <v>333</v>
      </c>
      <c r="G1155" s="162" t="s">
        <v>3502</v>
      </c>
      <c r="H1155" s="162" t="s">
        <v>3502</v>
      </c>
      <c r="I1155" s="162" t="s">
        <v>3503</v>
      </c>
      <c r="J1155" s="162" t="b">
        <v>0</v>
      </c>
      <c r="K1155" s="162" t="b">
        <v>0</v>
      </c>
    </row>
    <row r="1156" spans="1:11">
      <c r="A1156" s="162" t="s">
        <v>3467</v>
      </c>
      <c r="B1156" s="162" t="s">
        <v>8133</v>
      </c>
      <c r="C1156" s="162" t="s">
        <v>8134</v>
      </c>
      <c r="D1156" s="162" t="s">
        <v>3504</v>
      </c>
      <c r="E1156" s="162" t="s">
        <v>340</v>
      </c>
      <c r="F1156" s="162" t="s">
        <v>333</v>
      </c>
      <c r="G1156" s="162" t="s">
        <v>3505</v>
      </c>
      <c r="H1156" s="162" t="s">
        <v>3505</v>
      </c>
      <c r="I1156" s="162" t="s">
        <v>3506</v>
      </c>
      <c r="J1156" s="162" t="b">
        <v>0</v>
      </c>
      <c r="K1156" s="162" t="b">
        <v>0</v>
      </c>
    </row>
    <row r="1157" spans="1:11">
      <c r="A1157" s="162" t="s">
        <v>3467</v>
      </c>
      <c r="B1157" s="162" t="s">
        <v>8135</v>
      </c>
      <c r="C1157" s="162" t="s">
        <v>8136</v>
      </c>
      <c r="D1157" s="162" t="s">
        <v>3507</v>
      </c>
      <c r="E1157" s="162" t="s">
        <v>340</v>
      </c>
      <c r="F1157" s="162" t="s">
        <v>333</v>
      </c>
      <c r="G1157" s="162" t="s">
        <v>3508</v>
      </c>
      <c r="H1157" s="162" t="s">
        <v>3508</v>
      </c>
      <c r="I1157" s="162" t="s">
        <v>3509</v>
      </c>
      <c r="J1157" s="162" t="b">
        <v>0</v>
      </c>
      <c r="K1157" s="162" t="b">
        <v>0</v>
      </c>
    </row>
    <row r="1158" spans="1:11">
      <c r="A1158" s="162" t="s">
        <v>3467</v>
      </c>
      <c r="B1158" s="162" t="s">
        <v>8137</v>
      </c>
      <c r="C1158" s="162" t="s">
        <v>8138</v>
      </c>
      <c r="D1158" s="162" t="s">
        <v>3510</v>
      </c>
      <c r="E1158" s="162" t="s">
        <v>340</v>
      </c>
      <c r="F1158" s="162" t="s">
        <v>333</v>
      </c>
      <c r="G1158" s="162" t="s">
        <v>3511</v>
      </c>
      <c r="H1158" s="162" t="s">
        <v>3511</v>
      </c>
      <c r="I1158" s="162" t="s">
        <v>3512</v>
      </c>
      <c r="J1158" s="162" t="b">
        <v>0</v>
      </c>
      <c r="K1158" s="162" t="b">
        <v>0</v>
      </c>
    </row>
    <row r="1159" spans="1:11">
      <c r="A1159" s="162" t="s">
        <v>3467</v>
      </c>
      <c r="B1159" s="162" t="s">
        <v>8139</v>
      </c>
      <c r="C1159" s="162" t="s">
        <v>8140</v>
      </c>
      <c r="D1159" s="162" t="s">
        <v>3513</v>
      </c>
      <c r="E1159" s="162" t="s">
        <v>340</v>
      </c>
      <c r="F1159" s="162" t="s">
        <v>333</v>
      </c>
      <c r="G1159" s="162" t="s">
        <v>3514</v>
      </c>
      <c r="H1159" s="162" t="s">
        <v>3514</v>
      </c>
      <c r="I1159" s="162" t="s">
        <v>3515</v>
      </c>
      <c r="J1159" s="162" t="b">
        <v>0</v>
      </c>
      <c r="K1159" s="162" t="b">
        <v>0</v>
      </c>
    </row>
    <row r="1160" spans="1:11">
      <c r="A1160" s="162" t="s">
        <v>3467</v>
      </c>
      <c r="B1160" s="162" t="s">
        <v>8141</v>
      </c>
      <c r="C1160" s="162" t="s">
        <v>8142</v>
      </c>
      <c r="D1160" s="162" t="s">
        <v>3516</v>
      </c>
      <c r="E1160" s="162" t="s">
        <v>340</v>
      </c>
      <c r="F1160" s="162" t="s">
        <v>333</v>
      </c>
      <c r="G1160" s="162" t="s">
        <v>3517</v>
      </c>
      <c r="H1160" s="162" t="s">
        <v>3517</v>
      </c>
      <c r="I1160" s="162" t="s">
        <v>3518</v>
      </c>
      <c r="J1160" s="162" t="b">
        <v>0</v>
      </c>
      <c r="K1160" s="162" t="b">
        <v>0</v>
      </c>
    </row>
    <row r="1161" spans="1:11">
      <c r="A1161" s="162" t="s">
        <v>3467</v>
      </c>
      <c r="B1161" s="162" t="s">
        <v>8143</v>
      </c>
      <c r="C1161" s="162" t="s">
        <v>8144</v>
      </c>
      <c r="D1161" s="162" t="s">
        <v>3519</v>
      </c>
      <c r="E1161" s="162" t="s">
        <v>340</v>
      </c>
      <c r="F1161" s="162" t="s">
        <v>333</v>
      </c>
      <c r="G1161" s="162" t="s">
        <v>3520</v>
      </c>
      <c r="H1161" s="162" t="s">
        <v>3520</v>
      </c>
      <c r="I1161" s="162" t="s">
        <v>3521</v>
      </c>
      <c r="J1161" s="162" t="b">
        <v>0</v>
      </c>
      <c r="K1161" s="162" t="b">
        <v>0</v>
      </c>
    </row>
    <row r="1162" spans="1:11">
      <c r="A1162" s="162" t="s">
        <v>3467</v>
      </c>
      <c r="B1162" s="162" t="s">
        <v>8145</v>
      </c>
      <c r="C1162" s="162" t="s">
        <v>8146</v>
      </c>
      <c r="D1162" s="162" t="s">
        <v>3522</v>
      </c>
      <c r="E1162" s="162" t="s">
        <v>340</v>
      </c>
      <c r="F1162" s="162" t="s">
        <v>333</v>
      </c>
      <c r="G1162" s="162" t="s">
        <v>3523</v>
      </c>
      <c r="H1162" s="162" t="s">
        <v>3523</v>
      </c>
      <c r="I1162" s="162" t="s">
        <v>3524</v>
      </c>
      <c r="J1162" s="162" t="b">
        <v>0</v>
      </c>
      <c r="K1162" s="162" t="b">
        <v>0</v>
      </c>
    </row>
    <row r="1163" spans="1:11">
      <c r="A1163" s="162" t="s">
        <v>3467</v>
      </c>
      <c r="B1163" s="162" t="s">
        <v>8147</v>
      </c>
      <c r="C1163" s="162" t="s">
        <v>8148</v>
      </c>
      <c r="D1163" s="162" t="s">
        <v>3525</v>
      </c>
      <c r="E1163" s="162" t="s">
        <v>340</v>
      </c>
      <c r="F1163" s="162" t="s">
        <v>333</v>
      </c>
      <c r="G1163" s="162" t="s">
        <v>3526</v>
      </c>
      <c r="H1163" s="162" t="s">
        <v>3526</v>
      </c>
      <c r="I1163" s="162" t="s">
        <v>3527</v>
      </c>
      <c r="J1163" s="162" t="b">
        <v>0</v>
      </c>
      <c r="K1163" s="162" t="b">
        <v>0</v>
      </c>
    </row>
    <row r="1164" spans="1:11">
      <c r="A1164" s="162" t="s">
        <v>3467</v>
      </c>
      <c r="B1164" s="162" t="s">
        <v>8149</v>
      </c>
      <c r="C1164" s="162" t="s">
        <v>8150</v>
      </c>
      <c r="D1164" s="162" t="s">
        <v>3528</v>
      </c>
      <c r="E1164" s="162" t="s">
        <v>340</v>
      </c>
      <c r="F1164" s="162" t="s">
        <v>333</v>
      </c>
      <c r="G1164" s="162" t="s">
        <v>3529</v>
      </c>
      <c r="H1164" s="162" t="s">
        <v>3529</v>
      </c>
      <c r="I1164" s="162" t="s">
        <v>3530</v>
      </c>
      <c r="J1164" s="162" t="b">
        <v>0</v>
      </c>
      <c r="K1164" s="162" t="b">
        <v>0</v>
      </c>
    </row>
    <row r="1165" spans="1:11">
      <c r="A1165" s="162" t="s">
        <v>3467</v>
      </c>
      <c r="B1165" s="162" t="s">
        <v>8151</v>
      </c>
      <c r="C1165" s="162" t="s">
        <v>8152</v>
      </c>
      <c r="D1165" s="162" t="s">
        <v>3531</v>
      </c>
      <c r="E1165" s="162" t="s">
        <v>340</v>
      </c>
      <c r="F1165" s="162" t="s">
        <v>333</v>
      </c>
      <c r="G1165" s="162" t="s">
        <v>3532</v>
      </c>
      <c r="H1165" s="162" t="s">
        <v>3532</v>
      </c>
      <c r="I1165" s="162" t="s">
        <v>3533</v>
      </c>
      <c r="J1165" s="162" t="b">
        <v>0</v>
      </c>
      <c r="K1165" s="162" t="b">
        <v>0</v>
      </c>
    </row>
    <row r="1166" spans="1:11">
      <c r="A1166" s="162" t="s">
        <v>3467</v>
      </c>
      <c r="B1166" s="162" t="s">
        <v>8153</v>
      </c>
      <c r="C1166" s="162" t="s">
        <v>8154</v>
      </c>
      <c r="D1166" s="162" t="s">
        <v>3534</v>
      </c>
      <c r="E1166" s="162" t="s">
        <v>340</v>
      </c>
      <c r="F1166" s="162" t="s">
        <v>333</v>
      </c>
      <c r="G1166" s="162" t="s">
        <v>3535</v>
      </c>
      <c r="H1166" s="162" t="s">
        <v>3535</v>
      </c>
      <c r="I1166" s="162" t="s">
        <v>3536</v>
      </c>
      <c r="J1166" s="162" t="b">
        <v>0</v>
      </c>
      <c r="K1166" s="162" t="b">
        <v>0</v>
      </c>
    </row>
    <row r="1167" spans="1:11">
      <c r="A1167" s="162" t="s">
        <v>3467</v>
      </c>
      <c r="B1167" s="162" t="s">
        <v>8155</v>
      </c>
      <c r="C1167" s="162" t="s">
        <v>8156</v>
      </c>
      <c r="D1167" s="162" t="s">
        <v>3537</v>
      </c>
      <c r="E1167" s="162" t="s">
        <v>340</v>
      </c>
      <c r="F1167" s="162" t="s">
        <v>333</v>
      </c>
      <c r="G1167" s="162" t="s">
        <v>3538</v>
      </c>
      <c r="H1167" s="162" t="s">
        <v>3538</v>
      </c>
      <c r="I1167" s="162" t="s">
        <v>3539</v>
      </c>
      <c r="J1167" s="162" t="b">
        <v>0</v>
      </c>
      <c r="K1167" s="162" t="b">
        <v>0</v>
      </c>
    </row>
    <row r="1168" spans="1:11">
      <c r="A1168" s="162" t="s">
        <v>3467</v>
      </c>
      <c r="B1168" s="162" t="s">
        <v>8157</v>
      </c>
      <c r="C1168" s="162" t="s">
        <v>8158</v>
      </c>
      <c r="D1168" s="162" t="s">
        <v>3540</v>
      </c>
      <c r="E1168" s="162" t="s">
        <v>340</v>
      </c>
      <c r="F1168" s="162" t="s">
        <v>333</v>
      </c>
      <c r="G1168" s="162" t="s">
        <v>3541</v>
      </c>
      <c r="H1168" s="162" t="s">
        <v>3541</v>
      </c>
      <c r="I1168" s="162" t="s">
        <v>3542</v>
      </c>
      <c r="J1168" s="162" t="b">
        <v>0</v>
      </c>
      <c r="K1168" s="162" t="b">
        <v>0</v>
      </c>
    </row>
    <row r="1169" spans="1:11">
      <c r="A1169" s="162" t="s">
        <v>3467</v>
      </c>
      <c r="B1169" s="162" t="s">
        <v>8159</v>
      </c>
      <c r="C1169" s="162" t="s">
        <v>8160</v>
      </c>
      <c r="D1169" s="162" t="s">
        <v>3543</v>
      </c>
      <c r="E1169" s="162" t="s">
        <v>340</v>
      </c>
      <c r="F1169" s="162" t="s">
        <v>333</v>
      </c>
      <c r="G1169" s="162" t="s">
        <v>3544</v>
      </c>
      <c r="H1169" s="162" t="s">
        <v>3544</v>
      </c>
      <c r="I1169" s="162" t="s">
        <v>3545</v>
      </c>
      <c r="J1169" s="162" t="b">
        <v>0</v>
      </c>
      <c r="K1169" s="162" t="b">
        <v>0</v>
      </c>
    </row>
    <row r="1170" spans="1:11">
      <c r="A1170" s="162" t="s">
        <v>3467</v>
      </c>
      <c r="B1170" s="162" t="s">
        <v>8161</v>
      </c>
      <c r="C1170" s="162" t="s">
        <v>8162</v>
      </c>
      <c r="D1170" s="162" t="s">
        <v>3546</v>
      </c>
      <c r="E1170" s="162" t="s">
        <v>340</v>
      </c>
      <c r="F1170" s="162" t="s">
        <v>333</v>
      </c>
      <c r="G1170" s="162" t="s">
        <v>3547</v>
      </c>
      <c r="H1170" s="162" t="s">
        <v>3547</v>
      </c>
      <c r="I1170" s="162" t="s">
        <v>3548</v>
      </c>
      <c r="J1170" s="162" t="b">
        <v>0</v>
      </c>
      <c r="K1170" s="162" t="b">
        <v>0</v>
      </c>
    </row>
    <row r="1171" spans="1:11">
      <c r="A1171" s="162" t="s">
        <v>3552</v>
      </c>
      <c r="B1171" s="162" t="s">
        <v>8163</v>
      </c>
      <c r="C1171" s="162" t="s">
        <v>8164</v>
      </c>
      <c r="D1171" s="162" t="s">
        <v>3549</v>
      </c>
      <c r="E1171" s="162" t="s">
        <v>340</v>
      </c>
      <c r="F1171" s="162" t="s">
        <v>333</v>
      </c>
      <c r="G1171" s="162" t="s">
        <v>3550</v>
      </c>
      <c r="H1171" s="162" t="s">
        <v>3550</v>
      </c>
      <c r="I1171" s="162" t="s">
        <v>3551</v>
      </c>
      <c r="J1171" s="162" t="b">
        <v>1</v>
      </c>
      <c r="K1171" s="162" t="b">
        <v>0</v>
      </c>
    </row>
    <row r="1172" spans="1:11">
      <c r="A1172" s="162" t="s">
        <v>3552</v>
      </c>
      <c r="B1172" s="162" t="s">
        <v>8165</v>
      </c>
      <c r="C1172" s="162" t="s">
        <v>8166</v>
      </c>
      <c r="D1172" s="162" t="s">
        <v>3553</v>
      </c>
      <c r="E1172" s="162" t="s">
        <v>340</v>
      </c>
      <c r="F1172" s="162" t="s">
        <v>333</v>
      </c>
      <c r="G1172" s="162" t="s">
        <v>3554</v>
      </c>
      <c r="H1172" s="162" t="s">
        <v>3554</v>
      </c>
      <c r="I1172" s="162" t="s">
        <v>3555</v>
      </c>
      <c r="J1172" s="162" t="b">
        <v>0</v>
      </c>
      <c r="K1172" s="162" t="b">
        <v>0</v>
      </c>
    </row>
    <row r="1173" spans="1:11">
      <c r="A1173" s="162" t="s">
        <v>3552</v>
      </c>
      <c r="B1173" s="162" t="s">
        <v>8167</v>
      </c>
      <c r="C1173" s="162" t="s">
        <v>8168</v>
      </c>
      <c r="D1173" s="162" t="s">
        <v>3556</v>
      </c>
      <c r="E1173" s="162" t="s">
        <v>340</v>
      </c>
      <c r="F1173" s="162" t="s">
        <v>333</v>
      </c>
      <c r="G1173" s="162" t="s">
        <v>3557</v>
      </c>
      <c r="H1173" s="162" t="s">
        <v>3557</v>
      </c>
      <c r="I1173" s="162" t="s">
        <v>3558</v>
      </c>
      <c r="J1173" s="162" t="b">
        <v>0</v>
      </c>
      <c r="K1173" s="162" t="b">
        <v>0</v>
      </c>
    </row>
    <row r="1174" spans="1:11">
      <c r="A1174" s="162" t="s">
        <v>3552</v>
      </c>
      <c r="B1174" s="162" t="s">
        <v>8169</v>
      </c>
      <c r="C1174" s="162" t="s">
        <v>8170</v>
      </c>
      <c r="D1174" s="162" t="s">
        <v>3559</v>
      </c>
      <c r="E1174" s="162" t="s">
        <v>340</v>
      </c>
      <c r="F1174" s="162" t="s">
        <v>333</v>
      </c>
      <c r="G1174" s="162" t="s">
        <v>3560</v>
      </c>
      <c r="H1174" s="162" t="s">
        <v>3560</v>
      </c>
      <c r="I1174" s="162" t="s">
        <v>3561</v>
      </c>
      <c r="J1174" s="162" t="b">
        <v>0</v>
      </c>
      <c r="K1174" s="162" t="b">
        <v>0</v>
      </c>
    </row>
    <row r="1175" spans="1:11">
      <c r="A1175" s="162" t="s">
        <v>3552</v>
      </c>
      <c r="B1175" s="162" t="s">
        <v>8171</v>
      </c>
      <c r="C1175" s="162" t="s">
        <v>8172</v>
      </c>
      <c r="D1175" s="162" t="s">
        <v>3562</v>
      </c>
      <c r="E1175" s="162" t="s">
        <v>340</v>
      </c>
      <c r="F1175" s="162" t="s">
        <v>333</v>
      </c>
      <c r="G1175" s="162" t="s">
        <v>3563</v>
      </c>
      <c r="H1175" s="162" t="s">
        <v>3563</v>
      </c>
      <c r="I1175" s="162" t="s">
        <v>3564</v>
      </c>
      <c r="J1175" s="162" t="b">
        <v>1</v>
      </c>
      <c r="K1175" s="162" t="b">
        <v>0</v>
      </c>
    </row>
    <row r="1176" spans="1:11">
      <c r="A1176" s="162" t="s">
        <v>3552</v>
      </c>
      <c r="B1176" s="162" t="s">
        <v>8173</v>
      </c>
      <c r="C1176" s="162" t="s">
        <v>8174</v>
      </c>
      <c r="D1176" s="162" t="s">
        <v>3565</v>
      </c>
      <c r="E1176" s="162" t="s">
        <v>340</v>
      </c>
      <c r="F1176" s="162" t="s">
        <v>333</v>
      </c>
      <c r="G1176" s="162" t="s">
        <v>3566</v>
      </c>
      <c r="H1176" s="162" t="s">
        <v>3566</v>
      </c>
      <c r="I1176" s="162" t="s">
        <v>3567</v>
      </c>
      <c r="J1176" s="162" t="b">
        <v>0</v>
      </c>
      <c r="K1176" s="162" t="b">
        <v>0</v>
      </c>
    </row>
    <row r="1177" spans="1:11">
      <c r="A1177" s="162" t="s">
        <v>3552</v>
      </c>
      <c r="B1177" s="162" t="s">
        <v>8175</v>
      </c>
      <c r="C1177" s="162" t="s">
        <v>8176</v>
      </c>
      <c r="D1177" s="162" t="s">
        <v>3568</v>
      </c>
      <c r="E1177" s="162" t="s">
        <v>340</v>
      </c>
      <c r="F1177" s="162" t="s">
        <v>333</v>
      </c>
      <c r="G1177" s="162" t="s">
        <v>3569</v>
      </c>
      <c r="H1177" s="162" t="s">
        <v>3569</v>
      </c>
      <c r="I1177" s="162" t="s">
        <v>3570</v>
      </c>
      <c r="J1177" s="162" t="b">
        <v>0</v>
      </c>
      <c r="K1177" s="162" t="b">
        <v>0</v>
      </c>
    </row>
    <row r="1178" spans="1:11">
      <c r="A1178" s="162" t="s">
        <v>144</v>
      </c>
      <c r="B1178" s="162" t="s">
        <v>8177</v>
      </c>
      <c r="C1178" s="162" t="s">
        <v>8178</v>
      </c>
      <c r="D1178" s="162" t="s">
        <v>1005</v>
      </c>
      <c r="E1178" s="162" t="s">
        <v>340</v>
      </c>
      <c r="F1178" s="162" t="s">
        <v>341</v>
      </c>
      <c r="G1178" s="162" t="s">
        <v>1006</v>
      </c>
      <c r="H1178" s="162" t="s">
        <v>1006</v>
      </c>
      <c r="I1178" s="162" t="s">
        <v>1007</v>
      </c>
      <c r="J1178" s="162" t="b">
        <v>0</v>
      </c>
      <c r="K1178" s="162" t="b">
        <v>0</v>
      </c>
    </row>
    <row r="1179" spans="1:11">
      <c r="A1179" s="162" t="s">
        <v>144</v>
      </c>
      <c r="B1179" s="162" t="s">
        <v>8179</v>
      </c>
      <c r="C1179" s="162" t="s">
        <v>8180</v>
      </c>
      <c r="D1179" s="162" t="s">
        <v>1008</v>
      </c>
      <c r="E1179" s="162" t="s">
        <v>340</v>
      </c>
      <c r="F1179" s="162" t="s">
        <v>341</v>
      </c>
      <c r="G1179" s="162" t="s">
        <v>1009</v>
      </c>
      <c r="H1179" s="162" t="s">
        <v>1009</v>
      </c>
      <c r="I1179" s="162" t="s">
        <v>1010</v>
      </c>
      <c r="J1179" s="162" t="b">
        <v>0</v>
      </c>
      <c r="K1179" s="162" t="b">
        <v>0</v>
      </c>
    </row>
    <row r="1180" spans="1:11">
      <c r="A1180" s="162" t="s">
        <v>144</v>
      </c>
      <c r="B1180" s="162" t="s">
        <v>8181</v>
      </c>
      <c r="C1180" s="162" t="s">
        <v>8182</v>
      </c>
      <c r="D1180" s="162" t="s">
        <v>1011</v>
      </c>
      <c r="E1180" s="162" t="s">
        <v>340</v>
      </c>
      <c r="F1180" s="162" t="s">
        <v>341</v>
      </c>
      <c r="G1180" s="162" t="s">
        <v>1012</v>
      </c>
      <c r="H1180" s="162" t="s">
        <v>1012</v>
      </c>
      <c r="I1180" s="162" t="s">
        <v>1013</v>
      </c>
      <c r="J1180" s="162" t="b">
        <v>0</v>
      </c>
      <c r="K1180" s="162" t="b">
        <v>0</v>
      </c>
    </row>
    <row r="1181" spans="1:11">
      <c r="A1181" s="162" t="s">
        <v>144</v>
      </c>
      <c r="B1181" s="162" t="s">
        <v>8183</v>
      </c>
      <c r="C1181" s="162" t="s">
        <v>8184</v>
      </c>
      <c r="D1181" s="162" t="s">
        <v>1014</v>
      </c>
      <c r="E1181" s="162" t="s">
        <v>340</v>
      </c>
      <c r="F1181" s="162" t="s">
        <v>341</v>
      </c>
      <c r="G1181" s="162" t="s">
        <v>1015</v>
      </c>
      <c r="H1181" s="162" t="s">
        <v>1015</v>
      </c>
      <c r="I1181" s="162" t="s">
        <v>1016</v>
      </c>
      <c r="J1181" s="162" t="b">
        <v>0</v>
      </c>
      <c r="K1181" s="162" t="b">
        <v>0</v>
      </c>
    </row>
    <row r="1182" spans="1:11">
      <c r="A1182" s="162" t="s">
        <v>144</v>
      </c>
      <c r="B1182" s="162" t="s">
        <v>8185</v>
      </c>
      <c r="C1182" s="162" t="s">
        <v>8186</v>
      </c>
      <c r="D1182" s="162" t="s">
        <v>1017</v>
      </c>
      <c r="E1182" s="162" t="s">
        <v>340</v>
      </c>
      <c r="F1182" s="162" t="s">
        <v>341</v>
      </c>
      <c r="G1182" s="162" t="s">
        <v>1018</v>
      </c>
      <c r="H1182" s="162" t="s">
        <v>1018</v>
      </c>
      <c r="I1182" s="162" t="s">
        <v>1019</v>
      </c>
      <c r="J1182" s="162" t="b">
        <v>0</v>
      </c>
      <c r="K1182" s="162" t="b">
        <v>0</v>
      </c>
    </row>
    <row r="1183" spans="1:11">
      <c r="A1183" s="162" t="s">
        <v>144</v>
      </c>
      <c r="B1183" s="162" t="s">
        <v>8187</v>
      </c>
      <c r="C1183" s="162" t="s">
        <v>8188</v>
      </c>
      <c r="D1183" s="162" t="s">
        <v>1020</v>
      </c>
      <c r="E1183" s="162" t="s">
        <v>340</v>
      </c>
      <c r="F1183" s="162" t="s">
        <v>341</v>
      </c>
      <c r="G1183" s="162" t="s">
        <v>1021</v>
      </c>
      <c r="H1183" s="162" t="s">
        <v>1021</v>
      </c>
      <c r="I1183" s="162" t="s">
        <v>1022</v>
      </c>
      <c r="J1183" s="162" t="b">
        <v>0</v>
      </c>
      <c r="K1183" s="162" t="b">
        <v>0</v>
      </c>
    </row>
    <row r="1184" spans="1:11">
      <c r="A1184" s="162" t="s">
        <v>144</v>
      </c>
      <c r="B1184" s="162" t="s">
        <v>8189</v>
      </c>
      <c r="C1184" s="162" t="s">
        <v>8190</v>
      </c>
      <c r="D1184" s="162" t="s">
        <v>1023</v>
      </c>
      <c r="E1184" s="162" t="s">
        <v>340</v>
      </c>
      <c r="F1184" s="162" t="s">
        <v>333</v>
      </c>
      <c r="G1184" s="162" t="s">
        <v>1024</v>
      </c>
      <c r="H1184" s="162" t="s">
        <v>1024</v>
      </c>
      <c r="I1184" s="162" t="s">
        <v>1025</v>
      </c>
      <c r="J1184" s="162" t="b">
        <v>0</v>
      </c>
      <c r="K1184" s="162" t="b">
        <v>0</v>
      </c>
    </row>
    <row r="1185" spans="1:11">
      <c r="A1185" s="162" t="s">
        <v>144</v>
      </c>
      <c r="B1185" s="162" t="s">
        <v>8191</v>
      </c>
      <c r="C1185" s="162" t="s">
        <v>8192</v>
      </c>
      <c r="D1185" s="162" t="s">
        <v>1026</v>
      </c>
      <c r="E1185" s="162" t="s">
        <v>340</v>
      </c>
      <c r="F1185" s="162" t="s">
        <v>333</v>
      </c>
      <c r="G1185" s="162" t="s">
        <v>1027</v>
      </c>
      <c r="H1185" s="162" t="s">
        <v>1027</v>
      </c>
      <c r="I1185" s="162" t="s">
        <v>1028</v>
      </c>
      <c r="J1185" s="162" t="b">
        <v>0</v>
      </c>
      <c r="K1185" s="162" t="b">
        <v>0</v>
      </c>
    </row>
    <row r="1186" spans="1:11">
      <c r="A1186" s="162" t="s">
        <v>144</v>
      </c>
      <c r="B1186" s="162" t="s">
        <v>8193</v>
      </c>
      <c r="C1186" s="162" t="s">
        <v>8194</v>
      </c>
      <c r="D1186" s="162" t="s">
        <v>1029</v>
      </c>
      <c r="E1186" s="162" t="s">
        <v>340</v>
      </c>
      <c r="F1186" s="162" t="s">
        <v>333</v>
      </c>
      <c r="G1186" s="162" t="s">
        <v>174</v>
      </c>
      <c r="H1186" s="162" t="s">
        <v>174</v>
      </c>
      <c r="I1186" s="162" t="s">
        <v>173</v>
      </c>
      <c r="J1186" s="162" t="b">
        <v>0</v>
      </c>
      <c r="K1186" s="162" t="b">
        <v>0</v>
      </c>
    </row>
    <row r="1187" spans="1:11">
      <c r="A1187" s="162" t="s">
        <v>144</v>
      </c>
      <c r="B1187" s="162" t="s">
        <v>8195</v>
      </c>
      <c r="C1187" s="162" t="s">
        <v>8196</v>
      </c>
      <c r="D1187" s="162" t="s">
        <v>1030</v>
      </c>
      <c r="E1187" s="162" t="s">
        <v>340</v>
      </c>
      <c r="F1187" s="162" t="s">
        <v>333</v>
      </c>
      <c r="G1187" s="162" t="s">
        <v>1031</v>
      </c>
      <c r="H1187" s="162" t="s">
        <v>1031</v>
      </c>
      <c r="I1187" s="162" t="s">
        <v>1032</v>
      </c>
      <c r="J1187" s="162" t="b">
        <v>0</v>
      </c>
      <c r="K1187" s="162" t="b">
        <v>0</v>
      </c>
    </row>
    <row r="1188" spans="1:11">
      <c r="A1188" s="162" t="s">
        <v>144</v>
      </c>
      <c r="B1188" s="162" t="s">
        <v>8197</v>
      </c>
      <c r="C1188" s="162" t="s">
        <v>8198</v>
      </c>
      <c r="D1188" s="162" t="s">
        <v>1033</v>
      </c>
      <c r="E1188" s="162" t="s">
        <v>340</v>
      </c>
      <c r="F1188" s="162" t="s">
        <v>333</v>
      </c>
      <c r="G1188" s="162" t="s">
        <v>1034</v>
      </c>
      <c r="H1188" s="162" t="s">
        <v>1034</v>
      </c>
      <c r="I1188" s="162" t="s">
        <v>1035</v>
      </c>
      <c r="J1188" s="162" t="b">
        <v>0</v>
      </c>
      <c r="K1188" s="162" t="b">
        <v>0</v>
      </c>
    </row>
    <row r="1189" spans="1:11">
      <c r="A1189" s="162" t="s">
        <v>144</v>
      </c>
      <c r="B1189" s="162" t="s">
        <v>8199</v>
      </c>
      <c r="C1189" s="162" t="s">
        <v>8200</v>
      </c>
      <c r="D1189" s="162" t="s">
        <v>1036</v>
      </c>
      <c r="E1189" s="162" t="s">
        <v>340</v>
      </c>
      <c r="F1189" s="162" t="s">
        <v>333</v>
      </c>
      <c r="G1189" s="162" t="s">
        <v>1037</v>
      </c>
      <c r="H1189" s="162" t="s">
        <v>1037</v>
      </c>
      <c r="I1189" s="162" t="s">
        <v>1038</v>
      </c>
      <c r="J1189" s="162" t="b">
        <v>0</v>
      </c>
      <c r="K1189" s="162" t="b">
        <v>0</v>
      </c>
    </row>
    <row r="1190" spans="1:11">
      <c r="A1190" s="162" t="s">
        <v>144</v>
      </c>
      <c r="B1190" s="162" t="s">
        <v>8201</v>
      </c>
      <c r="C1190" s="162" t="s">
        <v>8202</v>
      </c>
      <c r="D1190" s="162" t="s">
        <v>1039</v>
      </c>
      <c r="E1190" s="162" t="s">
        <v>340</v>
      </c>
      <c r="F1190" s="162" t="s">
        <v>333</v>
      </c>
      <c r="G1190" s="162" t="s">
        <v>1040</v>
      </c>
      <c r="H1190" s="162" t="s">
        <v>1040</v>
      </c>
      <c r="I1190" s="162" t="s">
        <v>1041</v>
      </c>
      <c r="J1190" s="162" t="b">
        <v>0</v>
      </c>
      <c r="K1190" s="162" t="b">
        <v>0</v>
      </c>
    </row>
    <row r="1191" spans="1:11">
      <c r="A1191" s="162" t="s">
        <v>144</v>
      </c>
      <c r="B1191" s="162" t="s">
        <v>8203</v>
      </c>
      <c r="C1191" s="162" t="s">
        <v>8204</v>
      </c>
      <c r="D1191" s="162" t="s">
        <v>1042</v>
      </c>
      <c r="E1191" s="162" t="s">
        <v>340</v>
      </c>
      <c r="F1191" s="162" t="s">
        <v>333</v>
      </c>
      <c r="G1191" s="162" t="s">
        <v>167</v>
      </c>
      <c r="H1191" s="162" t="s">
        <v>167</v>
      </c>
      <c r="I1191" s="162" t="s">
        <v>166</v>
      </c>
      <c r="J1191" s="162" t="b">
        <v>0</v>
      </c>
      <c r="K1191" s="162" t="b">
        <v>0</v>
      </c>
    </row>
    <row r="1192" spans="1:11">
      <c r="A1192" s="162" t="s">
        <v>144</v>
      </c>
      <c r="B1192" s="162" t="s">
        <v>8205</v>
      </c>
      <c r="C1192" s="162" t="s">
        <v>8206</v>
      </c>
      <c r="D1192" s="162" t="s">
        <v>1043</v>
      </c>
      <c r="E1192" s="162" t="s">
        <v>340</v>
      </c>
      <c r="F1192" s="162" t="s">
        <v>333</v>
      </c>
      <c r="G1192" s="162" t="s">
        <v>1044</v>
      </c>
      <c r="H1192" s="162" t="s">
        <v>1044</v>
      </c>
      <c r="I1192" s="162" t="s">
        <v>1045</v>
      </c>
      <c r="J1192" s="162" t="b">
        <v>0</v>
      </c>
      <c r="K1192" s="162" t="b">
        <v>0</v>
      </c>
    </row>
    <row r="1193" spans="1:11">
      <c r="A1193" s="162" t="s">
        <v>144</v>
      </c>
      <c r="B1193" s="162" t="s">
        <v>8207</v>
      </c>
      <c r="C1193" s="162" t="s">
        <v>8208</v>
      </c>
      <c r="D1193" s="162" t="s">
        <v>1046</v>
      </c>
      <c r="E1193" s="162" t="s">
        <v>340</v>
      </c>
      <c r="F1193" s="162" t="s">
        <v>333</v>
      </c>
      <c r="G1193" s="162" t="s">
        <v>1047</v>
      </c>
      <c r="H1193" s="162" t="s">
        <v>1047</v>
      </c>
      <c r="I1193" s="162" t="s">
        <v>1048</v>
      </c>
      <c r="J1193" s="162" t="b">
        <v>0</v>
      </c>
      <c r="K1193" s="162" t="b">
        <v>0</v>
      </c>
    </row>
    <row r="1194" spans="1:11">
      <c r="A1194" s="162" t="s">
        <v>144</v>
      </c>
      <c r="B1194" s="162" t="s">
        <v>8209</v>
      </c>
      <c r="C1194" s="162" t="s">
        <v>8210</v>
      </c>
      <c r="D1194" s="162" t="s">
        <v>1049</v>
      </c>
      <c r="E1194" s="162" t="s">
        <v>340</v>
      </c>
      <c r="F1194" s="162" t="s">
        <v>333</v>
      </c>
      <c r="G1194" s="162" t="s">
        <v>1050</v>
      </c>
      <c r="H1194" s="162" t="s">
        <v>1050</v>
      </c>
      <c r="I1194" s="162" t="s">
        <v>1051</v>
      </c>
      <c r="J1194" s="162" t="b">
        <v>0</v>
      </c>
      <c r="K1194" s="162" t="b">
        <v>0</v>
      </c>
    </row>
    <row r="1195" spans="1:11">
      <c r="A1195" s="162" t="s">
        <v>144</v>
      </c>
      <c r="B1195" s="162" t="s">
        <v>8211</v>
      </c>
      <c r="C1195" s="162" t="s">
        <v>8212</v>
      </c>
      <c r="D1195" s="162" t="s">
        <v>1052</v>
      </c>
      <c r="E1195" s="162" t="s">
        <v>340</v>
      </c>
      <c r="F1195" s="162" t="s">
        <v>333</v>
      </c>
      <c r="G1195" s="162" t="s">
        <v>218</v>
      </c>
      <c r="H1195" s="162" t="s">
        <v>218</v>
      </c>
      <c r="I1195" s="162" t="s">
        <v>217</v>
      </c>
      <c r="J1195" s="162" t="b">
        <v>0</v>
      </c>
      <c r="K1195" s="162" t="b">
        <v>0</v>
      </c>
    </row>
    <row r="1196" spans="1:11">
      <c r="A1196" s="162" t="s">
        <v>144</v>
      </c>
      <c r="B1196" s="162" t="s">
        <v>8213</v>
      </c>
      <c r="C1196" s="162" t="s">
        <v>8214</v>
      </c>
      <c r="D1196" s="162" t="s">
        <v>1053</v>
      </c>
      <c r="E1196" s="162" t="s">
        <v>340</v>
      </c>
      <c r="F1196" s="162" t="s">
        <v>333</v>
      </c>
      <c r="G1196" s="162" t="s">
        <v>162</v>
      </c>
      <c r="H1196" s="162" t="s">
        <v>162</v>
      </c>
      <c r="I1196" s="162" t="s">
        <v>163</v>
      </c>
      <c r="J1196" s="162" t="b">
        <v>0</v>
      </c>
      <c r="K1196" s="162" t="b">
        <v>0</v>
      </c>
    </row>
    <row r="1197" spans="1:11">
      <c r="A1197" s="162" t="s">
        <v>144</v>
      </c>
      <c r="B1197" s="162" t="s">
        <v>8215</v>
      </c>
      <c r="C1197" s="162" t="s">
        <v>8216</v>
      </c>
      <c r="D1197" s="162" t="s">
        <v>1054</v>
      </c>
      <c r="E1197" s="162" t="s">
        <v>340</v>
      </c>
      <c r="F1197" s="162" t="s">
        <v>333</v>
      </c>
      <c r="G1197" s="162" t="s">
        <v>1055</v>
      </c>
      <c r="H1197" s="162" t="s">
        <v>1055</v>
      </c>
      <c r="I1197" s="162" t="s">
        <v>170</v>
      </c>
      <c r="J1197" s="162" t="b">
        <v>0</v>
      </c>
      <c r="K1197" s="162" t="b">
        <v>0</v>
      </c>
    </row>
    <row r="1198" spans="1:11">
      <c r="A1198" s="162" t="s">
        <v>144</v>
      </c>
      <c r="B1198" s="162" t="s">
        <v>8217</v>
      </c>
      <c r="C1198" s="162" t="s">
        <v>8218</v>
      </c>
      <c r="D1198" s="162" t="s">
        <v>1056</v>
      </c>
      <c r="E1198" s="162" t="s">
        <v>340</v>
      </c>
      <c r="F1198" s="162" t="s">
        <v>333</v>
      </c>
      <c r="G1198" s="162" t="s">
        <v>1057</v>
      </c>
      <c r="H1198" s="162" t="s">
        <v>1057</v>
      </c>
      <c r="I1198" s="162" t="s">
        <v>1058</v>
      </c>
      <c r="J1198" s="162" t="b">
        <v>0</v>
      </c>
      <c r="K1198" s="162" t="b">
        <v>0</v>
      </c>
    </row>
    <row r="1199" spans="1:11">
      <c r="A1199" s="162" t="s">
        <v>144</v>
      </c>
      <c r="B1199" s="162" t="s">
        <v>8219</v>
      </c>
      <c r="C1199" s="162" t="s">
        <v>8220</v>
      </c>
      <c r="D1199" s="162" t="s">
        <v>1059</v>
      </c>
      <c r="E1199" s="162" t="s">
        <v>340</v>
      </c>
      <c r="F1199" s="162" t="s">
        <v>333</v>
      </c>
      <c r="G1199" s="162" t="s">
        <v>1060</v>
      </c>
      <c r="H1199" s="162" t="s">
        <v>1060</v>
      </c>
      <c r="I1199" s="162" t="s">
        <v>1061</v>
      </c>
      <c r="J1199" s="162" t="b">
        <v>0</v>
      </c>
      <c r="K1199" s="162" t="b">
        <v>0</v>
      </c>
    </row>
    <row r="1200" spans="1:11">
      <c r="A1200" s="162" t="s">
        <v>144</v>
      </c>
      <c r="B1200" s="162" t="s">
        <v>8221</v>
      </c>
      <c r="C1200" s="162" t="s">
        <v>8222</v>
      </c>
      <c r="D1200" s="162" t="s">
        <v>1062</v>
      </c>
      <c r="E1200" s="162" t="s">
        <v>340</v>
      </c>
      <c r="F1200" s="162" t="s">
        <v>333</v>
      </c>
      <c r="G1200" s="162" t="s">
        <v>210</v>
      </c>
      <c r="H1200" s="162" t="s">
        <v>210</v>
      </c>
      <c r="I1200" s="162" t="s">
        <v>209</v>
      </c>
      <c r="J1200" s="162" t="b">
        <v>0</v>
      </c>
      <c r="K1200" s="162" t="b">
        <v>0</v>
      </c>
    </row>
    <row r="1201" spans="1:11">
      <c r="A1201" s="162" t="s">
        <v>144</v>
      </c>
      <c r="B1201" s="162" t="s">
        <v>8223</v>
      </c>
      <c r="C1201" s="162" t="s">
        <v>8224</v>
      </c>
      <c r="D1201" s="162" t="s">
        <v>1063</v>
      </c>
      <c r="E1201" s="162" t="s">
        <v>340</v>
      </c>
      <c r="F1201" s="162" t="s">
        <v>333</v>
      </c>
      <c r="G1201" s="162" t="s">
        <v>1064</v>
      </c>
      <c r="H1201" s="162" t="s">
        <v>1064</v>
      </c>
      <c r="I1201" s="162" t="s">
        <v>1065</v>
      </c>
      <c r="J1201" s="162" t="b">
        <v>0</v>
      </c>
      <c r="K1201" s="162" t="b">
        <v>0</v>
      </c>
    </row>
    <row r="1202" spans="1:11">
      <c r="A1202" s="162" t="s">
        <v>144</v>
      </c>
      <c r="B1202" s="162" t="s">
        <v>8225</v>
      </c>
      <c r="C1202" s="162" t="s">
        <v>8226</v>
      </c>
      <c r="D1202" s="162" t="s">
        <v>1066</v>
      </c>
      <c r="E1202" s="162" t="s">
        <v>340</v>
      </c>
      <c r="F1202" s="162" t="s">
        <v>333</v>
      </c>
      <c r="G1202" s="162" t="s">
        <v>1067</v>
      </c>
      <c r="H1202" s="162" t="s">
        <v>1067</v>
      </c>
      <c r="I1202" s="162" t="s">
        <v>1068</v>
      </c>
      <c r="J1202" s="162" t="b">
        <v>0</v>
      </c>
      <c r="K1202" s="162" t="b">
        <v>0</v>
      </c>
    </row>
    <row r="1203" spans="1:11">
      <c r="A1203" s="162" t="s">
        <v>144</v>
      </c>
      <c r="B1203" s="162" t="s">
        <v>8227</v>
      </c>
      <c r="C1203" s="162" t="s">
        <v>8228</v>
      </c>
      <c r="D1203" s="162" t="s">
        <v>1069</v>
      </c>
      <c r="E1203" s="162" t="s">
        <v>340</v>
      </c>
      <c r="F1203" s="162" t="s">
        <v>333</v>
      </c>
      <c r="G1203" s="162" t="s">
        <v>1070</v>
      </c>
      <c r="H1203" s="162" t="s">
        <v>1070</v>
      </c>
      <c r="I1203" s="162" t="s">
        <v>1071</v>
      </c>
      <c r="J1203" s="162" t="b">
        <v>0</v>
      </c>
      <c r="K1203" s="162" t="b">
        <v>0</v>
      </c>
    </row>
    <row r="1204" spans="1:11">
      <c r="A1204" s="162" t="s">
        <v>144</v>
      </c>
      <c r="B1204" s="162" t="s">
        <v>8229</v>
      </c>
      <c r="C1204" s="162" t="s">
        <v>8230</v>
      </c>
      <c r="D1204" s="162" t="s">
        <v>1072</v>
      </c>
      <c r="E1204" s="162" t="s">
        <v>340</v>
      </c>
      <c r="F1204" s="162" t="s">
        <v>333</v>
      </c>
      <c r="G1204" s="162" t="s">
        <v>1073</v>
      </c>
      <c r="H1204" s="162" t="s">
        <v>1073</v>
      </c>
      <c r="I1204" s="162" t="s">
        <v>1074</v>
      </c>
      <c r="J1204" s="162" t="b">
        <v>0</v>
      </c>
      <c r="K1204" s="162" t="b">
        <v>0</v>
      </c>
    </row>
    <row r="1205" spans="1:11">
      <c r="A1205" s="162" t="s">
        <v>144</v>
      </c>
      <c r="B1205" s="162" t="s">
        <v>8231</v>
      </c>
      <c r="C1205" s="162" t="s">
        <v>8232</v>
      </c>
      <c r="D1205" s="162" t="s">
        <v>1075</v>
      </c>
      <c r="E1205" s="162" t="s">
        <v>340</v>
      </c>
      <c r="F1205" s="162" t="s">
        <v>333</v>
      </c>
      <c r="G1205" s="162" t="s">
        <v>214</v>
      </c>
      <c r="H1205" s="162" t="s">
        <v>214</v>
      </c>
      <c r="I1205" s="162" t="s">
        <v>213</v>
      </c>
      <c r="J1205" s="162" t="b">
        <v>0</v>
      </c>
      <c r="K1205" s="162" t="b">
        <v>0</v>
      </c>
    </row>
    <row r="1206" spans="1:11">
      <c r="A1206" s="162" t="s">
        <v>144</v>
      </c>
      <c r="B1206" s="162" t="s">
        <v>8233</v>
      </c>
      <c r="C1206" s="162" t="s">
        <v>8234</v>
      </c>
      <c r="D1206" s="162" t="s">
        <v>1076</v>
      </c>
      <c r="E1206" s="162" t="s">
        <v>340</v>
      </c>
      <c r="F1206" s="162" t="s">
        <v>333</v>
      </c>
      <c r="G1206" s="162" t="s">
        <v>1077</v>
      </c>
      <c r="H1206" s="162" t="s">
        <v>1077</v>
      </c>
      <c r="I1206" s="162" t="s">
        <v>1078</v>
      </c>
      <c r="J1206" s="162" t="b">
        <v>0</v>
      </c>
      <c r="K1206" s="162" t="b">
        <v>0</v>
      </c>
    </row>
    <row r="1207" spans="1:11">
      <c r="A1207" s="162" t="s">
        <v>144</v>
      </c>
      <c r="B1207" s="162" t="s">
        <v>8235</v>
      </c>
      <c r="C1207" s="162" t="s">
        <v>8236</v>
      </c>
      <c r="D1207" s="162" t="s">
        <v>1079</v>
      </c>
      <c r="E1207" s="162" t="s">
        <v>340</v>
      </c>
      <c r="F1207" s="162" t="s">
        <v>333</v>
      </c>
      <c r="G1207" s="162" t="s">
        <v>1080</v>
      </c>
      <c r="H1207" s="162" t="s">
        <v>1080</v>
      </c>
      <c r="I1207" s="162" t="s">
        <v>1081</v>
      </c>
      <c r="J1207" s="162" t="b">
        <v>0</v>
      </c>
      <c r="K1207" s="162" t="b">
        <v>0</v>
      </c>
    </row>
    <row r="1208" spans="1:11">
      <c r="A1208" s="162" t="s">
        <v>144</v>
      </c>
      <c r="B1208" s="162" t="s">
        <v>8237</v>
      </c>
      <c r="C1208" s="162" t="s">
        <v>8238</v>
      </c>
      <c r="D1208" s="162" t="s">
        <v>1082</v>
      </c>
      <c r="E1208" s="162" t="s">
        <v>340</v>
      </c>
      <c r="F1208" s="162" t="s">
        <v>333</v>
      </c>
      <c r="G1208" s="162" t="s">
        <v>1083</v>
      </c>
      <c r="H1208" s="162" t="s">
        <v>1083</v>
      </c>
      <c r="I1208" s="162" t="s">
        <v>1084</v>
      </c>
      <c r="J1208" s="162" t="b">
        <v>0</v>
      </c>
      <c r="K1208" s="162" t="b">
        <v>0</v>
      </c>
    </row>
    <row r="1209" spans="1:11">
      <c r="A1209" s="162" t="s">
        <v>144</v>
      </c>
      <c r="B1209" s="162" t="s">
        <v>8239</v>
      </c>
      <c r="C1209" s="162" t="s">
        <v>8240</v>
      </c>
      <c r="D1209" s="162" t="s">
        <v>1085</v>
      </c>
      <c r="E1209" s="162" t="s">
        <v>340</v>
      </c>
      <c r="F1209" s="162" t="s">
        <v>333</v>
      </c>
      <c r="G1209" s="162" t="s">
        <v>1086</v>
      </c>
      <c r="H1209" s="162" t="s">
        <v>1086</v>
      </c>
      <c r="I1209" s="162" t="s">
        <v>1087</v>
      </c>
      <c r="J1209" s="162" t="b">
        <v>0</v>
      </c>
      <c r="K1209" s="162" t="b">
        <v>0</v>
      </c>
    </row>
    <row r="1210" spans="1:11">
      <c r="A1210" s="162" t="s">
        <v>144</v>
      </c>
      <c r="B1210" s="162" t="s">
        <v>8241</v>
      </c>
      <c r="C1210" s="162" t="s">
        <v>8242</v>
      </c>
      <c r="D1210" s="162" t="s">
        <v>1088</v>
      </c>
      <c r="E1210" s="162" t="s">
        <v>340</v>
      </c>
      <c r="F1210" s="162" t="s">
        <v>332</v>
      </c>
      <c r="G1210" s="162" t="s">
        <v>1089</v>
      </c>
      <c r="H1210" s="162" t="s">
        <v>1089</v>
      </c>
      <c r="I1210" s="162" t="s">
        <v>1090</v>
      </c>
      <c r="J1210" s="162" t="b">
        <v>0</v>
      </c>
      <c r="K1210" s="162" t="b">
        <v>0</v>
      </c>
    </row>
    <row r="1211" spans="1:11">
      <c r="A1211" s="162" t="s">
        <v>144</v>
      </c>
      <c r="B1211" s="162" t="s">
        <v>8243</v>
      </c>
      <c r="C1211" s="162" t="s">
        <v>8244</v>
      </c>
      <c r="D1211" s="162" t="s">
        <v>1091</v>
      </c>
      <c r="E1211" s="162" t="s">
        <v>340</v>
      </c>
      <c r="F1211" s="162" t="s">
        <v>332</v>
      </c>
      <c r="G1211" s="162" t="s">
        <v>1092</v>
      </c>
      <c r="H1211" s="162" t="s">
        <v>1092</v>
      </c>
      <c r="I1211" s="162" t="s">
        <v>1093</v>
      </c>
      <c r="J1211" s="162" t="b">
        <v>0</v>
      </c>
      <c r="K1211" s="162" t="b">
        <v>0</v>
      </c>
    </row>
    <row r="1212" spans="1:11">
      <c r="A1212" s="162" t="s">
        <v>144</v>
      </c>
      <c r="B1212" s="162" t="s">
        <v>8245</v>
      </c>
      <c r="C1212" s="162" t="s">
        <v>8246</v>
      </c>
      <c r="D1212" s="162" t="s">
        <v>1094</v>
      </c>
      <c r="E1212" s="162" t="s">
        <v>340</v>
      </c>
      <c r="F1212" s="162" t="s">
        <v>332</v>
      </c>
      <c r="G1212" s="162" t="s">
        <v>172</v>
      </c>
      <c r="H1212" s="162" t="s">
        <v>172</v>
      </c>
      <c r="I1212" s="162" t="s">
        <v>171</v>
      </c>
      <c r="J1212" s="162" t="b">
        <v>0</v>
      </c>
      <c r="K1212" s="162" t="b">
        <v>0</v>
      </c>
    </row>
    <row r="1213" spans="1:11">
      <c r="A1213" s="162" t="s">
        <v>144</v>
      </c>
      <c r="B1213" s="162" t="s">
        <v>8247</v>
      </c>
      <c r="C1213" s="162" t="s">
        <v>8248</v>
      </c>
      <c r="D1213" s="162" t="s">
        <v>1095</v>
      </c>
      <c r="E1213" s="162" t="s">
        <v>340</v>
      </c>
      <c r="F1213" s="162" t="s">
        <v>332</v>
      </c>
      <c r="G1213" s="162" t="s">
        <v>1096</v>
      </c>
      <c r="H1213" s="162" t="s">
        <v>1096</v>
      </c>
      <c r="I1213" s="162" t="s">
        <v>1097</v>
      </c>
      <c r="J1213" s="162" t="b">
        <v>0</v>
      </c>
      <c r="K1213" s="162" t="b">
        <v>0</v>
      </c>
    </row>
    <row r="1214" spans="1:11">
      <c r="A1214" s="162" t="s">
        <v>144</v>
      </c>
      <c r="B1214" s="162" t="s">
        <v>8249</v>
      </c>
      <c r="C1214" s="162" t="s">
        <v>8250</v>
      </c>
      <c r="D1214" s="162" t="s">
        <v>1098</v>
      </c>
      <c r="E1214" s="162" t="s">
        <v>340</v>
      </c>
      <c r="F1214" s="162" t="s">
        <v>332</v>
      </c>
      <c r="G1214" s="162" t="s">
        <v>1099</v>
      </c>
      <c r="H1214" s="162" t="s">
        <v>1099</v>
      </c>
      <c r="I1214" s="162" t="s">
        <v>1100</v>
      </c>
      <c r="J1214" s="162" t="b">
        <v>0</v>
      </c>
      <c r="K1214" s="162" t="b">
        <v>0</v>
      </c>
    </row>
    <row r="1215" spans="1:11">
      <c r="A1215" s="162" t="s">
        <v>144</v>
      </c>
      <c r="B1215" s="162" t="s">
        <v>8251</v>
      </c>
      <c r="C1215" s="162" t="s">
        <v>8252</v>
      </c>
      <c r="D1215" s="162" t="s">
        <v>1101</v>
      </c>
      <c r="E1215" s="162" t="s">
        <v>340</v>
      </c>
      <c r="F1215" s="162" t="s">
        <v>332</v>
      </c>
      <c r="G1215" s="162" t="s">
        <v>1102</v>
      </c>
      <c r="H1215" s="162" t="s">
        <v>1102</v>
      </c>
      <c r="I1215" s="162" t="s">
        <v>1103</v>
      </c>
      <c r="J1215" s="162" t="b">
        <v>0</v>
      </c>
      <c r="K1215" s="162" t="b">
        <v>0</v>
      </c>
    </row>
    <row r="1216" spans="1:11">
      <c r="A1216" s="162" t="s">
        <v>144</v>
      </c>
      <c r="B1216" s="162" t="s">
        <v>8253</v>
      </c>
      <c r="C1216" s="162" t="s">
        <v>8254</v>
      </c>
      <c r="D1216" s="162" t="s">
        <v>1104</v>
      </c>
      <c r="E1216" s="162" t="s">
        <v>340</v>
      </c>
      <c r="F1216" s="162" t="s">
        <v>332</v>
      </c>
      <c r="G1216" s="162" t="s">
        <v>1105</v>
      </c>
      <c r="H1216" s="162" t="s">
        <v>1105</v>
      </c>
      <c r="I1216" s="162" t="s">
        <v>1106</v>
      </c>
      <c r="J1216" s="162" t="b">
        <v>0</v>
      </c>
      <c r="K1216" s="162" t="b">
        <v>0</v>
      </c>
    </row>
    <row r="1217" spans="1:11">
      <c r="A1217" s="162" t="s">
        <v>144</v>
      </c>
      <c r="B1217" s="162" t="s">
        <v>8255</v>
      </c>
      <c r="C1217" s="162" t="s">
        <v>8256</v>
      </c>
      <c r="D1217" s="162" t="s">
        <v>1107</v>
      </c>
      <c r="E1217" s="162" t="s">
        <v>340</v>
      </c>
      <c r="F1217" s="162" t="s">
        <v>332</v>
      </c>
      <c r="G1217" s="162" t="s">
        <v>165</v>
      </c>
      <c r="H1217" s="162" t="s">
        <v>165</v>
      </c>
      <c r="I1217" s="162" t="s">
        <v>164</v>
      </c>
      <c r="J1217" s="162" t="b">
        <v>0</v>
      </c>
      <c r="K1217" s="162" t="b">
        <v>0</v>
      </c>
    </row>
    <row r="1218" spans="1:11">
      <c r="A1218" s="162" t="s">
        <v>144</v>
      </c>
      <c r="B1218" s="162" t="s">
        <v>8257</v>
      </c>
      <c r="C1218" s="162" t="s">
        <v>8258</v>
      </c>
      <c r="D1218" s="162" t="s">
        <v>1108</v>
      </c>
      <c r="E1218" s="162" t="s">
        <v>340</v>
      </c>
      <c r="F1218" s="162" t="s">
        <v>332</v>
      </c>
      <c r="G1218" s="162" t="s">
        <v>1109</v>
      </c>
      <c r="H1218" s="162" t="s">
        <v>1109</v>
      </c>
      <c r="I1218" s="162" t="s">
        <v>1110</v>
      </c>
      <c r="J1218" s="162" t="b">
        <v>0</v>
      </c>
      <c r="K1218" s="162" t="b">
        <v>0</v>
      </c>
    </row>
    <row r="1219" spans="1:11">
      <c r="A1219" s="162" t="s">
        <v>144</v>
      </c>
      <c r="B1219" s="162" t="s">
        <v>8259</v>
      </c>
      <c r="C1219" s="162" t="s">
        <v>8260</v>
      </c>
      <c r="D1219" s="162" t="s">
        <v>1111</v>
      </c>
      <c r="E1219" s="162" t="s">
        <v>340</v>
      </c>
      <c r="F1219" s="162" t="s">
        <v>332</v>
      </c>
      <c r="G1219" s="162" t="s">
        <v>1112</v>
      </c>
      <c r="H1219" s="162" t="s">
        <v>1112</v>
      </c>
      <c r="I1219" s="162" t="s">
        <v>1113</v>
      </c>
      <c r="J1219" s="162" t="b">
        <v>0</v>
      </c>
      <c r="K1219" s="162" t="b">
        <v>0</v>
      </c>
    </row>
    <row r="1220" spans="1:11">
      <c r="A1220" s="162" t="s">
        <v>144</v>
      </c>
      <c r="B1220" s="162" t="s">
        <v>8261</v>
      </c>
      <c r="C1220" s="162" t="s">
        <v>8262</v>
      </c>
      <c r="D1220" s="162" t="s">
        <v>1114</v>
      </c>
      <c r="E1220" s="162" t="s">
        <v>340</v>
      </c>
      <c r="F1220" s="162" t="s">
        <v>332</v>
      </c>
      <c r="G1220" s="162" t="s">
        <v>216</v>
      </c>
      <c r="H1220" s="162" t="s">
        <v>216</v>
      </c>
      <c r="I1220" s="162" t="s">
        <v>215</v>
      </c>
      <c r="J1220" s="162" t="b">
        <v>0</v>
      </c>
      <c r="K1220" s="162" t="b">
        <v>0</v>
      </c>
    </row>
    <row r="1221" spans="1:11">
      <c r="A1221" s="162" t="s">
        <v>144</v>
      </c>
      <c r="B1221" s="162" t="s">
        <v>8263</v>
      </c>
      <c r="C1221" s="162" t="s">
        <v>8264</v>
      </c>
      <c r="D1221" s="162" t="s">
        <v>1115</v>
      </c>
      <c r="E1221" s="162" t="s">
        <v>340</v>
      </c>
      <c r="F1221" s="162" t="s">
        <v>332</v>
      </c>
      <c r="G1221" s="162" t="s">
        <v>162</v>
      </c>
      <c r="H1221" s="162" t="s">
        <v>162</v>
      </c>
      <c r="I1221" s="162" t="s">
        <v>161</v>
      </c>
      <c r="J1221" s="162" t="b">
        <v>0</v>
      </c>
      <c r="K1221" s="162" t="b">
        <v>0</v>
      </c>
    </row>
    <row r="1222" spans="1:11">
      <c r="A1222" s="162" t="s">
        <v>144</v>
      </c>
      <c r="B1222" s="162" t="s">
        <v>8265</v>
      </c>
      <c r="C1222" s="162" t="s">
        <v>8266</v>
      </c>
      <c r="D1222" s="162" t="s">
        <v>1116</v>
      </c>
      <c r="E1222" s="162" t="s">
        <v>340</v>
      </c>
      <c r="F1222" s="162" t="s">
        <v>332</v>
      </c>
      <c r="G1222" s="162" t="s">
        <v>169</v>
      </c>
      <c r="H1222" s="162" t="s">
        <v>169</v>
      </c>
      <c r="I1222" s="162" t="s">
        <v>168</v>
      </c>
      <c r="J1222" s="162" t="b">
        <v>0</v>
      </c>
      <c r="K1222" s="162" t="b">
        <v>0</v>
      </c>
    </row>
    <row r="1223" spans="1:11">
      <c r="A1223" s="162" t="s">
        <v>144</v>
      </c>
      <c r="B1223" s="162" t="s">
        <v>8267</v>
      </c>
      <c r="C1223" s="162" t="s">
        <v>8268</v>
      </c>
      <c r="D1223" s="162" t="s">
        <v>1117</v>
      </c>
      <c r="E1223" s="162" t="s">
        <v>340</v>
      </c>
      <c r="F1223" s="162" t="s">
        <v>332</v>
      </c>
      <c r="G1223" s="162" t="s">
        <v>1118</v>
      </c>
      <c r="H1223" s="162" t="s">
        <v>1118</v>
      </c>
      <c r="I1223" s="162" t="s">
        <v>1119</v>
      </c>
      <c r="J1223" s="162" t="b">
        <v>0</v>
      </c>
      <c r="K1223" s="162" t="b">
        <v>0</v>
      </c>
    </row>
    <row r="1224" spans="1:11">
      <c r="A1224" s="162" t="s">
        <v>144</v>
      </c>
      <c r="B1224" s="162" t="s">
        <v>8269</v>
      </c>
      <c r="C1224" s="162" t="s">
        <v>8270</v>
      </c>
      <c r="D1224" s="162" t="s">
        <v>1120</v>
      </c>
      <c r="E1224" s="162" t="s">
        <v>340</v>
      </c>
      <c r="F1224" s="162" t="s">
        <v>332</v>
      </c>
      <c r="G1224" s="162" t="s">
        <v>1060</v>
      </c>
      <c r="H1224" s="162" t="s">
        <v>1060</v>
      </c>
      <c r="I1224" s="162" t="s">
        <v>1121</v>
      </c>
      <c r="J1224" s="162" t="b">
        <v>0</v>
      </c>
      <c r="K1224" s="162" t="b">
        <v>0</v>
      </c>
    </row>
    <row r="1225" spans="1:11">
      <c r="A1225" s="162" t="s">
        <v>144</v>
      </c>
      <c r="B1225" s="162" t="s">
        <v>8271</v>
      </c>
      <c r="C1225" s="162" t="s">
        <v>8272</v>
      </c>
      <c r="D1225" s="162" t="s">
        <v>1122</v>
      </c>
      <c r="E1225" s="162" t="s">
        <v>340</v>
      </c>
      <c r="F1225" s="162" t="s">
        <v>332</v>
      </c>
      <c r="G1225" s="162" t="s">
        <v>208</v>
      </c>
      <c r="H1225" s="162" t="s">
        <v>208</v>
      </c>
      <c r="I1225" s="162" t="s">
        <v>207</v>
      </c>
      <c r="J1225" s="162" t="b">
        <v>0</v>
      </c>
      <c r="K1225" s="162" t="b">
        <v>0</v>
      </c>
    </row>
    <row r="1226" spans="1:11">
      <c r="A1226" s="162" t="s">
        <v>144</v>
      </c>
      <c r="B1226" s="162" t="s">
        <v>8273</v>
      </c>
      <c r="C1226" s="162" t="s">
        <v>8274</v>
      </c>
      <c r="D1226" s="162" t="s">
        <v>1123</v>
      </c>
      <c r="E1226" s="162" t="s">
        <v>340</v>
      </c>
      <c r="F1226" s="162" t="s">
        <v>332</v>
      </c>
      <c r="G1226" s="162" t="s">
        <v>1124</v>
      </c>
      <c r="H1226" s="162" t="s">
        <v>1124</v>
      </c>
      <c r="I1226" s="162" t="s">
        <v>1125</v>
      </c>
      <c r="J1226" s="162" t="b">
        <v>0</v>
      </c>
      <c r="K1226" s="162" t="b">
        <v>0</v>
      </c>
    </row>
    <row r="1227" spans="1:11">
      <c r="A1227" s="162" t="s">
        <v>144</v>
      </c>
      <c r="B1227" s="162" t="s">
        <v>8275</v>
      </c>
      <c r="C1227" s="162" t="s">
        <v>8276</v>
      </c>
      <c r="D1227" s="162" t="s">
        <v>1126</v>
      </c>
      <c r="E1227" s="162" t="s">
        <v>340</v>
      </c>
      <c r="F1227" s="162" t="s">
        <v>332</v>
      </c>
      <c r="G1227" s="162" t="s">
        <v>1067</v>
      </c>
      <c r="H1227" s="162" t="s">
        <v>1067</v>
      </c>
      <c r="I1227" s="162" t="s">
        <v>1127</v>
      </c>
      <c r="J1227" s="162" t="b">
        <v>0</v>
      </c>
      <c r="K1227" s="162" t="b">
        <v>0</v>
      </c>
    </row>
    <row r="1228" spans="1:11">
      <c r="A1228" s="162" t="s">
        <v>144</v>
      </c>
      <c r="B1228" s="162" t="s">
        <v>8277</v>
      </c>
      <c r="C1228" s="162" t="s">
        <v>8278</v>
      </c>
      <c r="D1228" s="162" t="s">
        <v>1128</v>
      </c>
      <c r="E1228" s="162" t="s">
        <v>340</v>
      </c>
      <c r="F1228" s="162" t="s">
        <v>332</v>
      </c>
      <c r="G1228" s="162" t="s">
        <v>1129</v>
      </c>
      <c r="H1228" s="162" t="s">
        <v>1129</v>
      </c>
      <c r="I1228" s="162" t="s">
        <v>1130</v>
      </c>
      <c r="J1228" s="162" t="b">
        <v>0</v>
      </c>
      <c r="K1228" s="162" t="b">
        <v>0</v>
      </c>
    </row>
    <row r="1229" spans="1:11">
      <c r="A1229" s="162" t="s">
        <v>144</v>
      </c>
      <c r="B1229" s="162" t="s">
        <v>8279</v>
      </c>
      <c r="C1229" s="162" t="s">
        <v>8280</v>
      </c>
      <c r="D1229" s="162" t="s">
        <v>1131</v>
      </c>
      <c r="E1229" s="162" t="s">
        <v>340</v>
      </c>
      <c r="F1229" s="162" t="s">
        <v>332</v>
      </c>
      <c r="G1229" s="162" t="s">
        <v>1132</v>
      </c>
      <c r="H1229" s="162" t="s">
        <v>1132</v>
      </c>
      <c r="I1229" s="162" t="s">
        <v>1133</v>
      </c>
      <c r="J1229" s="162" t="b">
        <v>0</v>
      </c>
      <c r="K1229" s="162" t="b">
        <v>0</v>
      </c>
    </row>
    <row r="1230" spans="1:11">
      <c r="A1230" s="162" t="s">
        <v>144</v>
      </c>
      <c r="B1230" s="162" t="s">
        <v>8281</v>
      </c>
      <c r="C1230" s="162" t="s">
        <v>8282</v>
      </c>
      <c r="D1230" s="162" t="s">
        <v>1134</v>
      </c>
      <c r="E1230" s="162" t="s">
        <v>340</v>
      </c>
      <c r="F1230" s="162" t="s">
        <v>332</v>
      </c>
      <c r="G1230" s="162" t="s">
        <v>212</v>
      </c>
      <c r="H1230" s="162" t="s">
        <v>212</v>
      </c>
      <c r="I1230" s="162" t="s">
        <v>211</v>
      </c>
      <c r="J1230" s="162" t="b">
        <v>0</v>
      </c>
      <c r="K1230" s="162" t="b">
        <v>0</v>
      </c>
    </row>
    <row r="1231" spans="1:11">
      <c r="A1231" s="162" t="s">
        <v>144</v>
      </c>
      <c r="B1231" s="162" t="s">
        <v>8283</v>
      </c>
      <c r="C1231" s="162" t="s">
        <v>8284</v>
      </c>
      <c r="D1231" s="162" t="s">
        <v>1135</v>
      </c>
      <c r="E1231" s="162" t="s">
        <v>340</v>
      </c>
      <c r="F1231" s="162" t="s">
        <v>332</v>
      </c>
      <c r="G1231" s="162" t="s">
        <v>1136</v>
      </c>
      <c r="H1231" s="162" t="s">
        <v>1136</v>
      </c>
      <c r="I1231" s="162" t="s">
        <v>1137</v>
      </c>
      <c r="J1231" s="162" t="b">
        <v>0</v>
      </c>
      <c r="K1231" s="162" t="b">
        <v>0</v>
      </c>
    </row>
    <row r="1232" spans="1:11">
      <c r="A1232" s="162" t="s">
        <v>144</v>
      </c>
      <c r="B1232" s="162" t="s">
        <v>8285</v>
      </c>
      <c r="C1232" s="162" t="s">
        <v>8286</v>
      </c>
      <c r="D1232" s="162" t="s">
        <v>1138</v>
      </c>
      <c r="E1232" s="162" t="s">
        <v>340</v>
      </c>
      <c r="F1232" s="162" t="s">
        <v>332</v>
      </c>
      <c r="G1232" s="162" t="s">
        <v>1139</v>
      </c>
      <c r="H1232" s="162" t="s">
        <v>1139</v>
      </c>
      <c r="I1232" s="162" t="s">
        <v>1140</v>
      </c>
      <c r="J1232" s="162" t="b">
        <v>0</v>
      </c>
      <c r="K1232" s="162" t="b">
        <v>0</v>
      </c>
    </row>
    <row r="1233" spans="1:11">
      <c r="A1233" s="162" t="s">
        <v>144</v>
      </c>
      <c r="B1233" s="162" t="s">
        <v>8287</v>
      </c>
      <c r="C1233" s="162" t="s">
        <v>8288</v>
      </c>
      <c r="D1233" s="162" t="s">
        <v>1141</v>
      </c>
      <c r="E1233" s="162" t="s">
        <v>340</v>
      </c>
      <c r="F1233" s="162" t="s">
        <v>332</v>
      </c>
      <c r="G1233" s="162" t="s">
        <v>1142</v>
      </c>
      <c r="H1233" s="162" t="s">
        <v>1142</v>
      </c>
      <c r="I1233" s="162" t="s">
        <v>1143</v>
      </c>
      <c r="J1233" s="162" t="b">
        <v>0</v>
      </c>
      <c r="K1233" s="162" t="b">
        <v>0</v>
      </c>
    </row>
    <row r="1234" spans="1:11">
      <c r="A1234" s="162" t="s">
        <v>144</v>
      </c>
      <c r="B1234" s="162" t="s">
        <v>8289</v>
      </c>
      <c r="C1234" s="162" t="s">
        <v>8290</v>
      </c>
      <c r="D1234" s="162" t="s">
        <v>1144</v>
      </c>
      <c r="E1234" s="162" t="s">
        <v>340</v>
      </c>
      <c r="F1234" s="162" t="s">
        <v>332</v>
      </c>
      <c r="G1234" s="162" t="s">
        <v>1145</v>
      </c>
      <c r="H1234" s="162" t="s">
        <v>1145</v>
      </c>
      <c r="I1234" s="162" t="s">
        <v>1146</v>
      </c>
      <c r="J1234" s="162" t="b">
        <v>0</v>
      </c>
      <c r="K1234" s="162" t="b">
        <v>0</v>
      </c>
    </row>
    <row r="1235" spans="1:11">
      <c r="A1235" s="162" t="s">
        <v>3574</v>
      </c>
      <c r="B1235" s="162" t="s">
        <v>8291</v>
      </c>
      <c r="C1235" s="162" t="s">
        <v>8292</v>
      </c>
      <c r="D1235" s="162" t="s">
        <v>3571</v>
      </c>
      <c r="E1235" s="162" t="s">
        <v>340</v>
      </c>
      <c r="F1235" s="162" t="s">
        <v>333</v>
      </c>
      <c r="G1235" s="162" t="s">
        <v>3572</v>
      </c>
      <c r="H1235" s="162" t="s">
        <v>3572</v>
      </c>
      <c r="I1235" s="162" t="s">
        <v>3573</v>
      </c>
      <c r="J1235" s="162" t="b">
        <v>0</v>
      </c>
      <c r="K1235" s="162" t="b">
        <v>0</v>
      </c>
    </row>
    <row r="1236" spans="1:11">
      <c r="A1236" s="162" t="s">
        <v>3574</v>
      </c>
      <c r="B1236" s="162" t="s">
        <v>8293</v>
      </c>
      <c r="C1236" s="162" t="s">
        <v>8294</v>
      </c>
      <c r="D1236" s="162" t="s">
        <v>3575</v>
      </c>
      <c r="E1236" s="162" t="s">
        <v>340</v>
      </c>
      <c r="F1236" s="162" t="s">
        <v>333</v>
      </c>
      <c r="G1236" s="162" t="s">
        <v>3576</v>
      </c>
      <c r="H1236" s="162" t="s">
        <v>3576</v>
      </c>
      <c r="I1236" s="162" t="s">
        <v>3577</v>
      </c>
      <c r="J1236" s="162" t="b">
        <v>0</v>
      </c>
      <c r="K1236" s="162" t="b">
        <v>0</v>
      </c>
    </row>
    <row r="1237" spans="1:11">
      <c r="A1237" s="162" t="s">
        <v>3574</v>
      </c>
      <c r="B1237" s="162" t="s">
        <v>8295</v>
      </c>
      <c r="C1237" s="162" t="s">
        <v>8296</v>
      </c>
      <c r="D1237" s="162" t="s">
        <v>3578</v>
      </c>
      <c r="E1237" s="162" t="s">
        <v>340</v>
      </c>
      <c r="F1237" s="162" t="s">
        <v>333</v>
      </c>
      <c r="G1237" s="162" t="s">
        <v>3579</v>
      </c>
      <c r="H1237" s="162" t="s">
        <v>3579</v>
      </c>
      <c r="I1237" s="162" t="s">
        <v>3580</v>
      </c>
      <c r="J1237" s="162" t="b">
        <v>0</v>
      </c>
      <c r="K1237" s="162" t="b">
        <v>0</v>
      </c>
    </row>
    <row r="1238" spans="1:11">
      <c r="A1238" s="162" t="s">
        <v>3574</v>
      </c>
      <c r="B1238" s="162" t="s">
        <v>8297</v>
      </c>
      <c r="C1238" s="162" t="s">
        <v>8298</v>
      </c>
      <c r="D1238" s="162" t="s">
        <v>3581</v>
      </c>
      <c r="E1238" s="162" t="s">
        <v>340</v>
      </c>
      <c r="F1238" s="162" t="s">
        <v>333</v>
      </c>
      <c r="G1238" s="162" t="s">
        <v>3582</v>
      </c>
      <c r="H1238" s="162" t="s">
        <v>3582</v>
      </c>
      <c r="I1238" s="162" t="s">
        <v>3583</v>
      </c>
      <c r="J1238" s="162" t="b">
        <v>0</v>
      </c>
      <c r="K1238" s="162" t="b">
        <v>0</v>
      </c>
    </row>
    <row r="1239" spans="1:11">
      <c r="A1239" s="162" t="s">
        <v>3587</v>
      </c>
      <c r="B1239" s="162" t="s">
        <v>8299</v>
      </c>
      <c r="C1239" s="162" t="s">
        <v>8300</v>
      </c>
      <c r="D1239" s="162" t="s">
        <v>3584</v>
      </c>
      <c r="E1239" s="162" t="s">
        <v>340</v>
      </c>
      <c r="F1239" s="162" t="s">
        <v>332</v>
      </c>
      <c r="G1239" s="162" t="s">
        <v>3585</v>
      </c>
      <c r="H1239" s="162" t="s">
        <v>3585</v>
      </c>
      <c r="I1239" s="162" t="s">
        <v>3586</v>
      </c>
      <c r="J1239" s="162" t="b">
        <v>0</v>
      </c>
      <c r="K1239" s="162" t="b">
        <v>1</v>
      </c>
    </row>
    <row r="1240" spans="1:11">
      <c r="A1240" s="162" t="s">
        <v>3587</v>
      </c>
      <c r="B1240" s="162" t="s">
        <v>8301</v>
      </c>
      <c r="C1240" s="162" t="s">
        <v>8302</v>
      </c>
      <c r="D1240" s="162" t="s">
        <v>3588</v>
      </c>
      <c r="E1240" s="162" t="s">
        <v>340</v>
      </c>
      <c r="F1240" s="162" t="s">
        <v>332</v>
      </c>
      <c r="G1240" s="162" t="s">
        <v>3589</v>
      </c>
      <c r="H1240" s="162" t="s">
        <v>3589</v>
      </c>
      <c r="I1240" s="162" t="s">
        <v>3590</v>
      </c>
      <c r="J1240" s="162" t="b">
        <v>0</v>
      </c>
      <c r="K1240" s="162" t="b">
        <v>1</v>
      </c>
    </row>
    <row r="1241" spans="1:11">
      <c r="A1241" s="162" t="s">
        <v>3587</v>
      </c>
      <c r="B1241" s="162" t="s">
        <v>8303</v>
      </c>
      <c r="C1241" s="162" t="s">
        <v>8304</v>
      </c>
      <c r="D1241" s="162" t="s">
        <v>3591</v>
      </c>
      <c r="E1241" s="162" t="s">
        <v>340</v>
      </c>
      <c r="F1241" s="162" t="s">
        <v>332</v>
      </c>
      <c r="G1241" s="162" t="s">
        <v>3592</v>
      </c>
      <c r="H1241" s="162" t="s">
        <v>3592</v>
      </c>
      <c r="I1241" s="162" t="s">
        <v>3593</v>
      </c>
      <c r="J1241" s="162" t="b">
        <v>0</v>
      </c>
      <c r="K1241" s="162" t="b">
        <v>1</v>
      </c>
    </row>
    <row r="1242" spans="1:11">
      <c r="A1242" s="162" t="s">
        <v>3587</v>
      </c>
      <c r="B1242" s="162" t="s">
        <v>8305</v>
      </c>
      <c r="C1242" s="162" t="s">
        <v>8306</v>
      </c>
      <c r="D1242" s="162" t="s">
        <v>3594</v>
      </c>
      <c r="E1242" s="162" t="s">
        <v>340</v>
      </c>
      <c r="F1242" s="162" t="s">
        <v>332</v>
      </c>
      <c r="G1242" s="162" t="s">
        <v>3595</v>
      </c>
      <c r="H1242" s="162" t="s">
        <v>3595</v>
      </c>
      <c r="I1242" s="162" t="s">
        <v>3596</v>
      </c>
      <c r="J1242" s="162" t="b">
        <v>0</v>
      </c>
      <c r="K1242" s="162" t="b">
        <v>1</v>
      </c>
    </row>
    <row r="1243" spans="1:11">
      <c r="A1243" s="162" t="s">
        <v>3587</v>
      </c>
      <c r="B1243" s="162" t="s">
        <v>8307</v>
      </c>
      <c r="C1243" s="162" t="s">
        <v>8308</v>
      </c>
      <c r="D1243" s="162" t="s">
        <v>3597</v>
      </c>
      <c r="E1243" s="162" t="s">
        <v>340</v>
      </c>
      <c r="F1243" s="162" t="s">
        <v>332</v>
      </c>
      <c r="G1243" s="162" t="s">
        <v>3598</v>
      </c>
      <c r="H1243" s="162" t="s">
        <v>3598</v>
      </c>
      <c r="I1243" s="162" t="s">
        <v>3599</v>
      </c>
      <c r="J1243" s="162" t="b">
        <v>0</v>
      </c>
      <c r="K1243" s="162" t="b">
        <v>1</v>
      </c>
    </row>
    <row r="1244" spans="1:11">
      <c r="A1244" s="162" t="s">
        <v>3603</v>
      </c>
      <c r="B1244" s="162" t="s">
        <v>8309</v>
      </c>
      <c r="C1244" s="162" t="s">
        <v>8310</v>
      </c>
      <c r="D1244" s="162" t="s">
        <v>3600</v>
      </c>
      <c r="E1244" s="162" t="s">
        <v>340</v>
      </c>
      <c r="F1244" s="162" t="s">
        <v>332</v>
      </c>
      <c r="G1244" s="162" t="s">
        <v>3601</v>
      </c>
      <c r="H1244" s="162" t="s">
        <v>3601</v>
      </c>
      <c r="I1244" s="162" t="s">
        <v>3602</v>
      </c>
      <c r="J1244" s="162" t="b">
        <v>0</v>
      </c>
      <c r="K1244" s="162" t="b">
        <v>0</v>
      </c>
    </row>
    <row r="1245" spans="1:11">
      <c r="A1245" s="162" t="s">
        <v>3607</v>
      </c>
      <c r="B1245" s="162" t="s">
        <v>8311</v>
      </c>
      <c r="C1245" s="162" t="s">
        <v>8312</v>
      </c>
      <c r="D1245" s="162" t="s">
        <v>3604</v>
      </c>
      <c r="E1245" s="162" t="s">
        <v>340</v>
      </c>
      <c r="F1245" s="162" t="s">
        <v>341</v>
      </c>
      <c r="G1245" s="162" t="s">
        <v>3605</v>
      </c>
      <c r="H1245" s="162" t="s">
        <v>3605</v>
      </c>
      <c r="I1245" s="162" t="s">
        <v>3606</v>
      </c>
      <c r="J1245" s="162" t="b">
        <v>0</v>
      </c>
      <c r="K1245" s="162" t="b">
        <v>1</v>
      </c>
    </row>
    <row r="1246" spans="1:11">
      <c r="A1246" s="162" t="s">
        <v>3607</v>
      </c>
      <c r="B1246" s="162" t="s">
        <v>8313</v>
      </c>
      <c r="C1246" s="162" t="s">
        <v>8314</v>
      </c>
      <c r="D1246" s="162" t="s">
        <v>3608</v>
      </c>
      <c r="E1246" s="162" t="s">
        <v>340</v>
      </c>
      <c r="F1246" s="162" t="s">
        <v>341</v>
      </c>
      <c r="G1246" s="162" t="s">
        <v>3609</v>
      </c>
      <c r="H1246" s="162" t="s">
        <v>3609</v>
      </c>
      <c r="I1246" s="162" t="s">
        <v>3610</v>
      </c>
      <c r="J1246" s="162" t="b">
        <v>0</v>
      </c>
      <c r="K1246" s="162" t="b">
        <v>1</v>
      </c>
    </row>
    <row r="1247" spans="1:11">
      <c r="A1247" s="162" t="s">
        <v>3607</v>
      </c>
      <c r="B1247" s="162" t="s">
        <v>8315</v>
      </c>
      <c r="C1247" s="162" t="s">
        <v>8316</v>
      </c>
      <c r="D1247" s="162" t="s">
        <v>3611</v>
      </c>
      <c r="E1247" s="162" t="s">
        <v>340</v>
      </c>
      <c r="F1247" s="162" t="s">
        <v>341</v>
      </c>
      <c r="G1247" s="162" t="s">
        <v>3612</v>
      </c>
      <c r="H1247" s="162" t="s">
        <v>3612</v>
      </c>
      <c r="I1247" s="162" t="s">
        <v>3613</v>
      </c>
      <c r="J1247" s="162" t="b">
        <v>0</v>
      </c>
      <c r="K1247" s="162" t="b">
        <v>1</v>
      </c>
    </row>
    <row r="1248" spans="1:11">
      <c r="A1248" s="162" t="s">
        <v>3607</v>
      </c>
      <c r="B1248" s="162" t="s">
        <v>8317</v>
      </c>
      <c r="C1248" s="162" t="s">
        <v>8318</v>
      </c>
      <c r="D1248" s="162" t="s">
        <v>3614</v>
      </c>
      <c r="E1248" s="162" t="s">
        <v>340</v>
      </c>
      <c r="F1248" s="162" t="s">
        <v>341</v>
      </c>
      <c r="G1248" s="162" t="s">
        <v>3615</v>
      </c>
      <c r="H1248" s="162" t="s">
        <v>3615</v>
      </c>
      <c r="I1248" s="162" t="s">
        <v>3616</v>
      </c>
      <c r="J1248" s="162" t="b">
        <v>0</v>
      </c>
      <c r="K1248" s="162" t="b">
        <v>1</v>
      </c>
    </row>
    <row r="1249" spans="1:11">
      <c r="A1249" s="162" t="s">
        <v>3607</v>
      </c>
      <c r="B1249" s="162" t="s">
        <v>8319</v>
      </c>
      <c r="C1249" s="162" t="s">
        <v>8320</v>
      </c>
      <c r="D1249" s="162" t="s">
        <v>3617</v>
      </c>
      <c r="E1249" s="162" t="s">
        <v>340</v>
      </c>
      <c r="F1249" s="162" t="s">
        <v>341</v>
      </c>
      <c r="G1249" s="162" t="s">
        <v>3618</v>
      </c>
      <c r="H1249" s="162" t="s">
        <v>3618</v>
      </c>
      <c r="I1249" s="162" t="s">
        <v>3619</v>
      </c>
      <c r="J1249" s="162" t="b">
        <v>0</v>
      </c>
      <c r="K1249" s="162" t="b">
        <v>1</v>
      </c>
    </row>
    <row r="1250" spans="1:11">
      <c r="A1250" s="162" t="s">
        <v>3607</v>
      </c>
      <c r="B1250" s="162" t="s">
        <v>8321</v>
      </c>
      <c r="C1250" s="162" t="s">
        <v>8322</v>
      </c>
      <c r="D1250" s="162" t="s">
        <v>3620</v>
      </c>
      <c r="E1250" s="162" t="s">
        <v>340</v>
      </c>
      <c r="F1250" s="162" t="s">
        <v>333</v>
      </c>
      <c r="G1250" s="162" t="s">
        <v>3621</v>
      </c>
      <c r="H1250" s="162" t="s">
        <v>3621</v>
      </c>
      <c r="I1250" s="162" t="s">
        <v>3622</v>
      </c>
      <c r="J1250" s="162" t="b">
        <v>0</v>
      </c>
      <c r="K1250" s="162" t="b">
        <v>1</v>
      </c>
    </row>
    <row r="1251" spans="1:11">
      <c r="A1251" s="162" t="s">
        <v>3607</v>
      </c>
      <c r="B1251" s="162" t="s">
        <v>8323</v>
      </c>
      <c r="C1251" s="162" t="s">
        <v>8324</v>
      </c>
      <c r="D1251" s="162" t="s">
        <v>3623</v>
      </c>
      <c r="E1251" s="162" t="s">
        <v>340</v>
      </c>
      <c r="F1251" s="162" t="s">
        <v>333</v>
      </c>
      <c r="G1251" s="162" t="s">
        <v>3624</v>
      </c>
      <c r="H1251" s="162" t="s">
        <v>3624</v>
      </c>
      <c r="I1251" s="162" t="s">
        <v>3625</v>
      </c>
      <c r="J1251" s="162" t="b">
        <v>0</v>
      </c>
      <c r="K1251" s="162" t="b">
        <v>1</v>
      </c>
    </row>
    <row r="1252" spans="1:11">
      <c r="A1252" s="162" t="s">
        <v>3607</v>
      </c>
      <c r="B1252" s="162" t="s">
        <v>8325</v>
      </c>
      <c r="C1252" s="162" t="s">
        <v>8326</v>
      </c>
      <c r="D1252" s="162" t="s">
        <v>3626</v>
      </c>
      <c r="E1252" s="162" t="s">
        <v>340</v>
      </c>
      <c r="F1252" s="162" t="s">
        <v>333</v>
      </c>
      <c r="G1252" s="162" t="s">
        <v>3627</v>
      </c>
      <c r="H1252" s="162" t="s">
        <v>3627</v>
      </c>
      <c r="I1252" s="162" t="s">
        <v>3628</v>
      </c>
      <c r="J1252" s="162" t="b">
        <v>0</v>
      </c>
      <c r="K1252" s="162" t="b">
        <v>1</v>
      </c>
    </row>
    <row r="1253" spans="1:11">
      <c r="A1253" s="162" t="s">
        <v>3607</v>
      </c>
      <c r="B1253" s="162" t="s">
        <v>8327</v>
      </c>
      <c r="C1253" s="162" t="s">
        <v>8328</v>
      </c>
      <c r="D1253" s="162" t="s">
        <v>3604</v>
      </c>
      <c r="E1253" s="162" t="s">
        <v>340</v>
      </c>
      <c r="F1253" s="162" t="s">
        <v>333</v>
      </c>
      <c r="G1253" s="162" t="s">
        <v>3629</v>
      </c>
      <c r="H1253" s="162" t="s">
        <v>3629</v>
      </c>
      <c r="I1253" s="162" t="s">
        <v>3630</v>
      </c>
      <c r="J1253" s="162" t="b">
        <v>0</v>
      </c>
      <c r="K1253" s="162" t="b">
        <v>1</v>
      </c>
    </row>
    <row r="1254" spans="1:11">
      <c r="A1254" s="162" t="s">
        <v>3607</v>
      </c>
      <c r="B1254" s="162" t="s">
        <v>8329</v>
      </c>
      <c r="C1254" s="162" t="s">
        <v>8330</v>
      </c>
      <c r="D1254" s="162" t="s">
        <v>3608</v>
      </c>
      <c r="E1254" s="162" t="s">
        <v>340</v>
      </c>
      <c r="F1254" s="162" t="s">
        <v>333</v>
      </c>
      <c r="G1254" s="162" t="s">
        <v>3631</v>
      </c>
      <c r="H1254" s="162" t="s">
        <v>3631</v>
      </c>
      <c r="I1254" s="162" t="s">
        <v>3632</v>
      </c>
      <c r="J1254" s="162" t="b">
        <v>0</v>
      </c>
      <c r="K1254" s="162" t="b">
        <v>1</v>
      </c>
    </row>
    <row r="1255" spans="1:11">
      <c r="A1255" s="162" t="s">
        <v>3607</v>
      </c>
      <c r="B1255" s="162" t="s">
        <v>8331</v>
      </c>
      <c r="C1255" s="162" t="s">
        <v>8332</v>
      </c>
      <c r="D1255" s="162" t="s">
        <v>3611</v>
      </c>
      <c r="E1255" s="162" t="s">
        <v>340</v>
      </c>
      <c r="F1255" s="162" t="s">
        <v>333</v>
      </c>
      <c r="G1255" s="162" t="s">
        <v>3633</v>
      </c>
      <c r="H1255" s="162" t="s">
        <v>3633</v>
      </c>
      <c r="I1255" s="162" t="s">
        <v>3634</v>
      </c>
      <c r="J1255" s="162" t="b">
        <v>0</v>
      </c>
      <c r="K1255" s="162" t="b">
        <v>1</v>
      </c>
    </row>
    <row r="1256" spans="1:11">
      <c r="A1256" s="162" t="s">
        <v>3607</v>
      </c>
      <c r="B1256" s="162" t="s">
        <v>8333</v>
      </c>
      <c r="C1256" s="162" t="s">
        <v>8334</v>
      </c>
      <c r="D1256" s="162" t="s">
        <v>3614</v>
      </c>
      <c r="E1256" s="162" t="s">
        <v>340</v>
      </c>
      <c r="F1256" s="162" t="s">
        <v>333</v>
      </c>
      <c r="G1256" s="162" t="s">
        <v>3635</v>
      </c>
      <c r="H1256" s="162" t="s">
        <v>3635</v>
      </c>
      <c r="I1256" s="162" t="s">
        <v>3636</v>
      </c>
      <c r="J1256" s="162" t="b">
        <v>0</v>
      </c>
      <c r="K1256" s="162" t="b">
        <v>1</v>
      </c>
    </row>
    <row r="1257" spans="1:11">
      <c r="A1257" s="162" t="s">
        <v>3607</v>
      </c>
      <c r="B1257" s="162" t="s">
        <v>8335</v>
      </c>
      <c r="C1257" s="162" t="s">
        <v>8336</v>
      </c>
      <c r="D1257" s="162" t="s">
        <v>3617</v>
      </c>
      <c r="E1257" s="162" t="s">
        <v>340</v>
      </c>
      <c r="F1257" s="162" t="s">
        <v>333</v>
      </c>
      <c r="G1257" s="162" t="s">
        <v>3637</v>
      </c>
      <c r="H1257" s="162" t="s">
        <v>3637</v>
      </c>
      <c r="I1257" s="162" t="s">
        <v>3638</v>
      </c>
      <c r="J1257" s="162" t="b">
        <v>0</v>
      </c>
      <c r="K1257" s="162" t="b">
        <v>1</v>
      </c>
    </row>
    <row r="1258" spans="1:11">
      <c r="A1258" s="162" t="s">
        <v>3607</v>
      </c>
      <c r="B1258" s="162" t="s">
        <v>8337</v>
      </c>
      <c r="C1258" s="162" t="s">
        <v>8338</v>
      </c>
      <c r="D1258" s="162" t="s">
        <v>3620</v>
      </c>
      <c r="E1258" s="162" t="s">
        <v>340</v>
      </c>
      <c r="F1258" s="162" t="s">
        <v>332</v>
      </c>
      <c r="G1258" s="162" t="s">
        <v>3639</v>
      </c>
      <c r="H1258" s="162" t="s">
        <v>3639</v>
      </c>
      <c r="I1258" s="162" t="s">
        <v>3640</v>
      </c>
      <c r="J1258" s="162" t="b">
        <v>0</v>
      </c>
      <c r="K1258" s="162" t="b">
        <v>1</v>
      </c>
    </row>
    <row r="1259" spans="1:11">
      <c r="A1259" s="162" t="s">
        <v>3607</v>
      </c>
      <c r="B1259" s="162" t="s">
        <v>8339</v>
      </c>
      <c r="C1259" s="162" t="s">
        <v>8340</v>
      </c>
      <c r="D1259" s="162" t="s">
        <v>3623</v>
      </c>
      <c r="E1259" s="162" t="s">
        <v>340</v>
      </c>
      <c r="F1259" s="162" t="s">
        <v>332</v>
      </c>
      <c r="G1259" s="162" t="s">
        <v>3641</v>
      </c>
      <c r="H1259" s="162" t="s">
        <v>3641</v>
      </c>
      <c r="I1259" s="162" t="s">
        <v>3642</v>
      </c>
      <c r="J1259" s="162" t="b">
        <v>0</v>
      </c>
      <c r="K1259" s="162" t="b">
        <v>1</v>
      </c>
    </row>
    <row r="1260" spans="1:11">
      <c r="A1260" s="162" t="s">
        <v>3607</v>
      </c>
      <c r="B1260" s="162" t="s">
        <v>8341</v>
      </c>
      <c r="C1260" s="162" t="s">
        <v>8342</v>
      </c>
      <c r="D1260" s="162" t="s">
        <v>3626</v>
      </c>
      <c r="E1260" s="162" t="s">
        <v>340</v>
      </c>
      <c r="F1260" s="162" t="s">
        <v>332</v>
      </c>
      <c r="G1260" s="162" t="s">
        <v>3643</v>
      </c>
      <c r="H1260" s="162" t="s">
        <v>3643</v>
      </c>
      <c r="I1260" s="162" t="s">
        <v>3644</v>
      </c>
      <c r="J1260" s="162" t="b">
        <v>0</v>
      </c>
      <c r="K1260" s="162" t="b">
        <v>1</v>
      </c>
    </row>
    <row r="1261" spans="1:11">
      <c r="A1261" s="162" t="s">
        <v>3607</v>
      </c>
      <c r="B1261" s="162" t="s">
        <v>8343</v>
      </c>
      <c r="C1261" s="162" t="s">
        <v>8344</v>
      </c>
      <c r="D1261" s="162" t="s">
        <v>3645</v>
      </c>
      <c r="E1261" s="162" t="s">
        <v>340</v>
      </c>
      <c r="F1261" s="162" t="s">
        <v>332</v>
      </c>
      <c r="G1261" s="162" t="s">
        <v>3646</v>
      </c>
      <c r="H1261" s="162" t="s">
        <v>3646</v>
      </c>
      <c r="I1261" s="162" t="s">
        <v>3647</v>
      </c>
      <c r="J1261" s="162" t="b">
        <v>0</v>
      </c>
      <c r="K1261" s="162" t="b">
        <v>1</v>
      </c>
    </row>
    <row r="1262" spans="1:11">
      <c r="A1262" s="162" t="s">
        <v>3651</v>
      </c>
      <c r="B1262" s="162" t="s">
        <v>8345</v>
      </c>
      <c r="C1262" s="162" t="s">
        <v>8346</v>
      </c>
      <c r="D1262" s="162" t="s">
        <v>3648</v>
      </c>
      <c r="E1262" s="162" t="s">
        <v>340</v>
      </c>
      <c r="F1262" s="162" t="s">
        <v>333</v>
      </c>
      <c r="G1262" s="162" t="s">
        <v>3649</v>
      </c>
      <c r="H1262" s="162" t="s">
        <v>3649</v>
      </c>
      <c r="I1262" s="162" t="s">
        <v>3650</v>
      </c>
      <c r="J1262" s="162" t="b">
        <v>0</v>
      </c>
      <c r="K1262" s="162" t="b">
        <v>0</v>
      </c>
    </row>
    <row r="1263" spans="1:11">
      <c r="A1263" s="162" t="s">
        <v>3651</v>
      </c>
      <c r="B1263" s="162" t="s">
        <v>8347</v>
      </c>
      <c r="C1263" s="162" t="s">
        <v>8348</v>
      </c>
      <c r="D1263" s="162" t="s">
        <v>3652</v>
      </c>
      <c r="E1263" s="162" t="s">
        <v>340</v>
      </c>
      <c r="F1263" s="162" t="s">
        <v>333</v>
      </c>
      <c r="G1263" s="162" t="s">
        <v>3653</v>
      </c>
      <c r="H1263" s="162" t="s">
        <v>3653</v>
      </c>
      <c r="I1263" s="162" t="s">
        <v>3654</v>
      </c>
      <c r="J1263" s="162" t="b">
        <v>0</v>
      </c>
      <c r="K1263" s="162" t="b">
        <v>0</v>
      </c>
    </row>
    <row r="1264" spans="1:11">
      <c r="A1264" s="162" t="s">
        <v>3651</v>
      </c>
      <c r="B1264" s="162" t="s">
        <v>8349</v>
      </c>
      <c r="C1264" s="162" t="s">
        <v>8350</v>
      </c>
      <c r="D1264" s="162" t="s">
        <v>3655</v>
      </c>
      <c r="E1264" s="162" t="s">
        <v>340</v>
      </c>
      <c r="F1264" s="162" t="s">
        <v>333</v>
      </c>
      <c r="G1264" s="162" t="s">
        <v>3656</v>
      </c>
      <c r="H1264" s="162" t="s">
        <v>3656</v>
      </c>
      <c r="I1264" s="162" t="s">
        <v>3657</v>
      </c>
      <c r="J1264" s="162" t="b">
        <v>0</v>
      </c>
      <c r="K1264" s="162" t="b">
        <v>0</v>
      </c>
    </row>
    <row r="1265" spans="1:11">
      <c r="A1265" s="162" t="s">
        <v>3651</v>
      </c>
      <c r="B1265" s="162" t="s">
        <v>8351</v>
      </c>
      <c r="C1265" s="162" t="s">
        <v>8352</v>
      </c>
      <c r="D1265" s="162" t="s">
        <v>3658</v>
      </c>
      <c r="E1265" s="162" t="s">
        <v>340</v>
      </c>
      <c r="F1265" s="162" t="s">
        <v>333</v>
      </c>
      <c r="G1265" s="162" t="s">
        <v>3659</v>
      </c>
      <c r="H1265" s="162" t="s">
        <v>3659</v>
      </c>
      <c r="I1265" s="162" t="s">
        <v>3660</v>
      </c>
      <c r="J1265" s="162" t="b">
        <v>0</v>
      </c>
      <c r="K1265" s="162" t="b">
        <v>0</v>
      </c>
    </row>
    <row r="1266" spans="1:11">
      <c r="A1266" s="162" t="s">
        <v>3651</v>
      </c>
      <c r="B1266" s="162" t="s">
        <v>8353</v>
      </c>
      <c r="C1266" s="162" t="s">
        <v>8354</v>
      </c>
      <c r="D1266" s="162" t="s">
        <v>3661</v>
      </c>
      <c r="E1266" s="162" t="s">
        <v>340</v>
      </c>
      <c r="F1266" s="162" t="s">
        <v>333</v>
      </c>
      <c r="G1266" s="162" t="s">
        <v>3662</v>
      </c>
      <c r="H1266" s="162" t="s">
        <v>3662</v>
      </c>
      <c r="I1266" s="162" t="s">
        <v>3663</v>
      </c>
      <c r="J1266" s="162" t="b">
        <v>0</v>
      </c>
      <c r="K1266" s="162" t="b">
        <v>0</v>
      </c>
    </row>
    <row r="1267" spans="1:11">
      <c r="A1267" s="162" t="s">
        <v>3651</v>
      </c>
      <c r="B1267" s="162" t="s">
        <v>8355</v>
      </c>
      <c r="C1267" s="162" t="s">
        <v>8356</v>
      </c>
      <c r="D1267" s="162" t="s">
        <v>3664</v>
      </c>
      <c r="E1267" s="162" t="s">
        <v>340</v>
      </c>
      <c r="F1267" s="162" t="s">
        <v>333</v>
      </c>
      <c r="G1267" s="162" t="s">
        <v>3665</v>
      </c>
      <c r="H1267" s="162" t="s">
        <v>3665</v>
      </c>
      <c r="I1267" s="162" t="s">
        <v>3666</v>
      </c>
      <c r="J1267" s="162" t="b">
        <v>0</v>
      </c>
      <c r="K1267" s="162" t="b">
        <v>0</v>
      </c>
    </row>
    <row r="1268" spans="1:11">
      <c r="A1268" s="162" t="s">
        <v>3651</v>
      </c>
      <c r="B1268" s="162" t="s">
        <v>8357</v>
      </c>
      <c r="C1268" s="162" t="s">
        <v>8358</v>
      </c>
      <c r="D1268" s="162" t="s">
        <v>3667</v>
      </c>
      <c r="E1268" s="162" t="s">
        <v>340</v>
      </c>
      <c r="F1268" s="162" t="s">
        <v>333</v>
      </c>
      <c r="G1268" s="162" t="s">
        <v>3668</v>
      </c>
      <c r="H1268" s="162" t="s">
        <v>3668</v>
      </c>
      <c r="I1268" s="162" t="s">
        <v>3669</v>
      </c>
      <c r="J1268" s="162" t="b">
        <v>1</v>
      </c>
      <c r="K1268" s="162" t="b">
        <v>0</v>
      </c>
    </row>
    <row r="1269" spans="1:11">
      <c r="A1269" s="162" t="s">
        <v>3651</v>
      </c>
      <c r="B1269" s="162" t="s">
        <v>8359</v>
      </c>
      <c r="C1269" s="162" t="s">
        <v>8360</v>
      </c>
      <c r="D1269" s="162" t="s">
        <v>3670</v>
      </c>
      <c r="E1269" s="162" t="s">
        <v>340</v>
      </c>
      <c r="F1269" s="162" t="s">
        <v>333</v>
      </c>
      <c r="G1269" s="162" t="s">
        <v>3671</v>
      </c>
      <c r="H1269" s="162" t="s">
        <v>3671</v>
      </c>
      <c r="I1269" s="162" t="s">
        <v>3672</v>
      </c>
      <c r="J1269" s="162" t="b">
        <v>1</v>
      </c>
      <c r="K1269" s="162" t="b">
        <v>0</v>
      </c>
    </row>
    <row r="1270" spans="1:11">
      <c r="A1270" s="162" t="s">
        <v>3651</v>
      </c>
      <c r="B1270" s="162" t="s">
        <v>8361</v>
      </c>
      <c r="C1270" s="162" t="s">
        <v>8362</v>
      </c>
      <c r="D1270" s="162" t="s">
        <v>3673</v>
      </c>
      <c r="E1270" s="162" t="s">
        <v>340</v>
      </c>
      <c r="F1270" s="162" t="s">
        <v>333</v>
      </c>
      <c r="G1270" s="162" t="s">
        <v>3674</v>
      </c>
      <c r="H1270" s="162" t="s">
        <v>3674</v>
      </c>
      <c r="I1270" s="162" t="s">
        <v>3675</v>
      </c>
      <c r="J1270" s="162" t="b">
        <v>0</v>
      </c>
      <c r="K1270" s="162" t="b">
        <v>0</v>
      </c>
    </row>
    <row r="1271" spans="1:11">
      <c r="A1271" s="162" t="s">
        <v>3651</v>
      </c>
      <c r="B1271" s="162" t="s">
        <v>8363</v>
      </c>
      <c r="C1271" s="162" t="s">
        <v>8364</v>
      </c>
      <c r="D1271" s="162" t="s">
        <v>3676</v>
      </c>
      <c r="E1271" s="162" t="s">
        <v>340</v>
      </c>
      <c r="F1271" s="162" t="s">
        <v>333</v>
      </c>
      <c r="G1271" s="162" t="s">
        <v>3677</v>
      </c>
      <c r="H1271" s="162" t="s">
        <v>3677</v>
      </c>
      <c r="I1271" s="162" t="s">
        <v>3678</v>
      </c>
      <c r="J1271" s="162" t="b">
        <v>0</v>
      </c>
      <c r="K1271" s="162" t="b">
        <v>0</v>
      </c>
    </row>
    <row r="1272" spans="1:11">
      <c r="A1272" s="162" t="s">
        <v>3651</v>
      </c>
      <c r="B1272" s="162" t="s">
        <v>8365</v>
      </c>
      <c r="C1272" s="162" t="s">
        <v>8366</v>
      </c>
      <c r="D1272" s="162" t="s">
        <v>3679</v>
      </c>
      <c r="E1272" s="162" t="s">
        <v>340</v>
      </c>
      <c r="F1272" s="162" t="s">
        <v>333</v>
      </c>
      <c r="G1272" s="162" t="s">
        <v>3680</v>
      </c>
      <c r="H1272" s="162" t="s">
        <v>3680</v>
      </c>
      <c r="I1272" s="162" t="s">
        <v>3681</v>
      </c>
      <c r="J1272" s="162" t="b">
        <v>0</v>
      </c>
      <c r="K1272" s="162" t="b">
        <v>0</v>
      </c>
    </row>
    <row r="1273" spans="1:11">
      <c r="A1273" s="162" t="s">
        <v>3651</v>
      </c>
      <c r="B1273" s="162" t="s">
        <v>8367</v>
      </c>
      <c r="C1273" s="162" t="s">
        <v>8368</v>
      </c>
      <c r="D1273" s="162" t="s">
        <v>3682</v>
      </c>
      <c r="E1273" s="162" t="s">
        <v>340</v>
      </c>
      <c r="F1273" s="162" t="s">
        <v>333</v>
      </c>
      <c r="G1273" s="162" t="s">
        <v>3683</v>
      </c>
      <c r="H1273" s="162" t="s">
        <v>3683</v>
      </c>
      <c r="I1273" s="162" t="s">
        <v>3684</v>
      </c>
      <c r="J1273" s="162" t="b">
        <v>0</v>
      </c>
      <c r="K1273" s="162" t="b">
        <v>0</v>
      </c>
    </row>
    <row r="1274" spans="1:11">
      <c r="A1274" s="162" t="s">
        <v>3651</v>
      </c>
      <c r="B1274" s="162" t="s">
        <v>8369</v>
      </c>
      <c r="C1274" s="162" t="s">
        <v>8370</v>
      </c>
      <c r="D1274" s="162" t="s">
        <v>3685</v>
      </c>
      <c r="E1274" s="162" t="s">
        <v>340</v>
      </c>
      <c r="F1274" s="162" t="s">
        <v>333</v>
      </c>
      <c r="G1274" s="162" t="s">
        <v>3686</v>
      </c>
      <c r="H1274" s="162" t="s">
        <v>3686</v>
      </c>
      <c r="I1274" s="162" t="s">
        <v>3687</v>
      </c>
      <c r="J1274" s="162" t="b">
        <v>0</v>
      </c>
      <c r="K1274" s="162" t="b">
        <v>0</v>
      </c>
    </row>
    <row r="1275" spans="1:11">
      <c r="A1275" s="162" t="s">
        <v>3651</v>
      </c>
      <c r="B1275" s="162" t="s">
        <v>8371</v>
      </c>
      <c r="C1275" s="162" t="s">
        <v>8372</v>
      </c>
      <c r="D1275" s="162" t="s">
        <v>3688</v>
      </c>
      <c r="E1275" s="162" t="s">
        <v>340</v>
      </c>
      <c r="F1275" s="162" t="s">
        <v>333</v>
      </c>
      <c r="G1275" s="162" t="s">
        <v>3689</v>
      </c>
      <c r="H1275" s="162" t="s">
        <v>3689</v>
      </c>
      <c r="I1275" s="162" t="s">
        <v>3690</v>
      </c>
      <c r="J1275" s="162" t="b">
        <v>1</v>
      </c>
      <c r="K1275" s="162" t="b">
        <v>0</v>
      </c>
    </row>
    <row r="1276" spans="1:11">
      <c r="A1276" s="162" t="s">
        <v>3651</v>
      </c>
      <c r="B1276" s="162" t="s">
        <v>8373</v>
      </c>
      <c r="C1276" s="162" t="s">
        <v>8374</v>
      </c>
      <c r="D1276" s="162" t="s">
        <v>3691</v>
      </c>
      <c r="E1276" s="162" t="s">
        <v>340</v>
      </c>
      <c r="F1276" s="162" t="s">
        <v>333</v>
      </c>
      <c r="G1276" s="162" t="s">
        <v>3692</v>
      </c>
      <c r="H1276" s="162" t="s">
        <v>3692</v>
      </c>
      <c r="I1276" s="162" t="s">
        <v>3693</v>
      </c>
      <c r="J1276" s="162" t="b">
        <v>0</v>
      </c>
      <c r="K1276" s="162" t="b">
        <v>0</v>
      </c>
    </row>
    <row r="1277" spans="1:11">
      <c r="A1277" s="162" t="s">
        <v>3651</v>
      </c>
      <c r="B1277" s="162" t="s">
        <v>8375</v>
      </c>
      <c r="C1277" s="162" t="s">
        <v>8376</v>
      </c>
      <c r="D1277" s="162" t="s">
        <v>3694</v>
      </c>
      <c r="E1277" s="162" t="s">
        <v>340</v>
      </c>
      <c r="F1277" s="162" t="s">
        <v>333</v>
      </c>
      <c r="G1277" s="162" t="s">
        <v>3695</v>
      </c>
      <c r="H1277" s="162" t="s">
        <v>3695</v>
      </c>
      <c r="I1277" s="162" t="s">
        <v>3696</v>
      </c>
      <c r="J1277" s="162" t="b">
        <v>0</v>
      </c>
      <c r="K1277" s="162" t="b">
        <v>0</v>
      </c>
    </row>
    <row r="1278" spans="1:11">
      <c r="A1278" s="162" t="s">
        <v>3651</v>
      </c>
      <c r="B1278" s="162" t="s">
        <v>8377</v>
      </c>
      <c r="C1278" s="162" t="s">
        <v>8378</v>
      </c>
      <c r="D1278" s="162" t="s">
        <v>3697</v>
      </c>
      <c r="E1278" s="162" t="s">
        <v>340</v>
      </c>
      <c r="F1278" s="162" t="s">
        <v>333</v>
      </c>
      <c r="G1278" s="162" t="s">
        <v>3698</v>
      </c>
      <c r="H1278" s="162" t="s">
        <v>3698</v>
      </c>
      <c r="I1278" s="162" t="s">
        <v>3699</v>
      </c>
      <c r="J1278" s="162" t="b">
        <v>0</v>
      </c>
      <c r="K1278" s="162" t="b">
        <v>0</v>
      </c>
    </row>
    <row r="1279" spans="1:11">
      <c r="A1279" s="162" t="s">
        <v>3651</v>
      </c>
      <c r="B1279" s="162" t="s">
        <v>8379</v>
      </c>
      <c r="C1279" s="162" t="s">
        <v>8380</v>
      </c>
      <c r="D1279" s="162" t="s">
        <v>3700</v>
      </c>
      <c r="E1279" s="162" t="s">
        <v>340</v>
      </c>
      <c r="F1279" s="162" t="s">
        <v>333</v>
      </c>
      <c r="G1279" s="162" t="s">
        <v>3701</v>
      </c>
      <c r="H1279" s="162" t="s">
        <v>3701</v>
      </c>
      <c r="I1279" s="162" t="s">
        <v>3702</v>
      </c>
      <c r="J1279" s="162" t="b">
        <v>0</v>
      </c>
      <c r="K1279" s="162" t="b">
        <v>0</v>
      </c>
    </row>
    <row r="1280" spans="1:11">
      <c r="A1280" s="162" t="s">
        <v>3651</v>
      </c>
      <c r="B1280" s="162" t="s">
        <v>8381</v>
      </c>
      <c r="C1280" s="162" t="s">
        <v>8382</v>
      </c>
      <c r="D1280" s="162" t="s">
        <v>3703</v>
      </c>
      <c r="E1280" s="162" t="s">
        <v>340</v>
      </c>
      <c r="F1280" s="162" t="s">
        <v>333</v>
      </c>
      <c r="G1280" s="162" t="s">
        <v>3704</v>
      </c>
      <c r="H1280" s="162" t="s">
        <v>3704</v>
      </c>
      <c r="I1280" s="162" t="s">
        <v>3705</v>
      </c>
      <c r="J1280" s="162" t="b">
        <v>0</v>
      </c>
      <c r="K1280" s="162" t="b">
        <v>0</v>
      </c>
    </row>
    <row r="1281" spans="1:11">
      <c r="A1281" s="162" t="s">
        <v>3651</v>
      </c>
      <c r="B1281" s="162" t="s">
        <v>8383</v>
      </c>
      <c r="C1281" s="162" t="s">
        <v>8384</v>
      </c>
      <c r="D1281" s="162" t="s">
        <v>3706</v>
      </c>
      <c r="E1281" s="162" t="s">
        <v>340</v>
      </c>
      <c r="F1281" s="162" t="s">
        <v>333</v>
      </c>
      <c r="G1281" s="162" t="s">
        <v>3707</v>
      </c>
      <c r="H1281" s="162" t="s">
        <v>3707</v>
      </c>
      <c r="I1281" s="162" t="s">
        <v>3708</v>
      </c>
      <c r="J1281" s="162" t="b">
        <v>0</v>
      </c>
      <c r="K1281" s="162" t="b">
        <v>0</v>
      </c>
    </row>
    <row r="1282" spans="1:11">
      <c r="A1282" s="162" t="s">
        <v>3651</v>
      </c>
      <c r="B1282" s="162" t="s">
        <v>8385</v>
      </c>
      <c r="C1282" s="162" t="s">
        <v>8386</v>
      </c>
      <c r="D1282" s="162" t="s">
        <v>3709</v>
      </c>
      <c r="E1282" s="162" t="s">
        <v>340</v>
      </c>
      <c r="F1282" s="162" t="s">
        <v>333</v>
      </c>
      <c r="G1282" s="162" t="s">
        <v>3710</v>
      </c>
      <c r="H1282" s="162" t="s">
        <v>3710</v>
      </c>
      <c r="I1282" s="162" t="s">
        <v>3711</v>
      </c>
      <c r="J1282" s="162" t="b">
        <v>0</v>
      </c>
      <c r="K1282" s="162" t="b">
        <v>0</v>
      </c>
    </row>
    <row r="1283" spans="1:11">
      <c r="A1283" s="162" t="s">
        <v>3651</v>
      </c>
      <c r="B1283" s="162" t="s">
        <v>8387</v>
      </c>
      <c r="C1283" s="162" t="s">
        <v>8388</v>
      </c>
      <c r="D1283" s="162" t="s">
        <v>3712</v>
      </c>
      <c r="E1283" s="162" t="s">
        <v>340</v>
      </c>
      <c r="F1283" s="162" t="s">
        <v>333</v>
      </c>
      <c r="G1283" s="162" t="s">
        <v>3713</v>
      </c>
      <c r="H1283" s="162" t="s">
        <v>3713</v>
      </c>
      <c r="I1283" s="162" t="s">
        <v>3714</v>
      </c>
      <c r="J1283" s="162" t="b">
        <v>1</v>
      </c>
      <c r="K1283" s="162" t="b">
        <v>0</v>
      </c>
    </row>
    <row r="1284" spans="1:11">
      <c r="A1284" s="162" t="s">
        <v>3651</v>
      </c>
      <c r="B1284" s="162" t="s">
        <v>8389</v>
      </c>
      <c r="C1284" s="162" t="s">
        <v>8390</v>
      </c>
      <c r="D1284" s="162" t="s">
        <v>3715</v>
      </c>
      <c r="E1284" s="162" t="s">
        <v>340</v>
      </c>
      <c r="F1284" s="162" t="s">
        <v>333</v>
      </c>
      <c r="G1284" s="162" t="s">
        <v>3716</v>
      </c>
      <c r="H1284" s="162" t="s">
        <v>3716</v>
      </c>
      <c r="I1284" s="162" t="s">
        <v>3717</v>
      </c>
      <c r="J1284" s="162" t="b">
        <v>1</v>
      </c>
      <c r="K1284" s="162" t="b">
        <v>0</v>
      </c>
    </row>
    <row r="1285" spans="1:11">
      <c r="A1285" s="162" t="s">
        <v>3651</v>
      </c>
      <c r="B1285" s="162" t="s">
        <v>8391</v>
      </c>
      <c r="C1285" s="162" t="s">
        <v>8392</v>
      </c>
      <c r="D1285" s="162" t="s">
        <v>3718</v>
      </c>
      <c r="E1285" s="162" t="s">
        <v>340</v>
      </c>
      <c r="F1285" s="162" t="s">
        <v>333</v>
      </c>
      <c r="G1285" s="162" t="s">
        <v>3719</v>
      </c>
      <c r="H1285" s="162" t="s">
        <v>3719</v>
      </c>
      <c r="I1285" s="162" t="s">
        <v>3720</v>
      </c>
      <c r="J1285" s="162" t="b">
        <v>0</v>
      </c>
      <c r="K1285" s="162" t="b">
        <v>0</v>
      </c>
    </row>
    <row r="1286" spans="1:11">
      <c r="A1286" s="162" t="s">
        <v>3651</v>
      </c>
      <c r="B1286" s="162" t="s">
        <v>8393</v>
      </c>
      <c r="C1286" s="162" t="s">
        <v>8394</v>
      </c>
      <c r="D1286" s="162" t="s">
        <v>3721</v>
      </c>
      <c r="E1286" s="162" t="s">
        <v>340</v>
      </c>
      <c r="F1286" s="162" t="s">
        <v>333</v>
      </c>
      <c r="G1286" s="162" t="s">
        <v>3722</v>
      </c>
      <c r="H1286" s="162" t="s">
        <v>3722</v>
      </c>
      <c r="I1286" s="162" t="s">
        <v>3723</v>
      </c>
      <c r="J1286" s="162" t="b">
        <v>1</v>
      </c>
      <c r="K1286" s="162" t="b">
        <v>0</v>
      </c>
    </row>
    <row r="1287" spans="1:11">
      <c r="A1287" s="162" t="s">
        <v>3727</v>
      </c>
      <c r="B1287" s="162" t="s">
        <v>8395</v>
      </c>
      <c r="C1287" s="162" t="s">
        <v>8396</v>
      </c>
      <c r="D1287" s="162" t="s">
        <v>3724</v>
      </c>
      <c r="E1287" s="162" t="s">
        <v>340</v>
      </c>
      <c r="F1287" s="162" t="s">
        <v>333</v>
      </c>
      <c r="G1287" s="162" t="s">
        <v>3725</v>
      </c>
      <c r="H1287" s="162" t="s">
        <v>3725</v>
      </c>
      <c r="I1287" s="162" t="s">
        <v>3726</v>
      </c>
      <c r="J1287" s="162" t="b">
        <v>0</v>
      </c>
      <c r="K1287" s="162" t="b">
        <v>0</v>
      </c>
    </row>
    <row r="1288" spans="1:11">
      <c r="A1288" s="162" t="s">
        <v>3727</v>
      </c>
      <c r="B1288" s="162" t="s">
        <v>8397</v>
      </c>
      <c r="C1288" s="162" t="s">
        <v>8398</v>
      </c>
      <c r="D1288" s="162" t="s">
        <v>3728</v>
      </c>
      <c r="E1288" s="162" t="s">
        <v>340</v>
      </c>
      <c r="F1288" s="162" t="s">
        <v>333</v>
      </c>
      <c r="G1288" s="162" t="s">
        <v>3729</v>
      </c>
      <c r="H1288" s="162" t="s">
        <v>3729</v>
      </c>
      <c r="I1288" s="162" t="s">
        <v>3730</v>
      </c>
      <c r="J1288" s="162" t="b">
        <v>1</v>
      </c>
      <c r="K1288" s="162" t="b">
        <v>0</v>
      </c>
    </row>
    <row r="1289" spans="1:11">
      <c r="A1289" s="162" t="s">
        <v>3727</v>
      </c>
      <c r="B1289" s="162" t="s">
        <v>8399</v>
      </c>
      <c r="C1289" s="162" t="s">
        <v>8400</v>
      </c>
      <c r="D1289" s="162" t="s">
        <v>3731</v>
      </c>
      <c r="E1289" s="162" t="s">
        <v>340</v>
      </c>
      <c r="F1289" s="162" t="s">
        <v>333</v>
      </c>
      <c r="G1289" s="162" t="s">
        <v>3732</v>
      </c>
      <c r="H1289" s="162" t="s">
        <v>3732</v>
      </c>
      <c r="I1289" s="162" t="s">
        <v>3733</v>
      </c>
      <c r="J1289" s="162" t="b">
        <v>0</v>
      </c>
      <c r="K1289" s="162" t="b">
        <v>0</v>
      </c>
    </row>
    <row r="1290" spans="1:11">
      <c r="A1290" s="162" t="s">
        <v>3727</v>
      </c>
      <c r="B1290" s="162" t="s">
        <v>8401</v>
      </c>
      <c r="C1290" s="162" t="s">
        <v>8402</v>
      </c>
      <c r="D1290" s="162" t="s">
        <v>3734</v>
      </c>
      <c r="E1290" s="162" t="s">
        <v>340</v>
      </c>
      <c r="F1290" s="162" t="s">
        <v>333</v>
      </c>
      <c r="G1290" s="162" t="s">
        <v>3735</v>
      </c>
      <c r="H1290" s="162" t="s">
        <v>3735</v>
      </c>
      <c r="I1290" s="162" t="s">
        <v>3736</v>
      </c>
      <c r="J1290" s="162" t="b">
        <v>0</v>
      </c>
      <c r="K1290" s="162" t="b">
        <v>0</v>
      </c>
    </row>
    <row r="1291" spans="1:11">
      <c r="A1291" s="162" t="s">
        <v>3727</v>
      </c>
      <c r="B1291" s="162" t="s">
        <v>8403</v>
      </c>
      <c r="C1291" s="162" t="s">
        <v>8404</v>
      </c>
      <c r="D1291" s="162" t="s">
        <v>3737</v>
      </c>
      <c r="E1291" s="162" t="s">
        <v>340</v>
      </c>
      <c r="F1291" s="162" t="s">
        <v>333</v>
      </c>
      <c r="G1291" s="162" t="s">
        <v>3738</v>
      </c>
      <c r="H1291" s="162" t="s">
        <v>3738</v>
      </c>
      <c r="I1291" s="162" t="s">
        <v>3739</v>
      </c>
      <c r="J1291" s="162" t="b">
        <v>0</v>
      </c>
      <c r="K1291" s="162" t="b">
        <v>0</v>
      </c>
    </row>
    <row r="1292" spans="1:11">
      <c r="A1292" s="162" t="s">
        <v>3727</v>
      </c>
      <c r="B1292" s="162" t="s">
        <v>8405</v>
      </c>
      <c r="C1292" s="162" t="s">
        <v>8406</v>
      </c>
      <c r="D1292" s="162" t="s">
        <v>3740</v>
      </c>
      <c r="E1292" s="162" t="s">
        <v>340</v>
      </c>
      <c r="F1292" s="162" t="s">
        <v>333</v>
      </c>
      <c r="G1292" s="162" t="s">
        <v>3741</v>
      </c>
      <c r="H1292" s="162" t="s">
        <v>3741</v>
      </c>
      <c r="I1292" s="162" t="s">
        <v>3742</v>
      </c>
      <c r="J1292" s="162" t="b">
        <v>0</v>
      </c>
      <c r="K1292" s="162" t="b">
        <v>0</v>
      </c>
    </row>
    <row r="1293" spans="1:11">
      <c r="A1293" s="162" t="s">
        <v>3727</v>
      </c>
      <c r="B1293" s="162" t="s">
        <v>8407</v>
      </c>
      <c r="C1293" s="162" t="s">
        <v>8408</v>
      </c>
      <c r="D1293" s="162" t="s">
        <v>3743</v>
      </c>
      <c r="E1293" s="162" t="s">
        <v>340</v>
      </c>
      <c r="F1293" s="162" t="s">
        <v>333</v>
      </c>
      <c r="G1293" s="162" t="s">
        <v>3744</v>
      </c>
      <c r="H1293" s="162" t="s">
        <v>3744</v>
      </c>
      <c r="I1293" s="162" t="s">
        <v>3745</v>
      </c>
      <c r="J1293" s="162" t="b">
        <v>0</v>
      </c>
      <c r="K1293" s="162" t="b">
        <v>0</v>
      </c>
    </row>
    <row r="1294" spans="1:11">
      <c r="A1294" s="162" t="s">
        <v>3727</v>
      </c>
      <c r="B1294" s="162" t="s">
        <v>8409</v>
      </c>
      <c r="C1294" s="162" t="s">
        <v>8410</v>
      </c>
      <c r="D1294" s="162" t="s">
        <v>3746</v>
      </c>
      <c r="E1294" s="162" t="s">
        <v>340</v>
      </c>
      <c r="F1294" s="162" t="s">
        <v>333</v>
      </c>
      <c r="G1294" s="162" t="s">
        <v>3747</v>
      </c>
      <c r="H1294" s="162" t="s">
        <v>3747</v>
      </c>
      <c r="I1294" s="162" t="s">
        <v>3748</v>
      </c>
      <c r="J1294" s="162" t="b">
        <v>1</v>
      </c>
      <c r="K1294" s="162" t="b">
        <v>0</v>
      </c>
    </row>
    <row r="1295" spans="1:11">
      <c r="A1295" s="162" t="s">
        <v>3727</v>
      </c>
      <c r="B1295" s="162" t="s">
        <v>8411</v>
      </c>
      <c r="C1295" s="162" t="s">
        <v>8412</v>
      </c>
      <c r="D1295" s="162" t="s">
        <v>3749</v>
      </c>
      <c r="E1295" s="162" t="s">
        <v>340</v>
      </c>
      <c r="F1295" s="162" t="s">
        <v>333</v>
      </c>
      <c r="G1295" s="162" t="s">
        <v>3750</v>
      </c>
      <c r="H1295" s="162" t="s">
        <v>3750</v>
      </c>
      <c r="I1295" s="162" t="s">
        <v>3751</v>
      </c>
      <c r="J1295" s="162" t="b">
        <v>0</v>
      </c>
      <c r="K1295" s="162" t="b">
        <v>0</v>
      </c>
    </row>
    <row r="1296" spans="1:11">
      <c r="A1296" s="162" t="s">
        <v>3727</v>
      </c>
      <c r="B1296" s="162" t="s">
        <v>8413</v>
      </c>
      <c r="C1296" s="162" t="s">
        <v>8414</v>
      </c>
      <c r="D1296" s="162" t="s">
        <v>3752</v>
      </c>
      <c r="E1296" s="162" t="s">
        <v>340</v>
      </c>
      <c r="F1296" s="162" t="s">
        <v>333</v>
      </c>
      <c r="G1296" s="162" t="s">
        <v>3753</v>
      </c>
      <c r="H1296" s="162" t="s">
        <v>3753</v>
      </c>
      <c r="I1296" s="162" t="s">
        <v>3754</v>
      </c>
      <c r="J1296" s="162" t="b">
        <v>0</v>
      </c>
      <c r="K1296" s="162" t="b">
        <v>0</v>
      </c>
    </row>
    <row r="1297" spans="1:11">
      <c r="A1297" s="162" t="s">
        <v>3727</v>
      </c>
      <c r="B1297" s="162" t="s">
        <v>8415</v>
      </c>
      <c r="C1297" s="162" t="s">
        <v>8416</v>
      </c>
      <c r="D1297" s="162" t="s">
        <v>3755</v>
      </c>
      <c r="E1297" s="162" t="s">
        <v>340</v>
      </c>
      <c r="F1297" s="162" t="s">
        <v>333</v>
      </c>
      <c r="G1297" s="162" t="s">
        <v>3756</v>
      </c>
      <c r="H1297" s="162" t="s">
        <v>3756</v>
      </c>
      <c r="I1297" s="162" t="s">
        <v>3757</v>
      </c>
      <c r="J1297" s="162" t="b">
        <v>0</v>
      </c>
      <c r="K1297" s="162" t="b">
        <v>0</v>
      </c>
    </row>
    <row r="1298" spans="1:11">
      <c r="A1298" s="162" t="s">
        <v>3727</v>
      </c>
      <c r="B1298" s="162" t="s">
        <v>8417</v>
      </c>
      <c r="C1298" s="162" t="s">
        <v>8418</v>
      </c>
      <c r="D1298" s="162" t="s">
        <v>3758</v>
      </c>
      <c r="E1298" s="162" t="s">
        <v>340</v>
      </c>
      <c r="F1298" s="162" t="s">
        <v>333</v>
      </c>
      <c r="G1298" s="162" t="s">
        <v>3759</v>
      </c>
      <c r="H1298" s="162" t="s">
        <v>3759</v>
      </c>
      <c r="I1298" s="162" t="s">
        <v>3760</v>
      </c>
      <c r="J1298" s="162" t="b">
        <v>0</v>
      </c>
      <c r="K1298" s="162" t="b">
        <v>0</v>
      </c>
    </row>
    <row r="1299" spans="1:11">
      <c r="A1299" s="162" t="s">
        <v>3727</v>
      </c>
      <c r="B1299" s="162" t="s">
        <v>8419</v>
      </c>
      <c r="C1299" s="162" t="s">
        <v>8420</v>
      </c>
      <c r="D1299" s="162" t="s">
        <v>3761</v>
      </c>
      <c r="E1299" s="162" t="s">
        <v>340</v>
      </c>
      <c r="F1299" s="162" t="s">
        <v>333</v>
      </c>
      <c r="G1299" s="162" t="s">
        <v>3762</v>
      </c>
      <c r="H1299" s="162" t="s">
        <v>3762</v>
      </c>
      <c r="I1299" s="162" t="s">
        <v>3763</v>
      </c>
      <c r="J1299" s="162" t="b">
        <v>0</v>
      </c>
      <c r="K1299" s="162" t="b">
        <v>0</v>
      </c>
    </row>
    <row r="1300" spans="1:11">
      <c r="A1300" s="162" t="s">
        <v>3727</v>
      </c>
      <c r="B1300" s="162" t="s">
        <v>8421</v>
      </c>
      <c r="C1300" s="162" t="s">
        <v>8422</v>
      </c>
      <c r="D1300" s="162" t="s">
        <v>3764</v>
      </c>
      <c r="E1300" s="162" t="s">
        <v>340</v>
      </c>
      <c r="F1300" s="162" t="s">
        <v>333</v>
      </c>
      <c r="G1300" s="162" t="s">
        <v>3765</v>
      </c>
      <c r="H1300" s="162" t="s">
        <v>3765</v>
      </c>
      <c r="I1300" s="162" t="s">
        <v>3766</v>
      </c>
      <c r="J1300" s="162" t="b">
        <v>0</v>
      </c>
      <c r="K1300" s="162" t="b">
        <v>0</v>
      </c>
    </row>
    <row r="1301" spans="1:11">
      <c r="A1301" s="162" t="s">
        <v>3727</v>
      </c>
      <c r="B1301" s="162" t="s">
        <v>8423</v>
      </c>
      <c r="C1301" s="162" t="s">
        <v>8424</v>
      </c>
      <c r="D1301" s="162" t="s">
        <v>3767</v>
      </c>
      <c r="E1301" s="162" t="s">
        <v>340</v>
      </c>
      <c r="F1301" s="162" t="s">
        <v>333</v>
      </c>
      <c r="G1301" s="162" t="s">
        <v>3768</v>
      </c>
      <c r="H1301" s="162" t="s">
        <v>3768</v>
      </c>
      <c r="I1301" s="162" t="s">
        <v>3769</v>
      </c>
      <c r="J1301" s="162" t="b">
        <v>0</v>
      </c>
      <c r="K1301" s="162" t="b">
        <v>0</v>
      </c>
    </row>
    <row r="1302" spans="1:11">
      <c r="A1302" s="162" t="s">
        <v>3727</v>
      </c>
      <c r="B1302" s="162" t="s">
        <v>8425</v>
      </c>
      <c r="C1302" s="162" t="s">
        <v>8426</v>
      </c>
      <c r="D1302" s="162" t="s">
        <v>3770</v>
      </c>
      <c r="E1302" s="162" t="s">
        <v>340</v>
      </c>
      <c r="F1302" s="162" t="s">
        <v>333</v>
      </c>
      <c r="G1302" s="162" t="s">
        <v>3771</v>
      </c>
      <c r="H1302" s="162" t="s">
        <v>3771</v>
      </c>
      <c r="I1302" s="162" t="s">
        <v>3772</v>
      </c>
      <c r="J1302" s="162" t="b">
        <v>0</v>
      </c>
      <c r="K1302" s="162" t="b">
        <v>0</v>
      </c>
    </row>
    <row r="1303" spans="1:11">
      <c r="A1303" s="162" t="s">
        <v>3727</v>
      </c>
      <c r="B1303" s="162" t="s">
        <v>8427</v>
      </c>
      <c r="C1303" s="162" t="s">
        <v>8428</v>
      </c>
      <c r="D1303" s="162" t="s">
        <v>3773</v>
      </c>
      <c r="E1303" s="162" t="s">
        <v>340</v>
      </c>
      <c r="F1303" s="162" t="s">
        <v>333</v>
      </c>
      <c r="G1303" s="162" t="s">
        <v>3774</v>
      </c>
      <c r="H1303" s="162" t="s">
        <v>3774</v>
      </c>
      <c r="I1303" s="162" t="s">
        <v>3775</v>
      </c>
      <c r="J1303" s="162" t="b">
        <v>0</v>
      </c>
      <c r="K1303" s="162" t="b">
        <v>0</v>
      </c>
    </row>
    <row r="1304" spans="1:11">
      <c r="A1304" s="162" t="s">
        <v>3727</v>
      </c>
      <c r="B1304" s="162" t="s">
        <v>8429</v>
      </c>
      <c r="C1304" s="162" t="s">
        <v>8430</v>
      </c>
      <c r="D1304" s="162" t="s">
        <v>3776</v>
      </c>
      <c r="E1304" s="162" t="s">
        <v>340</v>
      </c>
      <c r="F1304" s="162" t="s">
        <v>333</v>
      </c>
      <c r="G1304" s="162" t="s">
        <v>3777</v>
      </c>
      <c r="H1304" s="162" t="s">
        <v>3777</v>
      </c>
      <c r="I1304" s="162" t="s">
        <v>3778</v>
      </c>
      <c r="J1304" s="162" t="b">
        <v>0</v>
      </c>
      <c r="K1304" s="162" t="b">
        <v>0</v>
      </c>
    </row>
    <row r="1305" spans="1:11">
      <c r="A1305" s="162" t="s">
        <v>3727</v>
      </c>
      <c r="B1305" s="162" t="s">
        <v>8431</v>
      </c>
      <c r="C1305" s="162" t="s">
        <v>8432</v>
      </c>
      <c r="D1305" s="162" t="s">
        <v>3779</v>
      </c>
      <c r="E1305" s="162" t="s">
        <v>340</v>
      </c>
      <c r="F1305" s="162" t="s">
        <v>333</v>
      </c>
      <c r="G1305" s="162" t="s">
        <v>3780</v>
      </c>
      <c r="H1305" s="162" t="s">
        <v>3780</v>
      </c>
      <c r="I1305" s="162" t="s">
        <v>3781</v>
      </c>
      <c r="J1305" s="162" t="b">
        <v>0</v>
      </c>
      <c r="K1305" s="162" t="b">
        <v>0</v>
      </c>
    </row>
    <row r="1306" spans="1:11">
      <c r="A1306" s="162" t="s">
        <v>3727</v>
      </c>
      <c r="B1306" s="162" t="s">
        <v>8433</v>
      </c>
      <c r="C1306" s="162" t="s">
        <v>8434</v>
      </c>
      <c r="D1306" s="162" t="s">
        <v>3782</v>
      </c>
      <c r="E1306" s="162" t="s">
        <v>340</v>
      </c>
      <c r="F1306" s="162" t="s">
        <v>333</v>
      </c>
      <c r="G1306" s="162" t="s">
        <v>3783</v>
      </c>
      <c r="H1306" s="162" t="s">
        <v>3783</v>
      </c>
      <c r="I1306" s="162" t="s">
        <v>3784</v>
      </c>
      <c r="J1306" s="162" t="b">
        <v>0</v>
      </c>
      <c r="K1306" s="162" t="b">
        <v>0</v>
      </c>
    </row>
    <row r="1307" spans="1:11">
      <c r="A1307" s="162" t="s">
        <v>3727</v>
      </c>
      <c r="B1307" s="162" t="s">
        <v>8435</v>
      </c>
      <c r="C1307" s="162" t="s">
        <v>8436</v>
      </c>
      <c r="D1307" s="162" t="s">
        <v>3785</v>
      </c>
      <c r="E1307" s="162" t="s">
        <v>340</v>
      </c>
      <c r="F1307" s="162" t="s">
        <v>333</v>
      </c>
      <c r="G1307" s="162" t="s">
        <v>3786</v>
      </c>
      <c r="H1307" s="162" t="s">
        <v>3786</v>
      </c>
      <c r="I1307" s="162" t="s">
        <v>3787</v>
      </c>
      <c r="J1307" s="162" t="b">
        <v>0</v>
      </c>
      <c r="K1307" s="162" t="b">
        <v>0</v>
      </c>
    </row>
    <row r="1308" spans="1:11">
      <c r="A1308" s="162" t="s">
        <v>3727</v>
      </c>
      <c r="B1308" s="162" t="s">
        <v>8437</v>
      </c>
      <c r="C1308" s="162" t="s">
        <v>8438</v>
      </c>
      <c r="D1308" s="162" t="s">
        <v>3788</v>
      </c>
      <c r="E1308" s="162" t="s">
        <v>340</v>
      </c>
      <c r="F1308" s="162" t="s">
        <v>333</v>
      </c>
      <c r="G1308" s="162" t="s">
        <v>3789</v>
      </c>
      <c r="H1308" s="162" t="s">
        <v>3789</v>
      </c>
      <c r="I1308" s="162" t="s">
        <v>3790</v>
      </c>
      <c r="J1308" s="162" t="b">
        <v>0</v>
      </c>
      <c r="K1308" s="162" t="b">
        <v>0</v>
      </c>
    </row>
    <row r="1309" spans="1:11">
      <c r="A1309" s="162" t="s">
        <v>3727</v>
      </c>
      <c r="B1309" s="162" t="s">
        <v>8439</v>
      </c>
      <c r="C1309" s="162" t="s">
        <v>8440</v>
      </c>
      <c r="D1309" s="162" t="s">
        <v>3791</v>
      </c>
      <c r="E1309" s="162" t="s">
        <v>340</v>
      </c>
      <c r="F1309" s="162" t="s">
        <v>333</v>
      </c>
      <c r="G1309" s="162" t="s">
        <v>3792</v>
      </c>
      <c r="H1309" s="162" t="s">
        <v>3792</v>
      </c>
      <c r="I1309" s="162" t="s">
        <v>3793</v>
      </c>
      <c r="J1309" s="162" t="b">
        <v>0</v>
      </c>
      <c r="K1309" s="162" t="b">
        <v>0</v>
      </c>
    </row>
    <row r="1310" spans="1:11">
      <c r="A1310" s="162" t="s">
        <v>3727</v>
      </c>
      <c r="B1310" s="162" t="s">
        <v>8441</v>
      </c>
      <c r="C1310" s="162" t="s">
        <v>8442</v>
      </c>
      <c r="D1310" s="162" t="s">
        <v>3794</v>
      </c>
      <c r="E1310" s="162" t="s">
        <v>340</v>
      </c>
      <c r="F1310" s="162" t="s">
        <v>333</v>
      </c>
      <c r="G1310" s="162" t="s">
        <v>3795</v>
      </c>
      <c r="H1310" s="162" t="s">
        <v>3795</v>
      </c>
      <c r="I1310" s="162" t="s">
        <v>3796</v>
      </c>
      <c r="J1310" s="162" t="b">
        <v>0</v>
      </c>
      <c r="K1310" s="162" t="b">
        <v>0</v>
      </c>
    </row>
    <row r="1311" spans="1:11">
      <c r="A1311" s="162" t="s">
        <v>3727</v>
      </c>
      <c r="B1311" s="162" t="s">
        <v>8443</v>
      </c>
      <c r="C1311" s="162" t="s">
        <v>8444</v>
      </c>
      <c r="D1311" s="162" t="s">
        <v>3797</v>
      </c>
      <c r="E1311" s="162" t="s">
        <v>340</v>
      </c>
      <c r="F1311" s="162" t="s">
        <v>333</v>
      </c>
      <c r="G1311" s="162" t="s">
        <v>3798</v>
      </c>
      <c r="H1311" s="162" t="s">
        <v>3798</v>
      </c>
      <c r="I1311" s="162" t="s">
        <v>3799</v>
      </c>
      <c r="J1311" s="162" t="b">
        <v>0</v>
      </c>
      <c r="K1311" s="162" t="b">
        <v>0</v>
      </c>
    </row>
    <row r="1312" spans="1:11">
      <c r="A1312" s="162" t="s">
        <v>3727</v>
      </c>
      <c r="B1312" s="162" t="s">
        <v>8445</v>
      </c>
      <c r="C1312" s="162" t="s">
        <v>8446</v>
      </c>
      <c r="D1312" s="162" t="s">
        <v>3800</v>
      </c>
      <c r="E1312" s="162" t="s">
        <v>340</v>
      </c>
      <c r="F1312" s="162" t="s">
        <v>333</v>
      </c>
      <c r="G1312" s="162" t="s">
        <v>3801</v>
      </c>
      <c r="H1312" s="162" t="s">
        <v>3801</v>
      </c>
      <c r="I1312" s="162" t="s">
        <v>3802</v>
      </c>
      <c r="J1312" s="162" t="b">
        <v>0</v>
      </c>
      <c r="K1312" s="162" t="b">
        <v>0</v>
      </c>
    </row>
    <row r="1313" spans="1:11">
      <c r="A1313" s="162" t="s">
        <v>3727</v>
      </c>
      <c r="B1313" s="162" t="s">
        <v>8447</v>
      </c>
      <c r="C1313" s="162" t="s">
        <v>8448</v>
      </c>
      <c r="D1313" s="162" t="s">
        <v>3803</v>
      </c>
      <c r="E1313" s="162" t="s">
        <v>340</v>
      </c>
      <c r="F1313" s="162" t="s">
        <v>333</v>
      </c>
      <c r="G1313" s="162" t="s">
        <v>3804</v>
      </c>
      <c r="H1313" s="162" t="s">
        <v>3804</v>
      </c>
      <c r="I1313" s="162" t="s">
        <v>3805</v>
      </c>
      <c r="J1313" s="162" t="b">
        <v>0</v>
      </c>
      <c r="K1313" s="162" t="b">
        <v>0</v>
      </c>
    </row>
    <row r="1314" spans="1:11">
      <c r="A1314" s="162" t="s">
        <v>3727</v>
      </c>
      <c r="B1314" s="162" t="s">
        <v>8449</v>
      </c>
      <c r="C1314" s="162" t="s">
        <v>8450</v>
      </c>
      <c r="D1314" s="162" t="s">
        <v>3806</v>
      </c>
      <c r="E1314" s="162" t="s">
        <v>340</v>
      </c>
      <c r="F1314" s="162" t="s">
        <v>333</v>
      </c>
      <c r="G1314" s="162" t="s">
        <v>3807</v>
      </c>
      <c r="H1314" s="162" t="s">
        <v>3807</v>
      </c>
      <c r="I1314" s="162" t="s">
        <v>3808</v>
      </c>
      <c r="J1314" s="162" t="b">
        <v>0</v>
      </c>
      <c r="K1314" s="162" t="b">
        <v>0</v>
      </c>
    </row>
    <row r="1315" spans="1:11">
      <c r="A1315" s="162" t="s">
        <v>3811</v>
      </c>
      <c r="B1315" s="162" t="s">
        <v>8451</v>
      </c>
      <c r="C1315" s="162" t="s">
        <v>8452</v>
      </c>
      <c r="D1315" s="162" t="s">
        <v>3809</v>
      </c>
      <c r="E1315" s="162" t="s">
        <v>340</v>
      </c>
      <c r="F1315" s="162" t="s">
        <v>341</v>
      </c>
      <c r="G1315" s="162" t="s">
        <v>48</v>
      </c>
      <c r="H1315" s="162" t="s">
        <v>8453</v>
      </c>
      <c r="I1315" s="162" t="s">
        <v>3810</v>
      </c>
      <c r="J1315" s="162" t="b">
        <v>0</v>
      </c>
      <c r="K1315" s="162" t="b">
        <v>0</v>
      </c>
    </row>
    <row r="1316" spans="1:11">
      <c r="A1316" s="162" t="s">
        <v>3811</v>
      </c>
      <c r="B1316" s="162" t="s">
        <v>8454</v>
      </c>
      <c r="C1316" s="162" t="s">
        <v>8455</v>
      </c>
      <c r="D1316" s="162" t="s">
        <v>3812</v>
      </c>
      <c r="E1316" s="162" t="s">
        <v>340</v>
      </c>
      <c r="F1316" s="162" t="s">
        <v>341</v>
      </c>
      <c r="G1316" s="162" t="s">
        <v>3813</v>
      </c>
      <c r="H1316" s="162" t="s">
        <v>8456</v>
      </c>
      <c r="I1316" s="162" t="s">
        <v>3814</v>
      </c>
      <c r="J1316" s="162" t="b">
        <v>0</v>
      </c>
      <c r="K1316" s="162" t="b">
        <v>0</v>
      </c>
    </row>
    <row r="1317" spans="1:11">
      <c r="A1317" s="162" t="s">
        <v>3811</v>
      </c>
      <c r="B1317" s="162" t="s">
        <v>8457</v>
      </c>
      <c r="C1317" s="162" t="s">
        <v>8458</v>
      </c>
      <c r="D1317" s="162" t="s">
        <v>3815</v>
      </c>
      <c r="E1317" s="162" t="s">
        <v>340</v>
      </c>
      <c r="F1317" s="162" t="s">
        <v>341</v>
      </c>
      <c r="G1317" s="162" t="s">
        <v>3816</v>
      </c>
      <c r="H1317" s="162" t="s">
        <v>8459</v>
      </c>
      <c r="I1317" s="162" t="s">
        <v>3817</v>
      </c>
      <c r="J1317" s="162" t="b">
        <v>0</v>
      </c>
      <c r="K1317" s="162" t="b">
        <v>0</v>
      </c>
    </row>
    <row r="1318" spans="1:11">
      <c r="A1318" s="162" t="s">
        <v>3811</v>
      </c>
      <c r="B1318" s="162" t="s">
        <v>8460</v>
      </c>
      <c r="C1318" s="162" t="s">
        <v>8461</v>
      </c>
      <c r="D1318" s="162" t="s">
        <v>3809</v>
      </c>
      <c r="E1318" s="162" t="s">
        <v>340</v>
      </c>
      <c r="F1318" s="162" t="s">
        <v>1255</v>
      </c>
      <c r="G1318" s="162" t="s">
        <v>48</v>
      </c>
      <c r="H1318" s="162" t="s">
        <v>8462</v>
      </c>
      <c r="I1318" s="162" t="s">
        <v>3818</v>
      </c>
      <c r="J1318" s="162" t="b">
        <v>0</v>
      </c>
      <c r="K1318" s="162" t="b">
        <v>0</v>
      </c>
    </row>
    <row r="1319" spans="1:11">
      <c r="A1319" s="162" t="s">
        <v>3811</v>
      </c>
      <c r="B1319" s="162" t="s">
        <v>8463</v>
      </c>
      <c r="C1319" s="162" t="s">
        <v>8464</v>
      </c>
      <c r="D1319" s="162" t="s">
        <v>3812</v>
      </c>
      <c r="E1319" s="162" t="s">
        <v>340</v>
      </c>
      <c r="F1319" s="162" t="s">
        <v>1255</v>
      </c>
      <c r="G1319" s="162" t="s">
        <v>3813</v>
      </c>
      <c r="H1319" s="162" t="s">
        <v>8465</v>
      </c>
      <c r="I1319" s="162" t="s">
        <v>3819</v>
      </c>
      <c r="J1319" s="162" t="b">
        <v>0</v>
      </c>
      <c r="K1319" s="162" t="b">
        <v>0</v>
      </c>
    </row>
    <row r="1320" spans="1:11">
      <c r="A1320" s="162" t="s">
        <v>3811</v>
      </c>
      <c r="B1320" s="162" t="s">
        <v>8466</v>
      </c>
      <c r="C1320" s="162" t="s">
        <v>8467</v>
      </c>
      <c r="D1320" s="162" t="s">
        <v>3815</v>
      </c>
      <c r="E1320" s="162" t="s">
        <v>340</v>
      </c>
      <c r="F1320" s="162" t="s">
        <v>1255</v>
      </c>
      <c r="G1320" s="162" t="s">
        <v>3816</v>
      </c>
      <c r="H1320" s="162" t="s">
        <v>8468</v>
      </c>
      <c r="I1320" s="162" t="s">
        <v>3820</v>
      </c>
      <c r="J1320" s="162" t="b">
        <v>0</v>
      </c>
      <c r="K1320" s="162" t="b">
        <v>0</v>
      </c>
    </row>
    <row r="1321" spans="1:11">
      <c r="A1321" s="162" t="s">
        <v>3811</v>
      </c>
      <c r="B1321" s="162" t="s">
        <v>8469</v>
      </c>
      <c r="C1321" s="162" t="s">
        <v>8470</v>
      </c>
      <c r="D1321" s="162" t="s">
        <v>3809</v>
      </c>
      <c r="E1321" s="162" t="s">
        <v>340</v>
      </c>
      <c r="F1321" s="162" t="s">
        <v>1275</v>
      </c>
      <c r="G1321" s="162" t="s">
        <v>48</v>
      </c>
      <c r="H1321" s="162" t="s">
        <v>8471</v>
      </c>
      <c r="I1321" s="162" t="s">
        <v>3821</v>
      </c>
      <c r="J1321" s="162" t="b">
        <v>0</v>
      </c>
      <c r="K1321" s="162" t="b">
        <v>0</v>
      </c>
    </row>
    <row r="1322" spans="1:11">
      <c r="A1322" s="162" t="s">
        <v>3811</v>
      </c>
      <c r="B1322" s="162" t="s">
        <v>8472</v>
      </c>
      <c r="C1322" s="162" t="s">
        <v>8473</v>
      </c>
      <c r="D1322" s="162" t="s">
        <v>3812</v>
      </c>
      <c r="E1322" s="162" t="s">
        <v>340</v>
      </c>
      <c r="F1322" s="162" t="s">
        <v>1275</v>
      </c>
      <c r="G1322" s="162" t="s">
        <v>3813</v>
      </c>
      <c r="H1322" s="162" t="s">
        <v>8474</v>
      </c>
      <c r="I1322" s="162" t="s">
        <v>3822</v>
      </c>
      <c r="J1322" s="162" t="b">
        <v>0</v>
      </c>
      <c r="K1322" s="162" t="b">
        <v>0</v>
      </c>
    </row>
    <row r="1323" spans="1:11">
      <c r="A1323" s="162" t="s">
        <v>3811</v>
      </c>
      <c r="B1323" s="162" t="s">
        <v>8475</v>
      </c>
      <c r="C1323" s="162" t="s">
        <v>8476</v>
      </c>
      <c r="D1323" s="162" t="s">
        <v>3815</v>
      </c>
      <c r="E1323" s="162" t="s">
        <v>340</v>
      </c>
      <c r="F1323" s="162" t="s">
        <v>1275</v>
      </c>
      <c r="G1323" s="162" t="s">
        <v>3816</v>
      </c>
      <c r="H1323" s="162" t="s">
        <v>8477</v>
      </c>
      <c r="I1323" s="162" t="s">
        <v>3823</v>
      </c>
      <c r="J1323" s="162" t="b">
        <v>0</v>
      </c>
      <c r="K1323" s="162" t="b">
        <v>0</v>
      </c>
    </row>
    <row r="1324" spans="1:11">
      <c r="A1324" s="162" t="s">
        <v>3811</v>
      </c>
      <c r="B1324" s="162" t="s">
        <v>8478</v>
      </c>
      <c r="C1324" s="162" t="s">
        <v>8479</v>
      </c>
      <c r="D1324" s="162" t="s">
        <v>3809</v>
      </c>
      <c r="E1324" s="162" t="s">
        <v>340</v>
      </c>
      <c r="F1324" s="162" t="s">
        <v>333</v>
      </c>
      <c r="G1324" s="162" t="s">
        <v>48</v>
      </c>
      <c r="H1324" s="162" t="s">
        <v>8480</v>
      </c>
      <c r="I1324" s="162" t="s">
        <v>3824</v>
      </c>
      <c r="J1324" s="162" t="b">
        <v>0</v>
      </c>
      <c r="K1324" s="162" t="b">
        <v>0</v>
      </c>
    </row>
    <row r="1325" spans="1:11">
      <c r="A1325" s="162" t="s">
        <v>3811</v>
      </c>
      <c r="B1325" s="162" t="s">
        <v>8481</v>
      </c>
      <c r="C1325" s="162" t="s">
        <v>8482</v>
      </c>
      <c r="D1325" s="162" t="s">
        <v>3812</v>
      </c>
      <c r="E1325" s="162" t="s">
        <v>340</v>
      </c>
      <c r="F1325" s="162" t="s">
        <v>333</v>
      </c>
      <c r="G1325" s="162" t="s">
        <v>3813</v>
      </c>
      <c r="H1325" s="162" t="s">
        <v>8483</v>
      </c>
      <c r="I1325" s="162" t="s">
        <v>3825</v>
      </c>
      <c r="J1325" s="162" t="b">
        <v>0</v>
      </c>
      <c r="K1325" s="162" t="b">
        <v>0</v>
      </c>
    </row>
    <row r="1326" spans="1:11">
      <c r="A1326" s="162" t="s">
        <v>3811</v>
      </c>
      <c r="B1326" s="162" t="s">
        <v>8484</v>
      </c>
      <c r="C1326" s="162" t="s">
        <v>8485</v>
      </c>
      <c r="D1326" s="162" t="s">
        <v>3815</v>
      </c>
      <c r="E1326" s="162" t="s">
        <v>340</v>
      </c>
      <c r="F1326" s="162" t="s">
        <v>333</v>
      </c>
      <c r="G1326" s="162" t="s">
        <v>3816</v>
      </c>
      <c r="H1326" s="162" t="s">
        <v>8486</v>
      </c>
      <c r="I1326" s="162" t="s">
        <v>3826</v>
      </c>
      <c r="J1326" s="162" t="b">
        <v>0</v>
      </c>
      <c r="K1326" s="162" t="b">
        <v>0</v>
      </c>
    </row>
    <row r="1327" spans="1:11">
      <c r="A1327" s="162" t="s">
        <v>3811</v>
      </c>
      <c r="B1327" s="162" t="s">
        <v>8487</v>
      </c>
      <c r="C1327" s="162" t="s">
        <v>8488</v>
      </c>
      <c r="D1327" s="162" t="s">
        <v>3809</v>
      </c>
      <c r="E1327" s="162" t="s">
        <v>340</v>
      </c>
      <c r="F1327" s="162" t="s">
        <v>332</v>
      </c>
      <c r="G1327" s="162" t="s">
        <v>48</v>
      </c>
      <c r="H1327" s="162" t="s">
        <v>8480</v>
      </c>
      <c r="I1327" s="162" t="s">
        <v>3827</v>
      </c>
      <c r="J1327" s="162" t="b">
        <v>0</v>
      </c>
      <c r="K1327" s="162" t="b">
        <v>0</v>
      </c>
    </row>
    <row r="1328" spans="1:11">
      <c r="A1328" s="162" t="s">
        <v>3811</v>
      </c>
      <c r="B1328" s="162" t="s">
        <v>8489</v>
      </c>
      <c r="C1328" s="162" t="s">
        <v>8490</v>
      </c>
      <c r="D1328" s="162" t="s">
        <v>3812</v>
      </c>
      <c r="E1328" s="162" t="s">
        <v>340</v>
      </c>
      <c r="F1328" s="162" t="s">
        <v>332</v>
      </c>
      <c r="G1328" s="162" t="s">
        <v>3813</v>
      </c>
      <c r="H1328" s="162" t="s">
        <v>8483</v>
      </c>
      <c r="I1328" s="162" t="s">
        <v>3828</v>
      </c>
      <c r="J1328" s="162" t="b">
        <v>0</v>
      </c>
      <c r="K1328" s="162" t="b">
        <v>0</v>
      </c>
    </row>
    <row r="1329" spans="1:11">
      <c r="A1329" s="162" t="s">
        <v>3811</v>
      </c>
      <c r="B1329" s="162" t="s">
        <v>8491</v>
      </c>
      <c r="C1329" s="162" t="s">
        <v>8492</v>
      </c>
      <c r="D1329" s="162" t="s">
        <v>3815</v>
      </c>
      <c r="E1329" s="162" t="s">
        <v>340</v>
      </c>
      <c r="F1329" s="162" t="s">
        <v>332</v>
      </c>
      <c r="G1329" s="162" t="s">
        <v>3816</v>
      </c>
      <c r="H1329" s="162" t="s">
        <v>8486</v>
      </c>
      <c r="I1329" s="162" t="s">
        <v>3829</v>
      </c>
      <c r="J1329" s="162" t="b">
        <v>0</v>
      </c>
      <c r="K1329" s="162" t="b">
        <v>0</v>
      </c>
    </row>
    <row r="1330" spans="1:11">
      <c r="A1330" s="162" t="s">
        <v>3833</v>
      </c>
      <c r="B1330" s="162" t="s">
        <v>8493</v>
      </c>
      <c r="C1330" s="162" t="s">
        <v>8494</v>
      </c>
      <c r="D1330" s="162" t="s">
        <v>3830</v>
      </c>
      <c r="E1330" s="162" t="s">
        <v>340</v>
      </c>
      <c r="F1330" s="162" t="s">
        <v>341</v>
      </c>
      <c r="G1330" s="162" t="s">
        <v>3831</v>
      </c>
      <c r="H1330" s="162" t="s">
        <v>3831</v>
      </c>
      <c r="I1330" s="162" t="s">
        <v>3832</v>
      </c>
      <c r="J1330" s="162" t="b">
        <v>1</v>
      </c>
      <c r="K1330" s="162" t="b">
        <v>1</v>
      </c>
    </row>
    <row r="1331" spans="1:11">
      <c r="A1331" s="162" t="s">
        <v>3833</v>
      </c>
      <c r="B1331" s="162" t="s">
        <v>8495</v>
      </c>
      <c r="C1331" s="162" t="s">
        <v>8496</v>
      </c>
      <c r="D1331" s="162" t="s">
        <v>3834</v>
      </c>
      <c r="E1331" s="162" t="s">
        <v>340</v>
      </c>
      <c r="F1331" s="162" t="s">
        <v>341</v>
      </c>
      <c r="G1331" s="162" t="s">
        <v>3835</v>
      </c>
      <c r="H1331" s="162" t="s">
        <v>3835</v>
      </c>
      <c r="I1331" s="162" t="s">
        <v>3836</v>
      </c>
      <c r="J1331" s="162" t="b">
        <v>1</v>
      </c>
      <c r="K1331" s="162" t="b">
        <v>1</v>
      </c>
    </row>
    <row r="1332" spans="1:11">
      <c r="A1332" s="162" t="s">
        <v>3833</v>
      </c>
      <c r="B1332" s="162" t="s">
        <v>8497</v>
      </c>
      <c r="C1332" s="162" t="s">
        <v>8498</v>
      </c>
      <c r="D1332" s="162" t="s">
        <v>3837</v>
      </c>
      <c r="E1332" s="162" t="s">
        <v>340</v>
      </c>
      <c r="F1332" s="162" t="s">
        <v>341</v>
      </c>
      <c r="G1332" s="162" t="s">
        <v>3838</v>
      </c>
      <c r="H1332" s="162" t="s">
        <v>3838</v>
      </c>
      <c r="I1332" s="162" t="s">
        <v>3839</v>
      </c>
      <c r="J1332" s="162" t="b">
        <v>1</v>
      </c>
      <c r="K1332" s="162" t="b">
        <v>1</v>
      </c>
    </row>
    <row r="1333" spans="1:11">
      <c r="A1333" s="162" t="s">
        <v>3833</v>
      </c>
      <c r="B1333" s="162" t="s">
        <v>8499</v>
      </c>
      <c r="C1333" s="162" t="s">
        <v>8500</v>
      </c>
      <c r="D1333" s="162" t="s">
        <v>3840</v>
      </c>
      <c r="E1333" s="162" t="s">
        <v>340</v>
      </c>
      <c r="F1333" s="162" t="s">
        <v>341</v>
      </c>
      <c r="G1333" s="162" t="s">
        <v>3841</v>
      </c>
      <c r="H1333" s="162" t="s">
        <v>3841</v>
      </c>
      <c r="I1333" s="162" t="s">
        <v>3842</v>
      </c>
      <c r="J1333" s="162" t="b">
        <v>0</v>
      </c>
      <c r="K1333" s="162" t="b">
        <v>1</v>
      </c>
    </row>
    <row r="1334" spans="1:11">
      <c r="A1334" s="162" t="s">
        <v>3833</v>
      </c>
      <c r="B1334" s="162" t="s">
        <v>8501</v>
      </c>
      <c r="C1334" s="162" t="s">
        <v>8502</v>
      </c>
      <c r="D1334" s="162" t="s">
        <v>3843</v>
      </c>
      <c r="E1334" s="162" t="s">
        <v>340</v>
      </c>
      <c r="F1334" s="162" t="s">
        <v>341</v>
      </c>
      <c r="G1334" s="162" t="s">
        <v>3844</v>
      </c>
      <c r="H1334" s="162" t="s">
        <v>3844</v>
      </c>
      <c r="I1334" s="162" t="s">
        <v>3845</v>
      </c>
      <c r="J1334" s="162" t="b">
        <v>1</v>
      </c>
      <c r="K1334" s="162" t="b">
        <v>1</v>
      </c>
    </row>
    <row r="1335" spans="1:11">
      <c r="A1335" s="162" t="s">
        <v>3833</v>
      </c>
      <c r="B1335" s="162" t="s">
        <v>8503</v>
      </c>
      <c r="C1335" s="162" t="s">
        <v>8504</v>
      </c>
      <c r="D1335" s="162" t="s">
        <v>3846</v>
      </c>
      <c r="E1335" s="162" t="s">
        <v>340</v>
      </c>
      <c r="F1335" s="162" t="s">
        <v>341</v>
      </c>
      <c r="G1335" s="162" t="s">
        <v>3847</v>
      </c>
      <c r="H1335" s="162" t="s">
        <v>3847</v>
      </c>
      <c r="I1335" s="162" t="s">
        <v>3848</v>
      </c>
      <c r="J1335" s="162" t="b">
        <v>1</v>
      </c>
      <c r="K1335" s="162" t="b">
        <v>1</v>
      </c>
    </row>
    <row r="1336" spans="1:11">
      <c r="A1336" s="162" t="s">
        <v>3833</v>
      </c>
      <c r="B1336" s="162" t="s">
        <v>8505</v>
      </c>
      <c r="C1336" s="162" t="s">
        <v>8506</v>
      </c>
      <c r="D1336" s="162" t="s">
        <v>3849</v>
      </c>
      <c r="E1336" s="162" t="s">
        <v>340</v>
      </c>
      <c r="F1336" s="162" t="s">
        <v>341</v>
      </c>
      <c r="G1336" s="162" t="s">
        <v>3850</v>
      </c>
      <c r="H1336" s="162" t="s">
        <v>3850</v>
      </c>
      <c r="I1336" s="162" t="s">
        <v>3851</v>
      </c>
      <c r="J1336" s="162" t="b">
        <v>0</v>
      </c>
      <c r="K1336" s="162" t="b">
        <v>1</v>
      </c>
    </row>
    <row r="1337" spans="1:11">
      <c r="A1337" s="162" t="s">
        <v>3833</v>
      </c>
      <c r="B1337" s="162" t="s">
        <v>8507</v>
      </c>
      <c r="C1337" s="162" t="s">
        <v>8508</v>
      </c>
      <c r="D1337" s="162" t="s">
        <v>3852</v>
      </c>
      <c r="E1337" s="162" t="s">
        <v>340</v>
      </c>
      <c r="F1337" s="162" t="s">
        <v>341</v>
      </c>
      <c r="G1337" s="162" t="s">
        <v>3853</v>
      </c>
      <c r="H1337" s="162" t="s">
        <v>3853</v>
      </c>
      <c r="I1337" s="162" t="s">
        <v>3854</v>
      </c>
      <c r="J1337" s="162" t="b">
        <v>1</v>
      </c>
      <c r="K1337" s="162" t="b">
        <v>1</v>
      </c>
    </row>
    <row r="1338" spans="1:11">
      <c r="A1338" s="162" t="s">
        <v>3833</v>
      </c>
      <c r="B1338" s="162" t="s">
        <v>8509</v>
      </c>
      <c r="C1338" s="162" t="s">
        <v>8510</v>
      </c>
      <c r="D1338" s="162" t="s">
        <v>3855</v>
      </c>
      <c r="E1338" s="162" t="s">
        <v>340</v>
      </c>
      <c r="F1338" s="162" t="s">
        <v>341</v>
      </c>
      <c r="G1338" s="162" t="s">
        <v>3856</v>
      </c>
      <c r="H1338" s="162" t="s">
        <v>3856</v>
      </c>
      <c r="I1338" s="162" t="s">
        <v>3857</v>
      </c>
      <c r="J1338" s="162" t="b">
        <v>0</v>
      </c>
      <c r="K1338" s="162" t="b">
        <v>1</v>
      </c>
    </row>
    <row r="1339" spans="1:11">
      <c r="A1339" s="162" t="s">
        <v>3833</v>
      </c>
      <c r="B1339" s="162" t="s">
        <v>8511</v>
      </c>
      <c r="C1339" s="162" t="s">
        <v>8512</v>
      </c>
      <c r="D1339" s="162" t="s">
        <v>3858</v>
      </c>
      <c r="E1339" s="162" t="s">
        <v>340</v>
      </c>
      <c r="F1339" s="162" t="s">
        <v>341</v>
      </c>
      <c r="G1339" s="162" t="s">
        <v>3859</v>
      </c>
      <c r="H1339" s="162" t="s">
        <v>3859</v>
      </c>
      <c r="I1339" s="162" t="s">
        <v>3860</v>
      </c>
      <c r="J1339" s="162" t="b">
        <v>1</v>
      </c>
      <c r="K1339" s="162" t="b">
        <v>1</v>
      </c>
    </row>
    <row r="1340" spans="1:11">
      <c r="A1340" s="162" t="s">
        <v>3833</v>
      </c>
      <c r="B1340" s="162" t="s">
        <v>8513</v>
      </c>
      <c r="C1340" s="162" t="s">
        <v>8514</v>
      </c>
      <c r="D1340" s="162" t="s">
        <v>3861</v>
      </c>
      <c r="E1340" s="162" t="s">
        <v>340</v>
      </c>
      <c r="F1340" s="162" t="s">
        <v>341</v>
      </c>
      <c r="G1340" s="162" t="s">
        <v>3862</v>
      </c>
      <c r="H1340" s="162" t="s">
        <v>3862</v>
      </c>
      <c r="I1340" s="162" t="s">
        <v>3863</v>
      </c>
      <c r="J1340" s="162" t="b">
        <v>0</v>
      </c>
      <c r="K1340" s="162" t="b">
        <v>1</v>
      </c>
    </row>
    <row r="1341" spans="1:11">
      <c r="A1341" s="162" t="s">
        <v>3833</v>
      </c>
      <c r="B1341" s="162" t="s">
        <v>8515</v>
      </c>
      <c r="C1341" s="162" t="s">
        <v>8516</v>
      </c>
      <c r="D1341" s="162" t="s">
        <v>3864</v>
      </c>
      <c r="E1341" s="162" t="s">
        <v>340</v>
      </c>
      <c r="F1341" s="162" t="s">
        <v>341</v>
      </c>
      <c r="G1341" s="162" t="s">
        <v>3865</v>
      </c>
      <c r="H1341" s="162" t="s">
        <v>3865</v>
      </c>
      <c r="I1341" s="162" t="s">
        <v>3866</v>
      </c>
      <c r="J1341" s="162" t="b">
        <v>1</v>
      </c>
      <c r="K1341" s="162" t="b">
        <v>1</v>
      </c>
    </row>
    <row r="1342" spans="1:11">
      <c r="A1342" s="162" t="s">
        <v>3833</v>
      </c>
      <c r="B1342" s="162" t="s">
        <v>8517</v>
      </c>
      <c r="C1342" s="162" t="s">
        <v>8518</v>
      </c>
      <c r="D1342" s="162" t="s">
        <v>3867</v>
      </c>
      <c r="E1342" s="162" t="s">
        <v>340</v>
      </c>
      <c r="F1342" s="162" t="s">
        <v>341</v>
      </c>
      <c r="G1342" s="162" t="s">
        <v>3868</v>
      </c>
      <c r="H1342" s="162" t="s">
        <v>3868</v>
      </c>
      <c r="I1342" s="162" t="s">
        <v>3869</v>
      </c>
      <c r="J1342" s="162" t="b">
        <v>0</v>
      </c>
      <c r="K1342" s="162" t="b">
        <v>1</v>
      </c>
    </row>
    <row r="1343" spans="1:11">
      <c r="A1343" s="162" t="s">
        <v>3833</v>
      </c>
      <c r="B1343" s="162" t="s">
        <v>8519</v>
      </c>
      <c r="C1343" s="162" t="s">
        <v>8520</v>
      </c>
      <c r="D1343" s="162" t="s">
        <v>3870</v>
      </c>
      <c r="E1343" s="162" t="s">
        <v>340</v>
      </c>
      <c r="F1343" s="162" t="s">
        <v>341</v>
      </c>
      <c r="G1343" s="162" t="s">
        <v>3871</v>
      </c>
      <c r="H1343" s="162" t="s">
        <v>3871</v>
      </c>
      <c r="I1343" s="162" t="s">
        <v>3872</v>
      </c>
      <c r="J1343" s="162" t="b">
        <v>1</v>
      </c>
      <c r="K1343" s="162" t="b">
        <v>1</v>
      </c>
    </row>
    <row r="1344" spans="1:11">
      <c r="A1344" s="162" t="s">
        <v>3833</v>
      </c>
      <c r="B1344" s="162" t="s">
        <v>8521</v>
      </c>
      <c r="C1344" s="162" t="s">
        <v>8522</v>
      </c>
      <c r="D1344" s="162" t="s">
        <v>3873</v>
      </c>
      <c r="E1344" s="162" t="s">
        <v>340</v>
      </c>
      <c r="F1344" s="162" t="s">
        <v>341</v>
      </c>
      <c r="G1344" s="162" t="s">
        <v>3874</v>
      </c>
      <c r="H1344" s="162" t="s">
        <v>3874</v>
      </c>
      <c r="I1344" s="162" t="s">
        <v>3875</v>
      </c>
      <c r="J1344" s="162" t="b">
        <v>0</v>
      </c>
      <c r="K1344" s="162" t="b">
        <v>1</v>
      </c>
    </row>
    <row r="1345" spans="1:11">
      <c r="A1345" s="162" t="s">
        <v>3833</v>
      </c>
      <c r="B1345" s="162" t="s">
        <v>8523</v>
      </c>
      <c r="C1345" s="162" t="s">
        <v>8524</v>
      </c>
      <c r="D1345" s="162" t="s">
        <v>3876</v>
      </c>
      <c r="E1345" s="162" t="s">
        <v>340</v>
      </c>
      <c r="F1345" s="162" t="s">
        <v>341</v>
      </c>
      <c r="G1345" s="162" t="s">
        <v>3877</v>
      </c>
      <c r="H1345" s="162" t="s">
        <v>3877</v>
      </c>
      <c r="I1345" s="162" t="s">
        <v>3878</v>
      </c>
      <c r="J1345" s="162" t="b">
        <v>1</v>
      </c>
      <c r="K1345" s="162" t="b">
        <v>1</v>
      </c>
    </row>
    <row r="1346" spans="1:11">
      <c r="A1346" s="162" t="s">
        <v>3833</v>
      </c>
      <c r="B1346" s="162" t="s">
        <v>8525</v>
      </c>
      <c r="C1346" s="162" t="s">
        <v>8526</v>
      </c>
      <c r="D1346" s="162" t="s">
        <v>3879</v>
      </c>
      <c r="E1346" s="162" t="s">
        <v>340</v>
      </c>
      <c r="F1346" s="162" t="s">
        <v>341</v>
      </c>
      <c r="G1346" s="162" t="s">
        <v>3880</v>
      </c>
      <c r="H1346" s="162" t="s">
        <v>3880</v>
      </c>
      <c r="I1346" s="162" t="s">
        <v>3881</v>
      </c>
      <c r="J1346" s="162" t="b">
        <v>0</v>
      </c>
      <c r="K1346" s="162" t="b">
        <v>1</v>
      </c>
    </row>
    <row r="1347" spans="1:11">
      <c r="A1347" s="162" t="s">
        <v>3833</v>
      </c>
      <c r="B1347" s="162" t="s">
        <v>8527</v>
      </c>
      <c r="C1347" s="162" t="s">
        <v>8528</v>
      </c>
      <c r="D1347" s="162" t="s">
        <v>3882</v>
      </c>
      <c r="E1347" s="162" t="s">
        <v>340</v>
      </c>
      <c r="F1347" s="162" t="s">
        <v>341</v>
      </c>
      <c r="G1347" s="162" t="s">
        <v>3883</v>
      </c>
      <c r="H1347" s="162" t="s">
        <v>3883</v>
      </c>
      <c r="I1347" s="162" t="s">
        <v>3884</v>
      </c>
      <c r="J1347" s="162" t="b">
        <v>1</v>
      </c>
      <c r="K1347" s="162" t="b">
        <v>1</v>
      </c>
    </row>
    <row r="1348" spans="1:11">
      <c r="A1348" s="162" t="s">
        <v>3833</v>
      </c>
      <c r="B1348" s="162" t="s">
        <v>8529</v>
      </c>
      <c r="C1348" s="162" t="s">
        <v>8530</v>
      </c>
      <c r="D1348" s="162" t="s">
        <v>3885</v>
      </c>
      <c r="E1348" s="162" t="s">
        <v>340</v>
      </c>
      <c r="F1348" s="162" t="s">
        <v>341</v>
      </c>
      <c r="G1348" s="162" t="s">
        <v>3886</v>
      </c>
      <c r="H1348" s="162" t="s">
        <v>3886</v>
      </c>
      <c r="I1348" s="162" t="s">
        <v>3887</v>
      </c>
      <c r="J1348" s="162" t="b">
        <v>1</v>
      </c>
      <c r="K1348" s="162" t="b">
        <v>1</v>
      </c>
    </row>
    <row r="1349" spans="1:11">
      <c r="A1349" s="162" t="s">
        <v>3833</v>
      </c>
      <c r="B1349" s="162" t="s">
        <v>8531</v>
      </c>
      <c r="C1349" s="162" t="s">
        <v>8532</v>
      </c>
      <c r="D1349" s="162" t="s">
        <v>3888</v>
      </c>
      <c r="E1349" s="162" t="s">
        <v>340</v>
      </c>
      <c r="F1349" s="162" t="s">
        <v>341</v>
      </c>
      <c r="G1349" s="162" t="s">
        <v>3889</v>
      </c>
      <c r="H1349" s="162" t="s">
        <v>3889</v>
      </c>
      <c r="I1349" s="162" t="s">
        <v>3890</v>
      </c>
      <c r="J1349" s="162" t="b">
        <v>0</v>
      </c>
      <c r="K1349" s="162" t="b">
        <v>1</v>
      </c>
    </row>
    <row r="1350" spans="1:11">
      <c r="A1350" s="162" t="s">
        <v>3833</v>
      </c>
      <c r="B1350" s="162" t="s">
        <v>8533</v>
      </c>
      <c r="C1350" s="162" t="s">
        <v>8534</v>
      </c>
      <c r="D1350" s="162" t="s">
        <v>3891</v>
      </c>
      <c r="E1350" s="162" t="s">
        <v>340</v>
      </c>
      <c r="F1350" s="162" t="s">
        <v>341</v>
      </c>
      <c r="G1350" s="162" t="s">
        <v>3892</v>
      </c>
      <c r="H1350" s="162" t="s">
        <v>3892</v>
      </c>
      <c r="I1350" s="162" t="s">
        <v>3893</v>
      </c>
      <c r="J1350" s="162" t="b">
        <v>1</v>
      </c>
      <c r="K1350" s="162" t="b">
        <v>1</v>
      </c>
    </row>
    <row r="1351" spans="1:11">
      <c r="A1351" s="162" t="s">
        <v>3833</v>
      </c>
      <c r="B1351" s="162" t="s">
        <v>8535</v>
      </c>
      <c r="C1351" s="162" t="s">
        <v>8536</v>
      </c>
      <c r="D1351" s="162" t="s">
        <v>3894</v>
      </c>
      <c r="E1351" s="162" t="s">
        <v>340</v>
      </c>
      <c r="F1351" s="162" t="s">
        <v>341</v>
      </c>
      <c r="G1351" s="162" t="s">
        <v>3895</v>
      </c>
      <c r="H1351" s="162" t="s">
        <v>3895</v>
      </c>
      <c r="I1351" s="162" t="s">
        <v>3896</v>
      </c>
      <c r="J1351" s="162" t="b">
        <v>0</v>
      </c>
      <c r="K1351" s="162" t="b">
        <v>1</v>
      </c>
    </row>
    <row r="1352" spans="1:11">
      <c r="A1352" s="162" t="s">
        <v>3833</v>
      </c>
      <c r="B1352" s="162" t="s">
        <v>8537</v>
      </c>
      <c r="C1352" s="162" t="s">
        <v>8538</v>
      </c>
      <c r="D1352" s="162" t="s">
        <v>3897</v>
      </c>
      <c r="E1352" s="162" t="s">
        <v>340</v>
      </c>
      <c r="F1352" s="162" t="s">
        <v>341</v>
      </c>
      <c r="G1352" s="162" t="s">
        <v>3898</v>
      </c>
      <c r="H1352" s="162" t="s">
        <v>3898</v>
      </c>
      <c r="I1352" s="162" t="s">
        <v>3899</v>
      </c>
      <c r="J1352" s="162" t="b">
        <v>1</v>
      </c>
      <c r="K1352" s="162" t="b">
        <v>1</v>
      </c>
    </row>
    <row r="1353" spans="1:11">
      <c r="A1353" s="162" t="s">
        <v>3833</v>
      </c>
      <c r="B1353" s="162" t="s">
        <v>8539</v>
      </c>
      <c r="C1353" s="162" t="s">
        <v>8540</v>
      </c>
      <c r="D1353" s="162" t="s">
        <v>3900</v>
      </c>
      <c r="E1353" s="162" t="s">
        <v>340</v>
      </c>
      <c r="F1353" s="162" t="s">
        <v>341</v>
      </c>
      <c r="G1353" s="162" t="s">
        <v>3901</v>
      </c>
      <c r="H1353" s="162" t="s">
        <v>3901</v>
      </c>
      <c r="I1353" s="162" t="s">
        <v>3902</v>
      </c>
      <c r="J1353" s="162" t="b">
        <v>0</v>
      </c>
      <c r="K1353" s="162" t="b">
        <v>1</v>
      </c>
    </row>
    <row r="1354" spans="1:11">
      <c r="A1354" s="162" t="s">
        <v>3833</v>
      </c>
      <c r="B1354" s="162" t="s">
        <v>8541</v>
      </c>
      <c r="C1354" s="162" t="s">
        <v>8542</v>
      </c>
      <c r="D1354" s="162" t="s">
        <v>3903</v>
      </c>
      <c r="E1354" s="162" t="s">
        <v>340</v>
      </c>
      <c r="F1354" s="162" t="s">
        <v>341</v>
      </c>
      <c r="G1354" s="162" t="s">
        <v>3904</v>
      </c>
      <c r="H1354" s="162" t="s">
        <v>3904</v>
      </c>
      <c r="I1354" s="162" t="s">
        <v>3905</v>
      </c>
      <c r="J1354" s="162" t="b">
        <v>1</v>
      </c>
      <c r="K1354" s="162" t="b">
        <v>1</v>
      </c>
    </row>
    <row r="1355" spans="1:11">
      <c r="A1355" s="162" t="s">
        <v>3833</v>
      </c>
      <c r="B1355" s="162" t="s">
        <v>8543</v>
      </c>
      <c r="C1355" s="162" t="s">
        <v>8544</v>
      </c>
      <c r="D1355" s="162" t="s">
        <v>3906</v>
      </c>
      <c r="E1355" s="162" t="s">
        <v>340</v>
      </c>
      <c r="F1355" s="162" t="s">
        <v>341</v>
      </c>
      <c r="G1355" s="162" t="s">
        <v>3907</v>
      </c>
      <c r="H1355" s="162" t="s">
        <v>3907</v>
      </c>
      <c r="I1355" s="162" t="s">
        <v>3908</v>
      </c>
      <c r="J1355" s="162" t="b">
        <v>0</v>
      </c>
      <c r="K1355" s="162" t="b">
        <v>1</v>
      </c>
    </row>
    <row r="1356" spans="1:11">
      <c r="A1356" s="162" t="s">
        <v>3833</v>
      </c>
      <c r="B1356" s="162" t="s">
        <v>8545</v>
      </c>
      <c r="C1356" s="162" t="s">
        <v>8546</v>
      </c>
      <c r="D1356" s="162" t="s">
        <v>3909</v>
      </c>
      <c r="E1356" s="162" t="s">
        <v>340</v>
      </c>
      <c r="F1356" s="162" t="s">
        <v>341</v>
      </c>
      <c r="G1356" s="162" t="s">
        <v>3910</v>
      </c>
      <c r="H1356" s="162" t="s">
        <v>3910</v>
      </c>
      <c r="I1356" s="162" t="s">
        <v>3911</v>
      </c>
      <c r="J1356" s="162" t="b">
        <v>1</v>
      </c>
      <c r="K1356" s="162" t="b">
        <v>1</v>
      </c>
    </row>
    <row r="1357" spans="1:11">
      <c r="A1357" s="162" t="s">
        <v>3833</v>
      </c>
      <c r="B1357" s="162" t="s">
        <v>8547</v>
      </c>
      <c r="C1357" s="162" t="s">
        <v>8548</v>
      </c>
      <c r="D1357" s="162" t="s">
        <v>3912</v>
      </c>
      <c r="E1357" s="162" t="s">
        <v>340</v>
      </c>
      <c r="F1357" s="162" t="s">
        <v>341</v>
      </c>
      <c r="G1357" s="162" t="s">
        <v>3913</v>
      </c>
      <c r="H1357" s="162" t="s">
        <v>3913</v>
      </c>
      <c r="I1357" s="162" t="s">
        <v>3914</v>
      </c>
      <c r="J1357" s="162" t="b">
        <v>0</v>
      </c>
      <c r="K1357" s="162" t="b">
        <v>1</v>
      </c>
    </row>
    <row r="1358" spans="1:11">
      <c r="A1358" s="162" t="s">
        <v>3833</v>
      </c>
      <c r="B1358" s="162" t="s">
        <v>8549</v>
      </c>
      <c r="C1358" s="162" t="s">
        <v>8550</v>
      </c>
      <c r="D1358" s="162" t="s">
        <v>3915</v>
      </c>
      <c r="E1358" s="162" t="s">
        <v>340</v>
      </c>
      <c r="F1358" s="162" t="s">
        <v>341</v>
      </c>
      <c r="G1358" s="162" t="s">
        <v>3916</v>
      </c>
      <c r="H1358" s="162" t="s">
        <v>3916</v>
      </c>
      <c r="I1358" s="162" t="s">
        <v>3917</v>
      </c>
      <c r="J1358" s="162" t="b">
        <v>1</v>
      </c>
      <c r="K1358" s="162" t="b">
        <v>1</v>
      </c>
    </row>
    <row r="1359" spans="1:11">
      <c r="A1359" s="162" t="s">
        <v>3833</v>
      </c>
      <c r="B1359" s="162" t="s">
        <v>8551</v>
      </c>
      <c r="C1359" s="162" t="s">
        <v>8552</v>
      </c>
      <c r="D1359" s="162" t="s">
        <v>3918</v>
      </c>
      <c r="E1359" s="162" t="s">
        <v>340</v>
      </c>
      <c r="F1359" s="162" t="s">
        <v>341</v>
      </c>
      <c r="G1359" s="162" t="s">
        <v>3919</v>
      </c>
      <c r="H1359" s="162" t="s">
        <v>3919</v>
      </c>
      <c r="I1359" s="162" t="s">
        <v>3920</v>
      </c>
      <c r="J1359" s="162" t="b">
        <v>0</v>
      </c>
      <c r="K1359" s="162" t="b">
        <v>1</v>
      </c>
    </row>
    <row r="1360" spans="1:11">
      <c r="A1360" s="162" t="s">
        <v>3833</v>
      </c>
      <c r="B1360" s="162" t="s">
        <v>8553</v>
      </c>
      <c r="C1360" s="162" t="s">
        <v>8554</v>
      </c>
      <c r="D1360" s="162" t="s">
        <v>3921</v>
      </c>
      <c r="E1360" s="162" t="s">
        <v>340</v>
      </c>
      <c r="F1360" s="162" t="s">
        <v>341</v>
      </c>
      <c r="G1360" s="162" t="s">
        <v>3922</v>
      </c>
      <c r="H1360" s="162" t="s">
        <v>3922</v>
      </c>
      <c r="I1360" s="162" t="s">
        <v>3923</v>
      </c>
      <c r="J1360" s="162" t="b">
        <v>1</v>
      </c>
      <c r="K1360" s="162" t="b">
        <v>1</v>
      </c>
    </row>
    <row r="1361" spans="1:11">
      <c r="A1361" s="162" t="s">
        <v>3833</v>
      </c>
      <c r="B1361" s="162" t="s">
        <v>8555</v>
      </c>
      <c r="C1361" s="162" t="s">
        <v>8556</v>
      </c>
      <c r="D1361" s="162" t="s">
        <v>3924</v>
      </c>
      <c r="E1361" s="162" t="s">
        <v>340</v>
      </c>
      <c r="F1361" s="162" t="s">
        <v>341</v>
      </c>
      <c r="G1361" s="162" t="s">
        <v>3925</v>
      </c>
      <c r="H1361" s="162" t="s">
        <v>3925</v>
      </c>
      <c r="I1361" s="162" t="s">
        <v>3926</v>
      </c>
      <c r="J1361" s="162" t="b">
        <v>0</v>
      </c>
      <c r="K1361" s="162" t="b">
        <v>1</v>
      </c>
    </row>
    <row r="1362" spans="1:11">
      <c r="A1362" s="162" t="s">
        <v>3833</v>
      </c>
      <c r="B1362" s="162" t="s">
        <v>8557</v>
      </c>
      <c r="C1362" s="162" t="s">
        <v>8558</v>
      </c>
      <c r="D1362" s="162" t="s">
        <v>3927</v>
      </c>
      <c r="E1362" s="162" t="s">
        <v>340</v>
      </c>
      <c r="F1362" s="162" t="s">
        <v>341</v>
      </c>
      <c r="G1362" s="162" t="s">
        <v>3928</v>
      </c>
      <c r="H1362" s="162" t="s">
        <v>3928</v>
      </c>
      <c r="I1362" s="162" t="s">
        <v>3929</v>
      </c>
      <c r="J1362" s="162" t="b">
        <v>1</v>
      </c>
      <c r="K1362" s="162" t="b">
        <v>1</v>
      </c>
    </row>
    <row r="1363" spans="1:11">
      <c r="A1363" s="162" t="s">
        <v>3833</v>
      </c>
      <c r="B1363" s="162" t="s">
        <v>8559</v>
      </c>
      <c r="C1363" s="162" t="s">
        <v>8560</v>
      </c>
      <c r="D1363" s="162" t="s">
        <v>3930</v>
      </c>
      <c r="E1363" s="162" t="s">
        <v>340</v>
      </c>
      <c r="F1363" s="162" t="s">
        <v>341</v>
      </c>
      <c r="G1363" s="162" t="s">
        <v>3931</v>
      </c>
      <c r="H1363" s="162" t="s">
        <v>3931</v>
      </c>
      <c r="I1363" s="162" t="s">
        <v>3932</v>
      </c>
      <c r="J1363" s="162" t="b">
        <v>0</v>
      </c>
      <c r="K1363" s="162" t="b">
        <v>1</v>
      </c>
    </row>
    <row r="1364" spans="1:11">
      <c r="A1364" s="162" t="s">
        <v>3833</v>
      </c>
      <c r="B1364" s="162" t="s">
        <v>8561</v>
      </c>
      <c r="C1364" s="162" t="s">
        <v>8562</v>
      </c>
      <c r="D1364" s="162" t="s">
        <v>3933</v>
      </c>
      <c r="E1364" s="162" t="s">
        <v>340</v>
      </c>
      <c r="F1364" s="162" t="s">
        <v>341</v>
      </c>
      <c r="G1364" s="162" t="s">
        <v>3934</v>
      </c>
      <c r="H1364" s="162" t="s">
        <v>3934</v>
      </c>
      <c r="I1364" s="162" t="s">
        <v>3935</v>
      </c>
      <c r="J1364" s="162" t="b">
        <v>1</v>
      </c>
      <c r="K1364" s="162" t="b">
        <v>1</v>
      </c>
    </row>
    <row r="1365" spans="1:11">
      <c r="A1365" s="162" t="s">
        <v>3833</v>
      </c>
      <c r="B1365" s="162" t="s">
        <v>8563</v>
      </c>
      <c r="C1365" s="162" t="s">
        <v>8564</v>
      </c>
      <c r="D1365" s="162" t="s">
        <v>3936</v>
      </c>
      <c r="E1365" s="162" t="s">
        <v>340</v>
      </c>
      <c r="F1365" s="162" t="s">
        <v>341</v>
      </c>
      <c r="G1365" s="162" t="s">
        <v>3937</v>
      </c>
      <c r="H1365" s="162" t="s">
        <v>3937</v>
      </c>
      <c r="I1365" s="162" t="s">
        <v>3938</v>
      </c>
      <c r="J1365" s="162" t="b">
        <v>0</v>
      </c>
      <c r="K1365" s="162" t="b">
        <v>1</v>
      </c>
    </row>
    <row r="1366" spans="1:11">
      <c r="A1366" s="162" t="s">
        <v>3833</v>
      </c>
      <c r="B1366" s="162" t="s">
        <v>8565</v>
      </c>
      <c r="C1366" s="162" t="s">
        <v>8566</v>
      </c>
      <c r="D1366" s="162" t="s">
        <v>3939</v>
      </c>
      <c r="E1366" s="162" t="s">
        <v>340</v>
      </c>
      <c r="F1366" s="162" t="s">
        <v>341</v>
      </c>
      <c r="G1366" s="162" t="s">
        <v>3940</v>
      </c>
      <c r="H1366" s="162" t="s">
        <v>3940</v>
      </c>
      <c r="I1366" s="162" t="s">
        <v>3941</v>
      </c>
      <c r="J1366" s="162" t="b">
        <v>1</v>
      </c>
      <c r="K1366" s="162" t="b">
        <v>1</v>
      </c>
    </row>
    <row r="1367" spans="1:11">
      <c r="A1367" s="162" t="s">
        <v>3833</v>
      </c>
      <c r="B1367" s="162" t="s">
        <v>8567</v>
      </c>
      <c r="C1367" s="162" t="s">
        <v>8568</v>
      </c>
      <c r="D1367" s="162" t="s">
        <v>3942</v>
      </c>
      <c r="E1367" s="162" t="s">
        <v>340</v>
      </c>
      <c r="F1367" s="162" t="s">
        <v>341</v>
      </c>
      <c r="G1367" s="162" t="s">
        <v>3943</v>
      </c>
      <c r="H1367" s="162" t="s">
        <v>3943</v>
      </c>
      <c r="I1367" s="162" t="s">
        <v>3944</v>
      </c>
      <c r="J1367" s="162" t="b">
        <v>0</v>
      </c>
      <c r="K1367" s="162" t="b">
        <v>1</v>
      </c>
    </row>
    <row r="1368" spans="1:11">
      <c r="A1368" s="162" t="s">
        <v>3833</v>
      </c>
      <c r="B1368" s="162" t="s">
        <v>8569</v>
      </c>
      <c r="C1368" s="162" t="s">
        <v>8570</v>
      </c>
      <c r="D1368" s="162" t="s">
        <v>3945</v>
      </c>
      <c r="E1368" s="162" t="s">
        <v>340</v>
      </c>
      <c r="F1368" s="162" t="s">
        <v>341</v>
      </c>
      <c r="G1368" s="162" t="s">
        <v>3946</v>
      </c>
      <c r="H1368" s="162" t="s">
        <v>3946</v>
      </c>
      <c r="I1368" s="162" t="s">
        <v>3947</v>
      </c>
      <c r="J1368" s="162" t="b">
        <v>1</v>
      </c>
      <c r="K1368" s="162" t="b">
        <v>1</v>
      </c>
    </row>
    <row r="1369" spans="1:11">
      <c r="A1369" s="162" t="s">
        <v>3833</v>
      </c>
      <c r="B1369" s="162" t="s">
        <v>8571</v>
      </c>
      <c r="C1369" s="162" t="s">
        <v>8572</v>
      </c>
      <c r="D1369" s="162" t="s">
        <v>3948</v>
      </c>
      <c r="E1369" s="162" t="s">
        <v>340</v>
      </c>
      <c r="F1369" s="162" t="s">
        <v>341</v>
      </c>
      <c r="G1369" s="162" t="s">
        <v>3949</v>
      </c>
      <c r="H1369" s="162" t="s">
        <v>3949</v>
      </c>
      <c r="I1369" s="162" t="s">
        <v>3950</v>
      </c>
      <c r="J1369" s="162" t="b">
        <v>0</v>
      </c>
      <c r="K1369" s="162" t="b">
        <v>1</v>
      </c>
    </row>
    <row r="1370" spans="1:11">
      <c r="A1370" s="162" t="s">
        <v>3833</v>
      </c>
      <c r="B1370" s="162" t="s">
        <v>8573</v>
      </c>
      <c r="C1370" s="162" t="s">
        <v>8574</v>
      </c>
      <c r="D1370" s="162" t="s">
        <v>3951</v>
      </c>
      <c r="E1370" s="162" t="s">
        <v>340</v>
      </c>
      <c r="F1370" s="162" t="s">
        <v>341</v>
      </c>
      <c r="G1370" s="162" t="s">
        <v>3952</v>
      </c>
      <c r="H1370" s="162" t="s">
        <v>3952</v>
      </c>
      <c r="I1370" s="162" t="s">
        <v>3953</v>
      </c>
      <c r="J1370" s="162" t="b">
        <v>1</v>
      </c>
      <c r="K1370" s="162" t="b">
        <v>1</v>
      </c>
    </row>
    <row r="1371" spans="1:11">
      <c r="A1371" s="162" t="s">
        <v>3833</v>
      </c>
      <c r="B1371" s="162" t="s">
        <v>8575</v>
      </c>
      <c r="C1371" s="162" t="s">
        <v>8576</v>
      </c>
      <c r="D1371" s="162" t="s">
        <v>3954</v>
      </c>
      <c r="E1371" s="162" t="s">
        <v>340</v>
      </c>
      <c r="F1371" s="162" t="s">
        <v>341</v>
      </c>
      <c r="G1371" s="162" t="s">
        <v>3955</v>
      </c>
      <c r="H1371" s="162" t="s">
        <v>3955</v>
      </c>
      <c r="I1371" s="162" t="s">
        <v>3956</v>
      </c>
      <c r="J1371" s="162" t="b">
        <v>0</v>
      </c>
      <c r="K1371" s="162" t="b">
        <v>1</v>
      </c>
    </row>
    <row r="1372" spans="1:11">
      <c r="A1372" s="162" t="s">
        <v>3833</v>
      </c>
      <c r="B1372" s="162" t="s">
        <v>8577</v>
      </c>
      <c r="C1372" s="162" t="s">
        <v>8578</v>
      </c>
      <c r="D1372" s="162" t="s">
        <v>3957</v>
      </c>
      <c r="E1372" s="162" t="s">
        <v>340</v>
      </c>
      <c r="F1372" s="162" t="s">
        <v>341</v>
      </c>
      <c r="G1372" s="162" t="s">
        <v>3958</v>
      </c>
      <c r="H1372" s="162" t="s">
        <v>3958</v>
      </c>
      <c r="I1372" s="162" t="s">
        <v>3959</v>
      </c>
      <c r="J1372" s="162" t="b">
        <v>1</v>
      </c>
      <c r="K1372" s="162" t="b">
        <v>1</v>
      </c>
    </row>
    <row r="1373" spans="1:11">
      <c r="A1373" s="162" t="s">
        <v>3833</v>
      </c>
      <c r="B1373" s="162" t="s">
        <v>8579</v>
      </c>
      <c r="C1373" s="162" t="s">
        <v>8580</v>
      </c>
      <c r="D1373" s="162" t="s">
        <v>3960</v>
      </c>
      <c r="E1373" s="162" t="s">
        <v>340</v>
      </c>
      <c r="F1373" s="162" t="s">
        <v>341</v>
      </c>
      <c r="G1373" s="162" t="s">
        <v>3961</v>
      </c>
      <c r="H1373" s="162" t="s">
        <v>3961</v>
      </c>
      <c r="I1373" s="162" t="s">
        <v>3962</v>
      </c>
      <c r="J1373" s="162" t="b">
        <v>0</v>
      </c>
      <c r="K1373" s="162" t="b">
        <v>1</v>
      </c>
    </row>
    <row r="1374" spans="1:11">
      <c r="A1374" s="162" t="s">
        <v>3833</v>
      </c>
      <c r="B1374" s="162" t="s">
        <v>8581</v>
      </c>
      <c r="C1374" s="162" t="s">
        <v>8582</v>
      </c>
      <c r="D1374" s="162" t="s">
        <v>3963</v>
      </c>
      <c r="E1374" s="162" t="s">
        <v>340</v>
      </c>
      <c r="F1374" s="162" t="s">
        <v>341</v>
      </c>
      <c r="G1374" s="162" t="s">
        <v>3964</v>
      </c>
      <c r="H1374" s="162" t="s">
        <v>3964</v>
      </c>
      <c r="I1374" s="162" t="s">
        <v>3965</v>
      </c>
      <c r="J1374" s="162" t="b">
        <v>1</v>
      </c>
      <c r="K1374" s="162" t="b">
        <v>1</v>
      </c>
    </row>
    <row r="1375" spans="1:11">
      <c r="A1375" s="162" t="s">
        <v>3833</v>
      </c>
      <c r="B1375" s="162" t="s">
        <v>8583</v>
      </c>
      <c r="C1375" s="162" t="s">
        <v>8584</v>
      </c>
      <c r="D1375" s="162" t="s">
        <v>3966</v>
      </c>
      <c r="E1375" s="162" t="s">
        <v>340</v>
      </c>
      <c r="F1375" s="162" t="s">
        <v>341</v>
      </c>
      <c r="G1375" s="162" t="s">
        <v>3967</v>
      </c>
      <c r="H1375" s="162" t="s">
        <v>3967</v>
      </c>
      <c r="I1375" s="162" t="s">
        <v>3968</v>
      </c>
      <c r="J1375" s="162" t="b">
        <v>0</v>
      </c>
      <c r="K1375" s="162" t="b">
        <v>1</v>
      </c>
    </row>
    <row r="1376" spans="1:11">
      <c r="A1376" s="162" t="s">
        <v>3833</v>
      </c>
      <c r="B1376" s="162" t="s">
        <v>8585</v>
      </c>
      <c r="C1376" s="162" t="s">
        <v>8586</v>
      </c>
      <c r="D1376" s="162" t="s">
        <v>3969</v>
      </c>
      <c r="E1376" s="162" t="s">
        <v>340</v>
      </c>
      <c r="F1376" s="162" t="s">
        <v>341</v>
      </c>
      <c r="G1376" s="162" t="s">
        <v>3970</v>
      </c>
      <c r="H1376" s="162" t="s">
        <v>3970</v>
      </c>
      <c r="I1376" s="162" t="s">
        <v>3971</v>
      </c>
      <c r="J1376" s="162" t="b">
        <v>1</v>
      </c>
      <c r="K1376" s="162" t="b">
        <v>1</v>
      </c>
    </row>
    <row r="1377" spans="1:11">
      <c r="A1377" s="162" t="s">
        <v>3833</v>
      </c>
      <c r="B1377" s="162" t="s">
        <v>8587</v>
      </c>
      <c r="C1377" s="162" t="s">
        <v>8588</v>
      </c>
      <c r="D1377" s="162" t="s">
        <v>3972</v>
      </c>
      <c r="E1377" s="162" t="s">
        <v>340</v>
      </c>
      <c r="F1377" s="162" t="s">
        <v>341</v>
      </c>
      <c r="G1377" s="162" t="s">
        <v>3973</v>
      </c>
      <c r="H1377" s="162" t="s">
        <v>3973</v>
      </c>
      <c r="I1377" s="162" t="s">
        <v>3974</v>
      </c>
      <c r="J1377" s="162" t="b">
        <v>0</v>
      </c>
      <c r="K1377" s="162" t="b">
        <v>1</v>
      </c>
    </row>
    <row r="1378" spans="1:11">
      <c r="A1378" s="162" t="s">
        <v>3833</v>
      </c>
      <c r="B1378" s="162" t="s">
        <v>8589</v>
      </c>
      <c r="C1378" s="162" t="s">
        <v>8590</v>
      </c>
      <c r="D1378" s="162" t="s">
        <v>3975</v>
      </c>
      <c r="E1378" s="162" t="s">
        <v>340</v>
      </c>
      <c r="F1378" s="162" t="s">
        <v>341</v>
      </c>
      <c r="G1378" s="162" t="s">
        <v>3976</v>
      </c>
      <c r="H1378" s="162" t="s">
        <v>3976</v>
      </c>
      <c r="I1378" s="162" t="s">
        <v>3977</v>
      </c>
      <c r="J1378" s="162" t="b">
        <v>1</v>
      </c>
      <c r="K1378" s="162" t="b">
        <v>1</v>
      </c>
    </row>
    <row r="1379" spans="1:11">
      <c r="A1379" s="162" t="s">
        <v>3833</v>
      </c>
      <c r="B1379" s="162" t="s">
        <v>8591</v>
      </c>
      <c r="C1379" s="162" t="s">
        <v>8592</v>
      </c>
      <c r="D1379" s="162" t="s">
        <v>3978</v>
      </c>
      <c r="E1379" s="162" t="s">
        <v>340</v>
      </c>
      <c r="F1379" s="162" t="s">
        <v>341</v>
      </c>
      <c r="G1379" s="162" t="s">
        <v>3979</v>
      </c>
      <c r="H1379" s="162" t="s">
        <v>3979</v>
      </c>
      <c r="I1379" s="162" t="s">
        <v>3980</v>
      </c>
      <c r="J1379" s="162" t="b">
        <v>0</v>
      </c>
      <c r="K1379" s="162" t="b">
        <v>1</v>
      </c>
    </row>
    <row r="1380" spans="1:11">
      <c r="A1380" s="162" t="s">
        <v>3833</v>
      </c>
      <c r="B1380" s="162" t="s">
        <v>8593</v>
      </c>
      <c r="C1380" s="162" t="s">
        <v>8594</v>
      </c>
      <c r="D1380" s="162" t="s">
        <v>3981</v>
      </c>
      <c r="E1380" s="162" t="s">
        <v>340</v>
      </c>
      <c r="F1380" s="162" t="s">
        <v>341</v>
      </c>
      <c r="G1380" s="162" t="s">
        <v>3982</v>
      </c>
      <c r="H1380" s="162" t="s">
        <v>3982</v>
      </c>
      <c r="I1380" s="162" t="s">
        <v>3983</v>
      </c>
      <c r="J1380" s="162" t="b">
        <v>1</v>
      </c>
      <c r="K1380" s="162" t="b">
        <v>1</v>
      </c>
    </row>
    <row r="1381" spans="1:11">
      <c r="A1381" s="162" t="s">
        <v>3833</v>
      </c>
      <c r="B1381" s="162" t="s">
        <v>8595</v>
      </c>
      <c r="C1381" s="162" t="s">
        <v>8596</v>
      </c>
      <c r="D1381" s="162" t="s">
        <v>3984</v>
      </c>
      <c r="E1381" s="162" t="s">
        <v>340</v>
      </c>
      <c r="F1381" s="162" t="s">
        <v>341</v>
      </c>
      <c r="G1381" s="162" t="s">
        <v>3985</v>
      </c>
      <c r="H1381" s="162" t="s">
        <v>3985</v>
      </c>
      <c r="I1381" s="162" t="s">
        <v>3986</v>
      </c>
      <c r="J1381" s="162" t="b">
        <v>0</v>
      </c>
      <c r="K1381" s="162" t="b">
        <v>1</v>
      </c>
    </row>
    <row r="1382" spans="1:11">
      <c r="A1382" s="162" t="s">
        <v>3833</v>
      </c>
      <c r="B1382" s="162" t="s">
        <v>8597</v>
      </c>
      <c r="C1382" s="162" t="s">
        <v>8598</v>
      </c>
      <c r="D1382" s="162" t="s">
        <v>3987</v>
      </c>
      <c r="E1382" s="162" t="s">
        <v>340</v>
      </c>
      <c r="F1382" s="162" t="s">
        <v>341</v>
      </c>
      <c r="G1382" s="162" t="s">
        <v>3988</v>
      </c>
      <c r="H1382" s="162" t="s">
        <v>3988</v>
      </c>
      <c r="I1382" s="162" t="s">
        <v>3989</v>
      </c>
      <c r="J1382" s="162" t="b">
        <v>1</v>
      </c>
      <c r="K1382" s="162" t="b">
        <v>1</v>
      </c>
    </row>
    <row r="1383" spans="1:11">
      <c r="A1383" s="162" t="s">
        <v>3833</v>
      </c>
      <c r="B1383" s="162" t="s">
        <v>8599</v>
      </c>
      <c r="C1383" s="162" t="s">
        <v>8600</v>
      </c>
      <c r="D1383" s="162" t="s">
        <v>3990</v>
      </c>
      <c r="E1383" s="162" t="s">
        <v>340</v>
      </c>
      <c r="F1383" s="162" t="s">
        <v>341</v>
      </c>
      <c r="G1383" s="162" t="s">
        <v>3991</v>
      </c>
      <c r="H1383" s="162" t="s">
        <v>3991</v>
      </c>
      <c r="I1383" s="162" t="s">
        <v>3992</v>
      </c>
      <c r="J1383" s="162" t="b">
        <v>0</v>
      </c>
      <c r="K1383" s="162" t="b">
        <v>1</v>
      </c>
    </row>
    <row r="1384" spans="1:11">
      <c r="A1384" s="162" t="s">
        <v>3833</v>
      </c>
      <c r="B1384" s="162" t="s">
        <v>8601</v>
      </c>
      <c r="C1384" s="162" t="s">
        <v>8602</v>
      </c>
      <c r="D1384" s="162" t="s">
        <v>3993</v>
      </c>
      <c r="E1384" s="162" t="s">
        <v>340</v>
      </c>
      <c r="F1384" s="162" t="s">
        <v>341</v>
      </c>
      <c r="G1384" s="162" t="s">
        <v>3994</v>
      </c>
      <c r="H1384" s="162" t="s">
        <v>3994</v>
      </c>
      <c r="I1384" s="162" t="s">
        <v>3995</v>
      </c>
      <c r="J1384" s="162" t="b">
        <v>1</v>
      </c>
      <c r="K1384" s="162" t="b">
        <v>1</v>
      </c>
    </row>
    <row r="1385" spans="1:11">
      <c r="A1385" s="162" t="s">
        <v>3833</v>
      </c>
      <c r="B1385" s="162" t="s">
        <v>8603</v>
      </c>
      <c r="C1385" s="162" t="s">
        <v>8604</v>
      </c>
      <c r="D1385" s="162" t="s">
        <v>3996</v>
      </c>
      <c r="E1385" s="162" t="s">
        <v>340</v>
      </c>
      <c r="F1385" s="162" t="s">
        <v>341</v>
      </c>
      <c r="G1385" s="162" t="s">
        <v>3997</v>
      </c>
      <c r="H1385" s="162" t="s">
        <v>3997</v>
      </c>
      <c r="I1385" s="162" t="s">
        <v>3998</v>
      </c>
      <c r="J1385" s="162" t="b">
        <v>0</v>
      </c>
      <c r="K1385" s="162" t="b">
        <v>1</v>
      </c>
    </row>
    <row r="1386" spans="1:11">
      <c r="A1386" s="162" t="s">
        <v>3833</v>
      </c>
      <c r="B1386" s="162" t="s">
        <v>8605</v>
      </c>
      <c r="C1386" s="162" t="s">
        <v>8606</v>
      </c>
      <c r="D1386" s="162" t="s">
        <v>3999</v>
      </c>
      <c r="E1386" s="162" t="s">
        <v>340</v>
      </c>
      <c r="F1386" s="162" t="s">
        <v>341</v>
      </c>
      <c r="G1386" s="162" t="s">
        <v>4000</v>
      </c>
      <c r="H1386" s="162" t="s">
        <v>4000</v>
      </c>
      <c r="I1386" s="162" t="s">
        <v>4001</v>
      </c>
      <c r="J1386" s="162" t="b">
        <v>1</v>
      </c>
      <c r="K1386" s="162" t="b">
        <v>1</v>
      </c>
    </row>
    <row r="1387" spans="1:11">
      <c r="A1387" s="162" t="s">
        <v>3833</v>
      </c>
      <c r="B1387" s="162" t="s">
        <v>8607</v>
      </c>
      <c r="C1387" s="162" t="s">
        <v>8608</v>
      </c>
      <c r="D1387" s="162" t="s">
        <v>4002</v>
      </c>
      <c r="E1387" s="162" t="s">
        <v>340</v>
      </c>
      <c r="F1387" s="162" t="s">
        <v>341</v>
      </c>
      <c r="G1387" s="162" t="s">
        <v>4003</v>
      </c>
      <c r="H1387" s="162" t="s">
        <v>4003</v>
      </c>
      <c r="I1387" s="162" t="s">
        <v>4004</v>
      </c>
      <c r="J1387" s="162" t="b">
        <v>0</v>
      </c>
      <c r="K1387" s="162" t="b">
        <v>1</v>
      </c>
    </row>
    <row r="1388" spans="1:11">
      <c r="A1388" s="162" t="s">
        <v>3833</v>
      </c>
      <c r="B1388" s="162" t="s">
        <v>8609</v>
      </c>
      <c r="C1388" s="162" t="s">
        <v>8610</v>
      </c>
      <c r="D1388" s="162" t="s">
        <v>4005</v>
      </c>
      <c r="E1388" s="162" t="s">
        <v>340</v>
      </c>
      <c r="F1388" s="162" t="s">
        <v>341</v>
      </c>
      <c r="G1388" s="162" t="s">
        <v>4006</v>
      </c>
      <c r="H1388" s="162" t="s">
        <v>4006</v>
      </c>
      <c r="I1388" s="162" t="s">
        <v>4007</v>
      </c>
      <c r="J1388" s="162" t="b">
        <v>1</v>
      </c>
      <c r="K1388" s="162" t="b">
        <v>1</v>
      </c>
    </row>
    <row r="1389" spans="1:11">
      <c r="A1389" s="162" t="s">
        <v>3833</v>
      </c>
      <c r="B1389" s="162" t="s">
        <v>8611</v>
      </c>
      <c r="C1389" s="162" t="s">
        <v>8612</v>
      </c>
      <c r="D1389" s="162" t="s">
        <v>4008</v>
      </c>
      <c r="E1389" s="162" t="s">
        <v>340</v>
      </c>
      <c r="F1389" s="162" t="s">
        <v>341</v>
      </c>
      <c r="G1389" s="162" t="s">
        <v>4009</v>
      </c>
      <c r="H1389" s="162" t="s">
        <v>4009</v>
      </c>
      <c r="I1389" s="162" t="s">
        <v>4010</v>
      </c>
      <c r="J1389" s="162" t="b">
        <v>0</v>
      </c>
      <c r="K1389" s="162" t="b">
        <v>1</v>
      </c>
    </row>
    <row r="1390" spans="1:11">
      <c r="A1390" s="162" t="s">
        <v>3833</v>
      </c>
      <c r="B1390" s="162" t="s">
        <v>8613</v>
      </c>
      <c r="C1390" s="162" t="s">
        <v>8614</v>
      </c>
      <c r="D1390" s="162" t="s">
        <v>4011</v>
      </c>
      <c r="E1390" s="162" t="s">
        <v>340</v>
      </c>
      <c r="F1390" s="162" t="s">
        <v>341</v>
      </c>
      <c r="G1390" s="162" t="s">
        <v>4012</v>
      </c>
      <c r="H1390" s="162" t="s">
        <v>4012</v>
      </c>
      <c r="I1390" s="162" t="s">
        <v>4013</v>
      </c>
      <c r="J1390" s="162" t="b">
        <v>1</v>
      </c>
      <c r="K1390" s="162" t="b">
        <v>1</v>
      </c>
    </row>
    <row r="1391" spans="1:11">
      <c r="A1391" s="162" t="s">
        <v>3833</v>
      </c>
      <c r="B1391" s="162" t="s">
        <v>8615</v>
      </c>
      <c r="C1391" s="162" t="s">
        <v>8616</v>
      </c>
      <c r="D1391" s="162" t="s">
        <v>4014</v>
      </c>
      <c r="E1391" s="162" t="s">
        <v>340</v>
      </c>
      <c r="F1391" s="162" t="s">
        <v>341</v>
      </c>
      <c r="G1391" s="162" t="s">
        <v>4015</v>
      </c>
      <c r="H1391" s="162" t="s">
        <v>4015</v>
      </c>
      <c r="I1391" s="162" t="s">
        <v>4016</v>
      </c>
      <c r="J1391" s="162" t="b">
        <v>0</v>
      </c>
      <c r="K1391" s="162" t="b">
        <v>1</v>
      </c>
    </row>
    <row r="1392" spans="1:11">
      <c r="A1392" s="162" t="s">
        <v>3833</v>
      </c>
      <c r="B1392" s="162" t="s">
        <v>8617</v>
      </c>
      <c r="C1392" s="162" t="s">
        <v>8618</v>
      </c>
      <c r="D1392" s="162" t="s">
        <v>4017</v>
      </c>
      <c r="E1392" s="162" t="s">
        <v>340</v>
      </c>
      <c r="F1392" s="162" t="s">
        <v>341</v>
      </c>
      <c r="G1392" s="162" t="s">
        <v>4018</v>
      </c>
      <c r="H1392" s="162" t="s">
        <v>4018</v>
      </c>
      <c r="I1392" s="162" t="s">
        <v>4019</v>
      </c>
      <c r="J1392" s="162" t="b">
        <v>1</v>
      </c>
      <c r="K1392" s="162" t="b">
        <v>1</v>
      </c>
    </row>
    <row r="1393" spans="1:11">
      <c r="A1393" s="162" t="s">
        <v>3833</v>
      </c>
      <c r="B1393" s="162" t="s">
        <v>8619</v>
      </c>
      <c r="C1393" s="162" t="s">
        <v>8620</v>
      </c>
      <c r="D1393" s="162" t="s">
        <v>4020</v>
      </c>
      <c r="E1393" s="162" t="s">
        <v>340</v>
      </c>
      <c r="F1393" s="162" t="s">
        <v>341</v>
      </c>
      <c r="G1393" s="162" t="s">
        <v>4021</v>
      </c>
      <c r="H1393" s="162" t="s">
        <v>4021</v>
      </c>
      <c r="I1393" s="162" t="s">
        <v>4022</v>
      </c>
      <c r="J1393" s="162" t="b">
        <v>0</v>
      </c>
      <c r="K1393" s="162" t="b">
        <v>1</v>
      </c>
    </row>
    <row r="1394" spans="1:11">
      <c r="A1394" s="162" t="s">
        <v>3833</v>
      </c>
      <c r="B1394" s="162" t="s">
        <v>8621</v>
      </c>
      <c r="C1394" s="162" t="s">
        <v>8622</v>
      </c>
      <c r="D1394" s="162" t="s">
        <v>4023</v>
      </c>
      <c r="E1394" s="162" t="s">
        <v>340</v>
      </c>
      <c r="F1394" s="162" t="s">
        <v>341</v>
      </c>
      <c r="G1394" s="162" t="s">
        <v>4024</v>
      </c>
      <c r="H1394" s="162" t="s">
        <v>4024</v>
      </c>
      <c r="I1394" s="162" t="s">
        <v>4025</v>
      </c>
      <c r="J1394" s="162" t="b">
        <v>1</v>
      </c>
      <c r="K1394" s="162" t="b">
        <v>1</v>
      </c>
    </row>
    <row r="1395" spans="1:11">
      <c r="A1395" s="162" t="s">
        <v>3833</v>
      </c>
      <c r="B1395" s="162" t="s">
        <v>8623</v>
      </c>
      <c r="C1395" s="162" t="s">
        <v>8624</v>
      </c>
      <c r="D1395" s="162" t="s">
        <v>4026</v>
      </c>
      <c r="E1395" s="162" t="s">
        <v>340</v>
      </c>
      <c r="F1395" s="162" t="s">
        <v>341</v>
      </c>
      <c r="G1395" s="162" t="s">
        <v>4027</v>
      </c>
      <c r="H1395" s="162" t="s">
        <v>4027</v>
      </c>
      <c r="I1395" s="162" t="s">
        <v>4028</v>
      </c>
      <c r="J1395" s="162" t="b">
        <v>0</v>
      </c>
      <c r="K1395" s="162" t="b">
        <v>1</v>
      </c>
    </row>
    <row r="1396" spans="1:11">
      <c r="A1396" s="162" t="s">
        <v>3833</v>
      </c>
      <c r="B1396" s="162" t="s">
        <v>8625</v>
      </c>
      <c r="C1396" s="162" t="s">
        <v>8626</v>
      </c>
      <c r="D1396" s="162" t="s">
        <v>4029</v>
      </c>
      <c r="E1396" s="162" t="s">
        <v>340</v>
      </c>
      <c r="F1396" s="162" t="s">
        <v>341</v>
      </c>
      <c r="G1396" s="162" t="s">
        <v>4030</v>
      </c>
      <c r="H1396" s="162" t="s">
        <v>4030</v>
      </c>
      <c r="I1396" s="162" t="s">
        <v>4031</v>
      </c>
      <c r="J1396" s="162" t="b">
        <v>1</v>
      </c>
      <c r="K1396" s="162" t="b">
        <v>1</v>
      </c>
    </row>
    <row r="1397" spans="1:11">
      <c r="A1397" s="162" t="s">
        <v>3833</v>
      </c>
      <c r="B1397" s="162" t="s">
        <v>8627</v>
      </c>
      <c r="C1397" s="162" t="s">
        <v>8628</v>
      </c>
      <c r="D1397" s="162" t="s">
        <v>4032</v>
      </c>
      <c r="E1397" s="162" t="s">
        <v>340</v>
      </c>
      <c r="F1397" s="162" t="s">
        <v>341</v>
      </c>
      <c r="G1397" s="162" t="s">
        <v>4033</v>
      </c>
      <c r="H1397" s="162" t="s">
        <v>4033</v>
      </c>
      <c r="I1397" s="162" t="s">
        <v>4034</v>
      </c>
      <c r="J1397" s="162" t="b">
        <v>0</v>
      </c>
      <c r="K1397" s="162" t="b">
        <v>1</v>
      </c>
    </row>
    <row r="1398" spans="1:11">
      <c r="A1398" s="162" t="s">
        <v>3833</v>
      </c>
      <c r="B1398" s="162" t="s">
        <v>8629</v>
      </c>
      <c r="C1398" s="162" t="s">
        <v>8630</v>
      </c>
      <c r="D1398" s="162" t="s">
        <v>4035</v>
      </c>
      <c r="E1398" s="162" t="s">
        <v>340</v>
      </c>
      <c r="F1398" s="162" t="s">
        <v>341</v>
      </c>
      <c r="G1398" s="162" t="s">
        <v>4036</v>
      </c>
      <c r="H1398" s="162" t="s">
        <v>4036</v>
      </c>
      <c r="I1398" s="162" t="s">
        <v>4037</v>
      </c>
      <c r="J1398" s="162" t="b">
        <v>1</v>
      </c>
      <c r="K1398" s="162" t="b">
        <v>1</v>
      </c>
    </row>
    <row r="1399" spans="1:11">
      <c r="A1399" s="162" t="s">
        <v>3833</v>
      </c>
      <c r="B1399" s="162" t="s">
        <v>8631</v>
      </c>
      <c r="C1399" s="162" t="s">
        <v>8632</v>
      </c>
      <c r="D1399" s="162" t="s">
        <v>4038</v>
      </c>
      <c r="E1399" s="162" t="s">
        <v>340</v>
      </c>
      <c r="F1399" s="162" t="s">
        <v>341</v>
      </c>
      <c r="G1399" s="162" t="s">
        <v>4039</v>
      </c>
      <c r="H1399" s="162" t="s">
        <v>4039</v>
      </c>
      <c r="I1399" s="162" t="s">
        <v>4040</v>
      </c>
      <c r="J1399" s="162" t="b">
        <v>0</v>
      </c>
      <c r="K1399" s="162" t="b">
        <v>1</v>
      </c>
    </row>
    <row r="1400" spans="1:11">
      <c r="A1400" s="162" t="s">
        <v>3833</v>
      </c>
      <c r="B1400" s="162" t="s">
        <v>8633</v>
      </c>
      <c r="C1400" s="162" t="s">
        <v>8634</v>
      </c>
      <c r="D1400" s="162" t="s">
        <v>4041</v>
      </c>
      <c r="E1400" s="162" t="s">
        <v>340</v>
      </c>
      <c r="F1400" s="162" t="s">
        <v>341</v>
      </c>
      <c r="G1400" s="162" t="s">
        <v>4042</v>
      </c>
      <c r="H1400" s="162" t="s">
        <v>4042</v>
      </c>
      <c r="I1400" s="162" t="s">
        <v>4043</v>
      </c>
      <c r="J1400" s="162" t="b">
        <v>1</v>
      </c>
      <c r="K1400" s="162" t="b">
        <v>1</v>
      </c>
    </row>
    <row r="1401" spans="1:11">
      <c r="A1401" s="162" t="s">
        <v>3833</v>
      </c>
      <c r="B1401" s="162" t="s">
        <v>8635</v>
      </c>
      <c r="C1401" s="162" t="s">
        <v>8636</v>
      </c>
      <c r="D1401" s="162" t="s">
        <v>4044</v>
      </c>
      <c r="E1401" s="162" t="s">
        <v>340</v>
      </c>
      <c r="F1401" s="162" t="s">
        <v>341</v>
      </c>
      <c r="G1401" s="162" t="s">
        <v>4045</v>
      </c>
      <c r="H1401" s="162" t="s">
        <v>4045</v>
      </c>
      <c r="I1401" s="162" t="s">
        <v>4046</v>
      </c>
      <c r="J1401" s="162" t="b">
        <v>0</v>
      </c>
      <c r="K1401" s="162" t="b">
        <v>1</v>
      </c>
    </row>
    <row r="1402" spans="1:11">
      <c r="A1402" s="162" t="s">
        <v>3833</v>
      </c>
      <c r="B1402" s="162" t="s">
        <v>8637</v>
      </c>
      <c r="C1402" s="162" t="s">
        <v>8638</v>
      </c>
      <c r="D1402" s="162" t="s">
        <v>4047</v>
      </c>
      <c r="E1402" s="162" t="s">
        <v>340</v>
      </c>
      <c r="F1402" s="162" t="s">
        <v>341</v>
      </c>
      <c r="G1402" s="162" t="s">
        <v>4048</v>
      </c>
      <c r="H1402" s="162" t="s">
        <v>4048</v>
      </c>
      <c r="I1402" s="162" t="s">
        <v>4049</v>
      </c>
      <c r="J1402" s="162" t="b">
        <v>1</v>
      </c>
      <c r="K1402" s="162" t="b">
        <v>1</v>
      </c>
    </row>
    <row r="1403" spans="1:11">
      <c r="A1403" s="162" t="s">
        <v>3833</v>
      </c>
      <c r="B1403" s="162" t="s">
        <v>8639</v>
      </c>
      <c r="C1403" s="162" t="s">
        <v>8640</v>
      </c>
      <c r="D1403" s="162" t="s">
        <v>4050</v>
      </c>
      <c r="E1403" s="162" t="s">
        <v>340</v>
      </c>
      <c r="F1403" s="162" t="s">
        <v>341</v>
      </c>
      <c r="G1403" s="162" t="s">
        <v>4051</v>
      </c>
      <c r="H1403" s="162" t="s">
        <v>4051</v>
      </c>
      <c r="I1403" s="162" t="s">
        <v>4052</v>
      </c>
      <c r="J1403" s="162" t="b">
        <v>0</v>
      </c>
      <c r="K1403" s="162" t="b">
        <v>1</v>
      </c>
    </row>
    <row r="1404" spans="1:11">
      <c r="A1404" s="162" t="s">
        <v>3833</v>
      </c>
      <c r="B1404" s="162" t="s">
        <v>8641</v>
      </c>
      <c r="C1404" s="162" t="s">
        <v>8642</v>
      </c>
      <c r="D1404" s="162" t="s">
        <v>4053</v>
      </c>
      <c r="E1404" s="162" t="s">
        <v>340</v>
      </c>
      <c r="F1404" s="162" t="s">
        <v>341</v>
      </c>
      <c r="G1404" s="162" t="s">
        <v>4054</v>
      </c>
      <c r="H1404" s="162" t="s">
        <v>4054</v>
      </c>
      <c r="I1404" s="162" t="s">
        <v>4055</v>
      </c>
      <c r="J1404" s="162" t="b">
        <v>1</v>
      </c>
      <c r="K1404" s="162" t="b">
        <v>1</v>
      </c>
    </row>
    <row r="1405" spans="1:11">
      <c r="A1405" s="162" t="s">
        <v>3833</v>
      </c>
      <c r="B1405" s="162" t="s">
        <v>8643</v>
      </c>
      <c r="C1405" s="162" t="s">
        <v>8644</v>
      </c>
      <c r="D1405" s="162" t="s">
        <v>4056</v>
      </c>
      <c r="E1405" s="162" t="s">
        <v>340</v>
      </c>
      <c r="F1405" s="162" t="s">
        <v>341</v>
      </c>
      <c r="G1405" s="162" t="s">
        <v>4057</v>
      </c>
      <c r="H1405" s="162" t="s">
        <v>4057</v>
      </c>
      <c r="I1405" s="162" t="s">
        <v>4058</v>
      </c>
      <c r="J1405" s="162" t="b">
        <v>0</v>
      </c>
      <c r="K1405" s="162" t="b">
        <v>1</v>
      </c>
    </row>
    <row r="1406" spans="1:11">
      <c r="A1406" s="162" t="s">
        <v>3833</v>
      </c>
      <c r="B1406" s="162" t="s">
        <v>8645</v>
      </c>
      <c r="C1406" s="162" t="s">
        <v>8646</v>
      </c>
      <c r="D1406" s="162" t="s">
        <v>4059</v>
      </c>
      <c r="E1406" s="162" t="s">
        <v>340</v>
      </c>
      <c r="F1406" s="162" t="s">
        <v>341</v>
      </c>
      <c r="G1406" s="162" t="s">
        <v>4060</v>
      </c>
      <c r="H1406" s="162" t="s">
        <v>4060</v>
      </c>
      <c r="I1406" s="162" t="s">
        <v>4061</v>
      </c>
      <c r="J1406" s="162" t="b">
        <v>1</v>
      </c>
      <c r="K1406" s="162" t="b">
        <v>1</v>
      </c>
    </row>
    <row r="1407" spans="1:11">
      <c r="A1407" s="162" t="s">
        <v>3833</v>
      </c>
      <c r="B1407" s="162" t="s">
        <v>8647</v>
      </c>
      <c r="C1407" s="162" t="s">
        <v>8648</v>
      </c>
      <c r="D1407" s="162" t="s">
        <v>4062</v>
      </c>
      <c r="E1407" s="162" t="s">
        <v>340</v>
      </c>
      <c r="F1407" s="162" t="s">
        <v>341</v>
      </c>
      <c r="G1407" s="162" t="s">
        <v>4063</v>
      </c>
      <c r="H1407" s="162" t="s">
        <v>4063</v>
      </c>
      <c r="I1407" s="162" t="s">
        <v>4064</v>
      </c>
      <c r="J1407" s="162" t="b">
        <v>0</v>
      </c>
      <c r="K1407" s="162" t="b">
        <v>1</v>
      </c>
    </row>
    <row r="1408" spans="1:11">
      <c r="A1408" s="162" t="s">
        <v>3833</v>
      </c>
      <c r="B1408" s="162" t="s">
        <v>8649</v>
      </c>
      <c r="C1408" s="162" t="s">
        <v>8650</v>
      </c>
      <c r="D1408" s="162" t="s">
        <v>4065</v>
      </c>
      <c r="E1408" s="162" t="s">
        <v>340</v>
      </c>
      <c r="F1408" s="162" t="s">
        <v>341</v>
      </c>
      <c r="G1408" s="162" t="s">
        <v>4066</v>
      </c>
      <c r="H1408" s="162" t="s">
        <v>4066</v>
      </c>
      <c r="I1408" s="162" t="s">
        <v>4067</v>
      </c>
      <c r="J1408" s="162" t="b">
        <v>1</v>
      </c>
      <c r="K1408" s="162" t="b">
        <v>1</v>
      </c>
    </row>
    <row r="1409" spans="1:11">
      <c r="A1409" s="162" t="s">
        <v>3833</v>
      </c>
      <c r="B1409" s="162" t="s">
        <v>8651</v>
      </c>
      <c r="C1409" s="162" t="s">
        <v>8652</v>
      </c>
      <c r="D1409" s="162" t="s">
        <v>4068</v>
      </c>
      <c r="E1409" s="162" t="s">
        <v>340</v>
      </c>
      <c r="F1409" s="162" t="s">
        <v>341</v>
      </c>
      <c r="G1409" s="162" t="s">
        <v>4069</v>
      </c>
      <c r="H1409" s="162" t="s">
        <v>4069</v>
      </c>
      <c r="I1409" s="162" t="s">
        <v>4070</v>
      </c>
      <c r="J1409" s="162" t="b">
        <v>0</v>
      </c>
      <c r="K1409" s="162" t="b">
        <v>1</v>
      </c>
    </row>
    <row r="1410" spans="1:11">
      <c r="A1410" s="162" t="s">
        <v>3833</v>
      </c>
      <c r="B1410" s="162" t="s">
        <v>8653</v>
      </c>
      <c r="C1410" s="162" t="s">
        <v>8654</v>
      </c>
      <c r="D1410" s="162" t="s">
        <v>4071</v>
      </c>
      <c r="E1410" s="162" t="s">
        <v>340</v>
      </c>
      <c r="F1410" s="162" t="s">
        <v>341</v>
      </c>
      <c r="G1410" s="162" t="s">
        <v>4072</v>
      </c>
      <c r="H1410" s="162" t="s">
        <v>4072</v>
      </c>
      <c r="I1410" s="162" t="s">
        <v>4073</v>
      </c>
      <c r="J1410" s="162" t="b">
        <v>1</v>
      </c>
      <c r="K1410" s="162" t="b">
        <v>1</v>
      </c>
    </row>
    <row r="1411" spans="1:11">
      <c r="A1411" s="162" t="s">
        <v>3833</v>
      </c>
      <c r="B1411" s="162" t="s">
        <v>8655</v>
      </c>
      <c r="C1411" s="162" t="s">
        <v>8656</v>
      </c>
      <c r="D1411" s="162" t="s">
        <v>4074</v>
      </c>
      <c r="E1411" s="162" t="s">
        <v>340</v>
      </c>
      <c r="F1411" s="162" t="s">
        <v>341</v>
      </c>
      <c r="G1411" s="162" t="s">
        <v>4075</v>
      </c>
      <c r="H1411" s="162" t="s">
        <v>4075</v>
      </c>
      <c r="I1411" s="162" t="s">
        <v>4076</v>
      </c>
      <c r="J1411" s="162" t="b">
        <v>0</v>
      </c>
      <c r="K1411" s="162" t="b">
        <v>1</v>
      </c>
    </row>
    <row r="1412" spans="1:11">
      <c r="A1412" s="162" t="s">
        <v>3833</v>
      </c>
      <c r="B1412" s="162" t="s">
        <v>8657</v>
      </c>
      <c r="C1412" s="162" t="s">
        <v>8658</v>
      </c>
      <c r="D1412" s="162" t="s">
        <v>4077</v>
      </c>
      <c r="E1412" s="162" t="s">
        <v>340</v>
      </c>
      <c r="F1412" s="162" t="s">
        <v>341</v>
      </c>
      <c r="G1412" s="162" t="s">
        <v>4078</v>
      </c>
      <c r="H1412" s="162" t="s">
        <v>4078</v>
      </c>
      <c r="I1412" s="162" t="s">
        <v>4079</v>
      </c>
      <c r="J1412" s="162" t="b">
        <v>1</v>
      </c>
      <c r="K1412" s="162" t="b">
        <v>1</v>
      </c>
    </row>
    <row r="1413" spans="1:11">
      <c r="A1413" s="162" t="s">
        <v>3833</v>
      </c>
      <c r="B1413" s="162" t="s">
        <v>8659</v>
      </c>
      <c r="C1413" s="162" t="s">
        <v>8660</v>
      </c>
      <c r="D1413" s="162" t="s">
        <v>4080</v>
      </c>
      <c r="E1413" s="162" t="s">
        <v>340</v>
      </c>
      <c r="F1413" s="162" t="s">
        <v>341</v>
      </c>
      <c r="G1413" s="162" t="s">
        <v>4081</v>
      </c>
      <c r="H1413" s="162" t="s">
        <v>4081</v>
      </c>
      <c r="I1413" s="162" t="s">
        <v>4082</v>
      </c>
      <c r="J1413" s="162" t="b">
        <v>0</v>
      </c>
      <c r="K1413" s="162" t="b">
        <v>1</v>
      </c>
    </row>
    <row r="1414" spans="1:11">
      <c r="A1414" s="162" t="s">
        <v>3833</v>
      </c>
      <c r="B1414" s="162" t="s">
        <v>8661</v>
      </c>
      <c r="C1414" s="162" t="s">
        <v>8662</v>
      </c>
      <c r="D1414" s="162" t="s">
        <v>4083</v>
      </c>
      <c r="E1414" s="162" t="s">
        <v>340</v>
      </c>
      <c r="F1414" s="162" t="s">
        <v>341</v>
      </c>
      <c r="G1414" s="162" t="s">
        <v>4084</v>
      </c>
      <c r="H1414" s="162" t="s">
        <v>4084</v>
      </c>
      <c r="I1414" s="162" t="s">
        <v>4085</v>
      </c>
      <c r="J1414" s="162" t="b">
        <v>1</v>
      </c>
      <c r="K1414" s="162" t="b">
        <v>1</v>
      </c>
    </row>
    <row r="1415" spans="1:11">
      <c r="A1415" s="162" t="s">
        <v>3833</v>
      </c>
      <c r="B1415" s="162" t="s">
        <v>8663</v>
      </c>
      <c r="C1415" s="162" t="s">
        <v>8664</v>
      </c>
      <c r="D1415" s="162" t="s">
        <v>4086</v>
      </c>
      <c r="E1415" s="162" t="s">
        <v>340</v>
      </c>
      <c r="F1415" s="162" t="s">
        <v>341</v>
      </c>
      <c r="G1415" s="162" t="s">
        <v>4087</v>
      </c>
      <c r="H1415" s="162" t="s">
        <v>4087</v>
      </c>
      <c r="I1415" s="162" t="s">
        <v>4088</v>
      </c>
      <c r="J1415" s="162" t="b">
        <v>0</v>
      </c>
      <c r="K1415" s="162" t="b">
        <v>1</v>
      </c>
    </row>
    <row r="1416" spans="1:11">
      <c r="A1416" s="162" t="s">
        <v>3833</v>
      </c>
      <c r="B1416" s="162" t="s">
        <v>8665</v>
      </c>
      <c r="C1416" s="162" t="s">
        <v>8666</v>
      </c>
      <c r="D1416" s="162" t="s">
        <v>4089</v>
      </c>
      <c r="E1416" s="162" t="s">
        <v>340</v>
      </c>
      <c r="F1416" s="162" t="s">
        <v>341</v>
      </c>
      <c r="G1416" s="162" t="s">
        <v>4090</v>
      </c>
      <c r="H1416" s="162" t="s">
        <v>4090</v>
      </c>
      <c r="I1416" s="162" t="s">
        <v>4091</v>
      </c>
      <c r="J1416" s="162" t="b">
        <v>1</v>
      </c>
      <c r="K1416" s="162" t="b">
        <v>1</v>
      </c>
    </row>
    <row r="1417" spans="1:11">
      <c r="A1417" s="162" t="s">
        <v>3833</v>
      </c>
      <c r="B1417" s="162" t="s">
        <v>8667</v>
      </c>
      <c r="C1417" s="162" t="s">
        <v>8668</v>
      </c>
      <c r="D1417" s="162" t="s">
        <v>4092</v>
      </c>
      <c r="E1417" s="162" t="s">
        <v>340</v>
      </c>
      <c r="F1417" s="162" t="s">
        <v>341</v>
      </c>
      <c r="G1417" s="162" t="s">
        <v>4093</v>
      </c>
      <c r="H1417" s="162" t="s">
        <v>4093</v>
      </c>
      <c r="I1417" s="162" t="s">
        <v>4094</v>
      </c>
      <c r="J1417" s="162" t="b">
        <v>0</v>
      </c>
      <c r="K1417" s="162" t="b">
        <v>1</v>
      </c>
    </row>
    <row r="1418" spans="1:11">
      <c r="A1418" s="162" t="s">
        <v>3833</v>
      </c>
      <c r="B1418" s="162" t="s">
        <v>8669</v>
      </c>
      <c r="C1418" s="162" t="s">
        <v>8670</v>
      </c>
      <c r="D1418" s="162" t="s">
        <v>4095</v>
      </c>
      <c r="E1418" s="162" t="s">
        <v>340</v>
      </c>
      <c r="F1418" s="162" t="s">
        <v>341</v>
      </c>
      <c r="G1418" s="162" t="s">
        <v>4096</v>
      </c>
      <c r="H1418" s="162" t="s">
        <v>4096</v>
      </c>
      <c r="I1418" s="162" t="s">
        <v>4097</v>
      </c>
      <c r="J1418" s="162" t="b">
        <v>1</v>
      </c>
      <c r="K1418" s="162" t="b">
        <v>1</v>
      </c>
    </row>
    <row r="1419" spans="1:11">
      <c r="A1419" s="162" t="s">
        <v>3833</v>
      </c>
      <c r="B1419" s="162" t="s">
        <v>8671</v>
      </c>
      <c r="C1419" s="162" t="s">
        <v>8672</v>
      </c>
      <c r="D1419" s="162" t="s">
        <v>4098</v>
      </c>
      <c r="E1419" s="162" t="s">
        <v>340</v>
      </c>
      <c r="F1419" s="162" t="s">
        <v>341</v>
      </c>
      <c r="G1419" s="162" t="s">
        <v>4099</v>
      </c>
      <c r="H1419" s="162" t="s">
        <v>4099</v>
      </c>
      <c r="I1419" s="162" t="s">
        <v>4100</v>
      </c>
      <c r="J1419" s="162" t="b">
        <v>1</v>
      </c>
      <c r="K1419" s="162" t="b">
        <v>1</v>
      </c>
    </row>
    <row r="1420" spans="1:11">
      <c r="A1420" s="162" t="s">
        <v>3833</v>
      </c>
      <c r="B1420" s="162" t="s">
        <v>8673</v>
      </c>
      <c r="C1420" s="162" t="s">
        <v>8674</v>
      </c>
      <c r="D1420" s="162" t="s">
        <v>4101</v>
      </c>
      <c r="E1420" s="162" t="s">
        <v>340</v>
      </c>
      <c r="F1420" s="162" t="s">
        <v>341</v>
      </c>
      <c r="G1420" s="162" t="s">
        <v>4102</v>
      </c>
      <c r="H1420" s="162" t="s">
        <v>4102</v>
      </c>
      <c r="I1420" s="162" t="s">
        <v>4103</v>
      </c>
      <c r="J1420" s="162" t="b">
        <v>0</v>
      </c>
      <c r="K1420" s="162" t="b">
        <v>1</v>
      </c>
    </row>
    <row r="1421" spans="1:11">
      <c r="A1421" s="162" t="s">
        <v>3833</v>
      </c>
      <c r="B1421" s="162" t="s">
        <v>8675</v>
      </c>
      <c r="C1421" s="162" t="s">
        <v>8676</v>
      </c>
      <c r="D1421" s="162" t="s">
        <v>4104</v>
      </c>
      <c r="E1421" s="162" t="s">
        <v>340</v>
      </c>
      <c r="F1421" s="162" t="s">
        <v>341</v>
      </c>
      <c r="G1421" s="162" t="s">
        <v>4105</v>
      </c>
      <c r="H1421" s="162" t="s">
        <v>4105</v>
      </c>
      <c r="I1421" s="162" t="s">
        <v>4106</v>
      </c>
      <c r="J1421" s="162" t="b">
        <v>1</v>
      </c>
      <c r="K1421" s="162" t="b">
        <v>1</v>
      </c>
    </row>
    <row r="1422" spans="1:11">
      <c r="A1422" s="162" t="s">
        <v>3833</v>
      </c>
      <c r="B1422" s="162" t="s">
        <v>8677</v>
      </c>
      <c r="C1422" s="162" t="s">
        <v>8678</v>
      </c>
      <c r="D1422" s="162" t="s">
        <v>4107</v>
      </c>
      <c r="E1422" s="162" t="s">
        <v>340</v>
      </c>
      <c r="F1422" s="162" t="s">
        <v>341</v>
      </c>
      <c r="G1422" s="162" t="s">
        <v>4108</v>
      </c>
      <c r="H1422" s="162" t="s">
        <v>4108</v>
      </c>
      <c r="I1422" s="162" t="s">
        <v>4109</v>
      </c>
      <c r="J1422" s="162" t="b">
        <v>0</v>
      </c>
      <c r="K1422" s="162" t="b">
        <v>1</v>
      </c>
    </row>
    <row r="1423" spans="1:11">
      <c r="A1423" s="162" t="s">
        <v>3833</v>
      </c>
      <c r="B1423" s="162" t="s">
        <v>8679</v>
      </c>
      <c r="C1423" s="162" t="s">
        <v>8680</v>
      </c>
      <c r="D1423" s="162" t="s">
        <v>4110</v>
      </c>
      <c r="E1423" s="162" t="s">
        <v>340</v>
      </c>
      <c r="F1423" s="162" t="s">
        <v>341</v>
      </c>
      <c r="G1423" s="162" t="s">
        <v>4111</v>
      </c>
      <c r="H1423" s="162" t="s">
        <v>4111</v>
      </c>
      <c r="I1423" s="162" t="s">
        <v>4112</v>
      </c>
      <c r="J1423" s="162" t="b">
        <v>0</v>
      </c>
      <c r="K1423" s="162" t="b">
        <v>1</v>
      </c>
    </row>
    <row r="1424" spans="1:11">
      <c r="A1424" s="162" t="s">
        <v>3833</v>
      </c>
      <c r="B1424" s="162" t="s">
        <v>8681</v>
      </c>
      <c r="C1424" s="162" t="s">
        <v>8682</v>
      </c>
      <c r="D1424" s="162" t="s">
        <v>4113</v>
      </c>
      <c r="E1424" s="162" t="s">
        <v>340</v>
      </c>
      <c r="F1424" s="162" t="s">
        <v>341</v>
      </c>
      <c r="G1424" s="162" t="s">
        <v>4114</v>
      </c>
      <c r="H1424" s="162" t="s">
        <v>4114</v>
      </c>
      <c r="I1424" s="162" t="s">
        <v>4115</v>
      </c>
      <c r="J1424" s="162" t="b">
        <v>1</v>
      </c>
      <c r="K1424" s="162" t="b">
        <v>1</v>
      </c>
    </row>
    <row r="1425" spans="1:11">
      <c r="A1425" s="162" t="s">
        <v>3833</v>
      </c>
      <c r="B1425" s="162" t="s">
        <v>8683</v>
      </c>
      <c r="C1425" s="162" t="s">
        <v>8684</v>
      </c>
      <c r="D1425" s="162" t="s">
        <v>4116</v>
      </c>
      <c r="E1425" s="162" t="s">
        <v>340</v>
      </c>
      <c r="F1425" s="162" t="s">
        <v>341</v>
      </c>
      <c r="G1425" s="162" t="s">
        <v>4117</v>
      </c>
      <c r="H1425" s="162" t="s">
        <v>4117</v>
      </c>
      <c r="I1425" s="162" t="s">
        <v>4118</v>
      </c>
      <c r="J1425" s="162" t="b">
        <v>1</v>
      </c>
      <c r="K1425" s="162" t="b">
        <v>1</v>
      </c>
    </row>
    <row r="1426" spans="1:11">
      <c r="A1426" s="162" t="s">
        <v>3833</v>
      </c>
      <c r="B1426" s="162" t="s">
        <v>8685</v>
      </c>
      <c r="C1426" s="162" t="s">
        <v>8686</v>
      </c>
      <c r="D1426" s="162" t="s">
        <v>4119</v>
      </c>
      <c r="E1426" s="162" t="s">
        <v>340</v>
      </c>
      <c r="F1426" s="162" t="s">
        <v>341</v>
      </c>
      <c r="G1426" s="162" t="s">
        <v>4120</v>
      </c>
      <c r="H1426" s="162" t="s">
        <v>4120</v>
      </c>
      <c r="I1426" s="162" t="s">
        <v>4121</v>
      </c>
      <c r="J1426" s="162" t="b">
        <v>0</v>
      </c>
      <c r="K1426" s="162" t="b">
        <v>1</v>
      </c>
    </row>
    <row r="1427" spans="1:11">
      <c r="A1427" s="162" t="s">
        <v>3833</v>
      </c>
      <c r="B1427" s="162" t="s">
        <v>8687</v>
      </c>
      <c r="C1427" s="162" t="s">
        <v>8688</v>
      </c>
      <c r="D1427" s="162" t="s">
        <v>4122</v>
      </c>
      <c r="E1427" s="162" t="s">
        <v>340</v>
      </c>
      <c r="F1427" s="162" t="s">
        <v>341</v>
      </c>
      <c r="G1427" s="162" t="s">
        <v>4123</v>
      </c>
      <c r="H1427" s="162" t="s">
        <v>4123</v>
      </c>
      <c r="I1427" s="162" t="s">
        <v>4124</v>
      </c>
      <c r="J1427" s="162" t="b">
        <v>1</v>
      </c>
      <c r="K1427" s="162" t="b">
        <v>1</v>
      </c>
    </row>
    <row r="1428" spans="1:11">
      <c r="A1428" s="162" t="s">
        <v>3833</v>
      </c>
      <c r="B1428" s="162" t="s">
        <v>8689</v>
      </c>
      <c r="C1428" s="162" t="s">
        <v>8690</v>
      </c>
      <c r="D1428" s="162" t="s">
        <v>4125</v>
      </c>
      <c r="E1428" s="162" t="s">
        <v>340</v>
      </c>
      <c r="F1428" s="162" t="s">
        <v>341</v>
      </c>
      <c r="G1428" s="162" t="s">
        <v>4126</v>
      </c>
      <c r="H1428" s="162" t="s">
        <v>4126</v>
      </c>
      <c r="I1428" s="162" t="s">
        <v>4127</v>
      </c>
      <c r="J1428" s="162" t="b">
        <v>0</v>
      </c>
      <c r="K1428" s="162" t="b">
        <v>1</v>
      </c>
    </row>
    <row r="1429" spans="1:11">
      <c r="A1429" s="162" t="s">
        <v>3833</v>
      </c>
      <c r="B1429" s="162" t="s">
        <v>8691</v>
      </c>
      <c r="C1429" s="162" t="s">
        <v>8692</v>
      </c>
      <c r="D1429" s="162" t="s">
        <v>4128</v>
      </c>
      <c r="E1429" s="162" t="s">
        <v>340</v>
      </c>
      <c r="F1429" s="162" t="s">
        <v>341</v>
      </c>
      <c r="G1429" s="162" t="s">
        <v>4129</v>
      </c>
      <c r="H1429" s="162" t="s">
        <v>4129</v>
      </c>
      <c r="I1429" s="162" t="s">
        <v>4130</v>
      </c>
      <c r="J1429" s="162" t="b">
        <v>0</v>
      </c>
      <c r="K1429" s="162" t="b">
        <v>1</v>
      </c>
    </row>
    <row r="1430" spans="1:11">
      <c r="A1430" s="162" t="s">
        <v>3833</v>
      </c>
      <c r="B1430" s="162" t="s">
        <v>8693</v>
      </c>
      <c r="C1430" s="162" t="s">
        <v>8694</v>
      </c>
      <c r="D1430" s="162" t="s">
        <v>4131</v>
      </c>
      <c r="E1430" s="162" t="s">
        <v>340</v>
      </c>
      <c r="F1430" s="162" t="s">
        <v>341</v>
      </c>
      <c r="G1430" s="162" t="s">
        <v>4132</v>
      </c>
      <c r="H1430" s="162" t="s">
        <v>4132</v>
      </c>
      <c r="I1430" s="162" t="s">
        <v>4133</v>
      </c>
      <c r="J1430" s="162" t="b">
        <v>1</v>
      </c>
      <c r="K1430" s="162" t="b">
        <v>1</v>
      </c>
    </row>
    <row r="1431" spans="1:11">
      <c r="A1431" s="162" t="s">
        <v>3833</v>
      </c>
      <c r="B1431" s="162" t="s">
        <v>8695</v>
      </c>
      <c r="C1431" s="162" t="s">
        <v>8696</v>
      </c>
      <c r="D1431" s="162" t="s">
        <v>4134</v>
      </c>
      <c r="E1431" s="162" t="s">
        <v>340</v>
      </c>
      <c r="F1431" s="162" t="s">
        <v>341</v>
      </c>
      <c r="G1431" s="162" t="s">
        <v>4135</v>
      </c>
      <c r="H1431" s="162" t="s">
        <v>4135</v>
      </c>
      <c r="I1431" s="162" t="s">
        <v>4136</v>
      </c>
      <c r="J1431" s="162" t="b">
        <v>0</v>
      </c>
      <c r="K1431" s="162" t="b">
        <v>1</v>
      </c>
    </row>
    <row r="1432" spans="1:11">
      <c r="A1432" s="162" t="s">
        <v>3833</v>
      </c>
      <c r="B1432" s="162" t="s">
        <v>8697</v>
      </c>
      <c r="C1432" s="162" t="s">
        <v>8698</v>
      </c>
      <c r="D1432" s="162" t="s">
        <v>4137</v>
      </c>
      <c r="E1432" s="162" t="s">
        <v>340</v>
      </c>
      <c r="F1432" s="162" t="s">
        <v>341</v>
      </c>
      <c r="G1432" s="162" t="s">
        <v>4138</v>
      </c>
      <c r="H1432" s="162" t="s">
        <v>4138</v>
      </c>
      <c r="I1432" s="162" t="s">
        <v>4139</v>
      </c>
      <c r="J1432" s="162" t="b">
        <v>1</v>
      </c>
      <c r="K1432" s="162" t="b">
        <v>1</v>
      </c>
    </row>
    <row r="1433" spans="1:11">
      <c r="A1433" s="162" t="s">
        <v>3833</v>
      </c>
      <c r="B1433" s="162" t="s">
        <v>8699</v>
      </c>
      <c r="C1433" s="162" t="s">
        <v>8700</v>
      </c>
      <c r="D1433" s="162" t="s">
        <v>4140</v>
      </c>
      <c r="E1433" s="162" t="s">
        <v>340</v>
      </c>
      <c r="F1433" s="162" t="s">
        <v>341</v>
      </c>
      <c r="G1433" s="162" t="s">
        <v>4141</v>
      </c>
      <c r="H1433" s="162" t="s">
        <v>4141</v>
      </c>
      <c r="I1433" s="162" t="s">
        <v>4142</v>
      </c>
      <c r="J1433" s="162" t="b">
        <v>1</v>
      </c>
      <c r="K1433" s="162" t="b">
        <v>1</v>
      </c>
    </row>
    <row r="1434" spans="1:11">
      <c r="A1434" s="162" t="s">
        <v>4146</v>
      </c>
      <c r="B1434" s="162" t="s">
        <v>8701</v>
      </c>
      <c r="C1434" s="162" t="s">
        <v>8702</v>
      </c>
      <c r="D1434" s="162" t="s">
        <v>4143</v>
      </c>
      <c r="E1434" s="162" t="s">
        <v>340</v>
      </c>
      <c r="F1434" s="162" t="s">
        <v>333</v>
      </c>
      <c r="G1434" s="162" t="s">
        <v>4144</v>
      </c>
      <c r="H1434" s="162" t="s">
        <v>4144</v>
      </c>
      <c r="I1434" s="162" t="s">
        <v>4145</v>
      </c>
      <c r="J1434" s="162" t="b">
        <v>0</v>
      </c>
      <c r="K1434" s="162" t="b">
        <v>0</v>
      </c>
    </row>
    <row r="1435" spans="1:11">
      <c r="A1435" s="162" t="s">
        <v>4146</v>
      </c>
      <c r="B1435" s="162" t="s">
        <v>8703</v>
      </c>
      <c r="C1435" s="162" t="s">
        <v>8704</v>
      </c>
      <c r="D1435" s="162" t="s">
        <v>4147</v>
      </c>
      <c r="E1435" s="162" t="s">
        <v>340</v>
      </c>
      <c r="F1435" s="162" t="s">
        <v>333</v>
      </c>
      <c r="G1435" s="162" t="s">
        <v>4148</v>
      </c>
      <c r="H1435" s="162" t="s">
        <v>4148</v>
      </c>
      <c r="I1435" s="162" t="s">
        <v>4149</v>
      </c>
      <c r="J1435" s="162" t="b">
        <v>0</v>
      </c>
      <c r="K1435" s="162" t="b">
        <v>0</v>
      </c>
    </row>
    <row r="1436" spans="1:11">
      <c r="A1436" s="162" t="s">
        <v>4146</v>
      </c>
      <c r="B1436" s="162" t="s">
        <v>8705</v>
      </c>
      <c r="C1436" s="162" t="s">
        <v>8706</v>
      </c>
      <c r="D1436" s="162" t="s">
        <v>4150</v>
      </c>
      <c r="E1436" s="162" t="s">
        <v>340</v>
      </c>
      <c r="F1436" s="162" t="s">
        <v>333</v>
      </c>
      <c r="G1436" s="162" t="s">
        <v>4151</v>
      </c>
      <c r="H1436" s="162" t="s">
        <v>4151</v>
      </c>
      <c r="I1436" s="162" t="s">
        <v>4152</v>
      </c>
      <c r="J1436" s="162" t="b">
        <v>0</v>
      </c>
      <c r="K1436" s="162" t="b">
        <v>0</v>
      </c>
    </row>
    <row r="1437" spans="1:11">
      <c r="A1437" s="162" t="s">
        <v>4146</v>
      </c>
      <c r="B1437" s="162" t="s">
        <v>8707</v>
      </c>
      <c r="C1437" s="162" t="s">
        <v>8708</v>
      </c>
      <c r="D1437" s="162" t="s">
        <v>4153</v>
      </c>
      <c r="E1437" s="162" t="s">
        <v>340</v>
      </c>
      <c r="F1437" s="162" t="s">
        <v>333</v>
      </c>
      <c r="G1437" s="162" t="s">
        <v>4154</v>
      </c>
      <c r="H1437" s="162" t="s">
        <v>4154</v>
      </c>
      <c r="I1437" s="162" t="s">
        <v>4155</v>
      </c>
      <c r="J1437" s="162" t="b">
        <v>0</v>
      </c>
      <c r="K1437" s="162" t="b">
        <v>0</v>
      </c>
    </row>
    <row r="1438" spans="1:11">
      <c r="A1438" s="162" t="s">
        <v>4146</v>
      </c>
      <c r="B1438" s="162" t="s">
        <v>8709</v>
      </c>
      <c r="C1438" s="162" t="s">
        <v>8710</v>
      </c>
      <c r="D1438" s="162" t="s">
        <v>4156</v>
      </c>
      <c r="E1438" s="162" t="s">
        <v>340</v>
      </c>
      <c r="F1438" s="162" t="s">
        <v>333</v>
      </c>
      <c r="G1438" s="162" t="s">
        <v>4157</v>
      </c>
      <c r="H1438" s="162" t="s">
        <v>4157</v>
      </c>
      <c r="I1438" s="162" t="s">
        <v>4158</v>
      </c>
      <c r="J1438" s="162" t="b">
        <v>0</v>
      </c>
      <c r="K1438" s="162" t="b">
        <v>0</v>
      </c>
    </row>
    <row r="1439" spans="1:11">
      <c r="A1439" s="162" t="s">
        <v>4146</v>
      </c>
      <c r="B1439" s="162" t="s">
        <v>8711</v>
      </c>
      <c r="C1439" s="162" t="s">
        <v>8712</v>
      </c>
      <c r="D1439" s="162" t="s">
        <v>4159</v>
      </c>
      <c r="E1439" s="162" t="s">
        <v>340</v>
      </c>
      <c r="F1439" s="162" t="s">
        <v>333</v>
      </c>
      <c r="G1439" s="162" t="s">
        <v>4160</v>
      </c>
      <c r="H1439" s="162" t="s">
        <v>4160</v>
      </c>
      <c r="I1439" s="162" t="s">
        <v>4161</v>
      </c>
      <c r="J1439" s="162" t="b">
        <v>0</v>
      </c>
      <c r="K1439" s="162" t="b">
        <v>0</v>
      </c>
    </row>
    <row r="1440" spans="1:11">
      <c r="A1440" s="162" t="s">
        <v>4146</v>
      </c>
      <c r="B1440" s="162" t="s">
        <v>8713</v>
      </c>
      <c r="C1440" s="162" t="s">
        <v>8714</v>
      </c>
      <c r="D1440" s="162" t="s">
        <v>4162</v>
      </c>
      <c r="E1440" s="162" t="s">
        <v>340</v>
      </c>
      <c r="F1440" s="162" t="s">
        <v>333</v>
      </c>
      <c r="G1440" s="162" t="s">
        <v>4163</v>
      </c>
      <c r="H1440" s="162" t="s">
        <v>4163</v>
      </c>
      <c r="I1440" s="162" t="s">
        <v>4164</v>
      </c>
      <c r="J1440" s="162" t="b">
        <v>0</v>
      </c>
      <c r="K1440" s="162" t="b">
        <v>0</v>
      </c>
    </row>
    <row r="1441" spans="1:11">
      <c r="A1441" s="162" t="s">
        <v>4146</v>
      </c>
      <c r="B1441" s="162" t="s">
        <v>8715</v>
      </c>
      <c r="C1441" s="162" t="s">
        <v>8716</v>
      </c>
      <c r="D1441" s="162" t="s">
        <v>4165</v>
      </c>
      <c r="E1441" s="162" t="s">
        <v>340</v>
      </c>
      <c r="F1441" s="162" t="s">
        <v>333</v>
      </c>
      <c r="G1441" s="162" t="s">
        <v>4166</v>
      </c>
      <c r="H1441" s="162" t="s">
        <v>4166</v>
      </c>
      <c r="I1441" s="162" t="s">
        <v>4167</v>
      </c>
      <c r="J1441" s="162" t="b">
        <v>0</v>
      </c>
      <c r="K1441" s="162" t="b">
        <v>0</v>
      </c>
    </row>
    <row r="1442" spans="1:11">
      <c r="A1442" s="162" t="s">
        <v>4146</v>
      </c>
      <c r="B1442" s="162" t="s">
        <v>8717</v>
      </c>
      <c r="C1442" s="162" t="s">
        <v>8718</v>
      </c>
      <c r="D1442" s="162" t="s">
        <v>4168</v>
      </c>
      <c r="E1442" s="162" t="s">
        <v>340</v>
      </c>
      <c r="F1442" s="162" t="s">
        <v>333</v>
      </c>
      <c r="G1442" s="162" t="s">
        <v>4169</v>
      </c>
      <c r="H1442" s="162" t="s">
        <v>4169</v>
      </c>
      <c r="I1442" s="162" t="s">
        <v>4170</v>
      </c>
      <c r="J1442" s="162" t="b">
        <v>0</v>
      </c>
      <c r="K1442" s="162" t="b">
        <v>0</v>
      </c>
    </row>
    <row r="1443" spans="1:11">
      <c r="A1443" s="162" t="s">
        <v>4146</v>
      </c>
      <c r="B1443" s="162" t="s">
        <v>8719</v>
      </c>
      <c r="C1443" s="162" t="s">
        <v>8720</v>
      </c>
      <c r="D1443" s="162" t="s">
        <v>4171</v>
      </c>
      <c r="E1443" s="162" t="s">
        <v>340</v>
      </c>
      <c r="F1443" s="162" t="s">
        <v>333</v>
      </c>
      <c r="G1443" s="162" t="s">
        <v>4172</v>
      </c>
      <c r="H1443" s="162" t="s">
        <v>4172</v>
      </c>
      <c r="I1443" s="162" t="s">
        <v>4173</v>
      </c>
      <c r="J1443" s="162" t="b">
        <v>0</v>
      </c>
      <c r="K1443" s="162" t="b">
        <v>0</v>
      </c>
    </row>
    <row r="1444" spans="1:11">
      <c r="A1444" s="162" t="s">
        <v>4146</v>
      </c>
      <c r="B1444" s="162" t="s">
        <v>8721</v>
      </c>
      <c r="C1444" s="162" t="s">
        <v>8722</v>
      </c>
      <c r="D1444" s="162" t="s">
        <v>4168</v>
      </c>
      <c r="E1444" s="162" t="s">
        <v>340</v>
      </c>
      <c r="F1444" s="162" t="s">
        <v>333</v>
      </c>
      <c r="G1444" s="162" t="s">
        <v>4174</v>
      </c>
      <c r="H1444" s="162" t="s">
        <v>4174</v>
      </c>
      <c r="I1444" s="162" t="s">
        <v>4175</v>
      </c>
      <c r="J1444" s="162" t="b">
        <v>0</v>
      </c>
      <c r="K1444" s="162" t="b">
        <v>0</v>
      </c>
    </row>
    <row r="1445" spans="1:11">
      <c r="A1445" s="162" t="s">
        <v>4146</v>
      </c>
      <c r="B1445" s="162" t="s">
        <v>8723</v>
      </c>
      <c r="C1445" s="162" t="s">
        <v>8724</v>
      </c>
      <c r="D1445" s="162" t="s">
        <v>4176</v>
      </c>
      <c r="E1445" s="162" t="s">
        <v>340</v>
      </c>
      <c r="F1445" s="162" t="s">
        <v>333</v>
      </c>
      <c r="G1445" s="162" t="s">
        <v>4177</v>
      </c>
      <c r="H1445" s="162" t="s">
        <v>4177</v>
      </c>
      <c r="I1445" s="162" t="s">
        <v>4178</v>
      </c>
      <c r="J1445" s="162" t="b">
        <v>0</v>
      </c>
      <c r="K1445" s="162" t="b">
        <v>0</v>
      </c>
    </row>
    <row r="1446" spans="1:11">
      <c r="A1446" s="162" t="s">
        <v>4146</v>
      </c>
      <c r="B1446" s="162" t="s">
        <v>8725</v>
      </c>
      <c r="C1446" s="162" t="s">
        <v>8726</v>
      </c>
      <c r="D1446" s="162" t="s">
        <v>4179</v>
      </c>
      <c r="E1446" s="162" t="s">
        <v>340</v>
      </c>
      <c r="F1446" s="162" t="s">
        <v>333</v>
      </c>
      <c r="G1446" s="162" t="s">
        <v>4180</v>
      </c>
      <c r="H1446" s="162" t="s">
        <v>4180</v>
      </c>
      <c r="I1446" s="162" t="s">
        <v>4181</v>
      </c>
      <c r="J1446" s="162" t="b">
        <v>0</v>
      </c>
      <c r="K1446" s="162" t="b">
        <v>0</v>
      </c>
    </row>
    <row r="1447" spans="1:11">
      <c r="A1447" s="162" t="s">
        <v>4146</v>
      </c>
      <c r="B1447" s="162" t="s">
        <v>8727</v>
      </c>
      <c r="C1447" s="162" t="s">
        <v>8728</v>
      </c>
      <c r="D1447" s="162" t="s">
        <v>4182</v>
      </c>
      <c r="E1447" s="162" t="s">
        <v>340</v>
      </c>
      <c r="F1447" s="162" t="s">
        <v>333</v>
      </c>
      <c r="G1447" s="162" t="s">
        <v>4183</v>
      </c>
      <c r="H1447" s="162" t="s">
        <v>4183</v>
      </c>
      <c r="I1447" s="162" t="s">
        <v>4184</v>
      </c>
      <c r="J1447" s="162" t="b">
        <v>0</v>
      </c>
      <c r="K1447" s="162" t="b">
        <v>0</v>
      </c>
    </row>
    <row r="1448" spans="1:11">
      <c r="A1448" s="162" t="s">
        <v>4146</v>
      </c>
      <c r="B1448" s="162" t="s">
        <v>8729</v>
      </c>
      <c r="C1448" s="162" t="s">
        <v>8730</v>
      </c>
      <c r="D1448" s="162" t="s">
        <v>4185</v>
      </c>
      <c r="E1448" s="162" t="s">
        <v>340</v>
      </c>
      <c r="F1448" s="162" t="s">
        <v>333</v>
      </c>
      <c r="G1448" s="162" t="s">
        <v>4186</v>
      </c>
      <c r="H1448" s="162" t="s">
        <v>4186</v>
      </c>
      <c r="I1448" s="162" t="s">
        <v>4187</v>
      </c>
      <c r="J1448" s="162" t="b">
        <v>0</v>
      </c>
      <c r="K1448" s="162" t="b">
        <v>0</v>
      </c>
    </row>
    <row r="1449" spans="1:11">
      <c r="A1449" s="162" t="s">
        <v>4146</v>
      </c>
      <c r="B1449" s="162" t="s">
        <v>8731</v>
      </c>
      <c r="C1449" s="162" t="s">
        <v>8732</v>
      </c>
      <c r="D1449" s="162" t="s">
        <v>4188</v>
      </c>
      <c r="E1449" s="162" t="s">
        <v>340</v>
      </c>
      <c r="F1449" s="162" t="s">
        <v>333</v>
      </c>
      <c r="G1449" s="162" t="s">
        <v>4189</v>
      </c>
      <c r="H1449" s="162" t="s">
        <v>4189</v>
      </c>
      <c r="I1449" s="162" t="s">
        <v>4190</v>
      </c>
      <c r="J1449" s="162" t="b">
        <v>0</v>
      </c>
      <c r="K1449" s="162" t="b">
        <v>0</v>
      </c>
    </row>
    <row r="1450" spans="1:11">
      <c r="A1450" s="162" t="s">
        <v>4146</v>
      </c>
      <c r="B1450" s="162" t="s">
        <v>8733</v>
      </c>
      <c r="C1450" s="162" t="s">
        <v>8734</v>
      </c>
      <c r="D1450" s="162" t="s">
        <v>4191</v>
      </c>
      <c r="E1450" s="162" t="s">
        <v>340</v>
      </c>
      <c r="F1450" s="162" t="s">
        <v>333</v>
      </c>
      <c r="G1450" s="162" t="s">
        <v>4192</v>
      </c>
      <c r="H1450" s="162" t="s">
        <v>4192</v>
      </c>
      <c r="I1450" s="162" t="s">
        <v>4193</v>
      </c>
      <c r="J1450" s="162" t="b">
        <v>0</v>
      </c>
      <c r="K1450" s="162" t="b">
        <v>0</v>
      </c>
    </row>
    <row r="1451" spans="1:11">
      <c r="A1451" s="162" t="s">
        <v>4146</v>
      </c>
      <c r="B1451" s="162" t="s">
        <v>8735</v>
      </c>
      <c r="C1451" s="162" t="s">
        <v>8736</v>
      </c>
      <c r="D1451" s="162" t="s">
        <v>4194</v>
      </c>
      <c r="E1451" s="162" t="s">
        <v>340</v>
      </c>
      <c r="F1451" s="162" t="s">
        <v>333</v>
      </c>
      <c r="G1451" s="162" t="s">
        <v>4195</v>
      </c>
      <c r="H1451" s="162" t="s">
        <v>4195</v>
      </c>
      <c r="I1451" s="162" t="s">
        <v>4196</v>
      </c>
      <c r="J1451" s="162" t="b">
        <v>0</v>
      </c>
      <c r="K1451" s="162" t="b">
        <v>0</v>
      </c>
    </row>
    <row r="1452" spans="1:11">
      <c r="A1452" s="162" t="s">
        <v>4146</v>
      </c>
      <c r="B1452" s="162" t="s">
        <v>8737</v>
      </c>
      <c r="C1452" s="162" t="s">
        <v>8738</v>
      </c>
      <c r="D1452" s="162" t="s">
        <v>4197</v>
      </c>
      <c r="E1452" s="162" t="s">
        <v>340</v>
      </c>
      <c r="F1452" s="162" t="s">
        <v>333</v>
      </c>
      <c r="G1452" s="162" t="s">
        <v>4198</v>
      </c>
      <c r="H1452" s="162" t="s">
        <v>4198</v>
      </c>
      <c r="I1452" s="162" t="s">
        <v>4199</v>
      </c>
      <c r="J1452" s="162" t="b">
        <v>0</v>
      </c>
      <c r="K1452" s="162" t="b">
        <v>0</v>
      </c>
    </row>
    <row r="1453" spans="1:11">
      <c r="A1453" s="162" t="s">
        <v>4146</v>
      </c>
      <c r="B1453" s="162" t="s">
        <v>8739</v>
      </c>
      <c r="C1453" s="162" t="s">
        <v>8740</v>
      </c>
      <c r="D1453" s="162" t="s">
        <v>4200</v>
      </c>
      <c r="E1453" s="162" t="s">
        <v>340</v>
      </c>
      <c r="F1453" s="162" t="s">
        <v>333</v>
      </c>
      <c r="G1453" s="162" t="s">
        <v>4201</v>
      </c>
      <c r="H1453" s="162" t="s">
        <v>4201</v>
      </c>
      <c r="I1453" s="162" t="s">
        <v>4202</v>
      </c>
      <c r="J1453" s="162" t="b">
        <v>0</v>
      </c>
      <c r="K1453" s="162" t="b">
        <v>0</v>
      </c>
    </row>
    <row r="1454" spans="1:11">
      <c r="A1454" s="162" t="s">
        <v>4146</v>
      </c>
      <c r="B1454" s="162" t="s">
        <v>8741</v>
      </c>
      <c r="C1454" s="162" t="s">
        <v>8742</v>
      </c>
      <c r="D1454" s="162" t="s">
        <v>4203</v>
      </c>
      <c r="E1454" s="162" t="s">
        <v>340</v>
      </c>
      <c r="F1454" s="162" t="s">
        <v>333</v>
      </c>
      <c r="G1454" s="162" t="s">
        <v>4204</v>
      </c>
      <c r="H1454" s="162" t="s">
        <v>4204</v>
      </c>
      <c r="I1454" s="162" t="s">
        <v>4205</v>
      </c>
      <c r="J1454" s="162" t="b">
        <v>0</v>
      </c>
      <c r="K1454" s="162" t="b">
        <v>0</v>
      </c>
    </row>
    <row r="1455" spans="1:11">
      <c r="A1455" s="162" t="s">
        <v>4146</v>
      </c>
      <c r="B1455" s="162" t="s">
        <v>8743</v>
      </c>
      <c r="C1455" s="162" t="s">
        <v>8744</v>
      </c>
      <c r="D1455" s="162" t="s">
        <v>4206</v>
      </c>
      <c r="E1455" s="162" t="s">
        <v>340</v>
      </c>
      <c r="F1455" s="162" t="s">
        <v>333</v>
      </c>
      <c r="G1455" s="162" t="s">
        <v>4207</v>
      </c>
      <c r="H1455" s="162" t="s">
        <v>4207</v>
      </c>
      <c r="I1455" s="162" t="s">
        <v>4208</v>
      </c>
      <c r="J1455" s="162" t="b">
        <v>0</v>
      </c>
      <c r="K1455" s="162" t="b">
        <v>0</v>
      </c>
    </row>
    <row r="1456" spans="1:11">
      <c r="A1456" s="162" t="s">
        <v>4146</v>
      </c>
      <c r="B1456" s="162" t="s">
        <v>8745</v>
      </c>
      <c r="C1456" s="162" t="s">
        <v>8746</v>
      </c>
      <c r="D1456" s="162" t="s">
        <v>4209</v>
      </c>
      <c r="E1456" s="162" t="s">
        <v>340</v>
      </c>
      <c r="F1456" s="162" t="s">
        <v>333</v>
      </c>
      <c r="G1456" s="162" t="s">
        <v>4210</v>
      </c>
      <c r="H1456" s="162" t="s">
        <v>4210</v>
      </c>
      <c r="I1456" s="162" t="s">
        <v>4211</v>
      </c>
      <c r="J1456" s="162" t="b">
        <v>0</v>
      </c>
      <c r="K1456" s="162" t="b">
        <v>0</v>
      </c>
    </row>
    <row r="1457" spans="1:11">
      <c r="A1457" s="162" t="s">
        <v>4146</v>
      </c>
      <c r="B1457" s="162" t="s">
        <v>8747</v>
      </c>
      <c r="C1457" s="162" t="s">
        <v>8748</v>
      </c>
      <c r="D1457" s="162" t="s">
        <v>4212</v>
      </c>
      <c r="E1457" s="162" t="s">
        <v>340</v>
      </c>
      <c r="F1457" s="162" t="s">
        <v>333</v>
      </c>
      <c r="G1457" s="162" t="s">
        <v>4213</v>
      </c>
      <c r="H1457" s="162" t="s">
        <v>4213</v>
      </c>
      <c r="I1457" s="162" t="s">
        <v>4214</v>
      </c>
      <c r="J1457" s="162" t="b">
        <v>0</v>
      </c>
      <c r="K1457" s="162" t="b">
        <v>0</v>
      </c>
    </row>
    <row r="1458" spans="1:11">
      <c r="A1458" s="162" t="s">
        <v>4146</v>
      </c>
      <c r="B1458" s="162" t="s">
        <v>8749</v>
      </c>
      <c r="C1458" s="162" t="s">
        <v>8750</v>
      </c>
      <c r="D1458" s="162" t="s">
        <v>4215</v>
      </c>
      <c r="E1458" s="162" t="s">
        <v>340</v>
      </c>
      <c r="F1458" s="162" t="s">
        <v>333</v>
      </c>
      <c r="G1458" s="162" t="s">
        <v>4216</v>
      </c>
      <c r="H1458" s="162" t="s">
        <v>4216</v>
      </c>
      <c r="I1458" s="162" t="s">
        <v>4217</v>
      </c>
      <c r="J1458" s="162" t="b">
        <v>0</v>
      </c>
      <c r="K1458" s="162" t="b">
        <v>0</v>
      </c>
    </row>
    <row r="1459" spans="1:11">
      <c r="A1459" s="162" t="s">
        <v>4146</v>
      </c>
      <c r="B1459" s="162" t="s">
        <v>8751</v>
      </c>
      <c r="C1459" s="162" t="s">
        <v>8752</v>
      </c>
      <c r="D1459" s="162" t="s">
        <v>4218</v>
      </c>
      <c r="E1459" s="162" t="s">
        <v>340</v>
      </c>
      <c r="F1459" s="162" t="s">
        <v>333</v>
      </c>
      <c r="G1459" s="162" t="s">
        <v>4219</v>
      </c>
      <c r="H1459" s="162" t="s">
        <v>4219</v>
      </c>
      <c r="I1459" s="162" t="s">
        <v>4220</v>
      </c>
      <c r="J1459" s="162" t="b">
        <v>0</v>
      </c>
      <c r="K1459" s="162" t="b">
        <v>0</v>
      </c>
    </row>
    <row r="1460" spans="1:11">
      <c r="A1460" s="162" t="s">
        <v>4146</v>
      </c>
      <c r="B1460" s="162" t="s">
        <v>8753</v>
      </c>
      <c r="C1460" s="162" t="s">
        <v>8754</v>
      </c>
      <c r="D1460" s="162" t="s">
        <v>4221</v>
      </c>
      <c r="E1460" s="162" t="s">
        <v>340</v>
      </c>
      <c r="F1460" s="162" t="s">
        <v>333</v>
      </c>
      <c r="G1460" s="162" t="s">
        <v>4222</v>
      </c>
      <c r="H1460" s="162" t="s">
        <v>4222</v>
      </c>
      <c r="I1460" s="162" t="s">
        <v>4223</v>
      </c>
      <c r="J1460" s="162" t="b">
        <v>0</v>
      </c>
      <c r="K1460" s="162" t="b">
        <v>0</v>
      </c>
    </row>
    <row r="1461" spans="1:11">
      <c r="A1461" s="162" t="s">
        <v>4146</v>
      </c>
      <c r="B1461" s="162" t="s">
        <v>8755</v>
      </c>
      <c r="C1461" s="162" t="s">
        <v>8756</v>
      </c>
      <c r="D1461" s="162" t="s">
        <v>4224</v>
      </c>
      <c r="E1461" s="162" t="s">
        <v>340</v>
      </c>
      <c r="F1461" s="162" t="s">
        <v>333</v>
      </c>
      <c r="G1461" s="162" t="s">
        <v>4225</v>
      </c>
      <c r="H1461" s="162" t="s">
        <v>4225</v>
      </c>
      <c r="I1461" s="162" t="s">
        <v>4226</v>
      </c>
      <c r="J1461" s="162" t="b">
        <v>0</v>
      </c>
      <c r="K1461" s="162" t="b">
        <v>0</v>
      </c>
    </row>
    <row r="1462" spans="1:11">
      <c r="A1462" s="162" t="s">
        <v>4146</v>
      </c>
      <c r="B1462" s="162" t="s">
        <v>8757</v>
      </c>
      <c r="C1462" s="162" t="s">
        <v>8758</v>
      </c>
      <c r="D1462" s="162" t="s">
        <v>4227</v>
      </c>
      <c r="E1462" s="162" t="s">
        <v>340</v>
      </c>
      <c r="F1462" s="162" t="s">
        <v>333</v>
      </c>
      <c r="G1462" s="162" t="s">
        <v>4228</v>
      </c>
      <c r="H1462" s="162" t="s">
        <v>4228</v>
      </c>
      <c r="I1462" s="162" t="s">
        <v>4229</v>
      </c>
      <c r="J1462" s="162" t="b">
        <v>0</v>
      </c>
      <c r="K1462" s="162" t="b">
        <v>0</v>
      </c>
    </row>
    <row r="1463" spans="1:11">
      <c r="A1463" s="162" t="s">
        <v>4146</v>
      </c>
      <c r="B1463" s="162" t="s">
        <v>8759</v>
      </c>
      <c r="C1463" s="162" t="s">
        <v>8760</v>
      </c>
      <c r="D1463" s="162" t="s">
        <v>4230</v>
      </c>
      <c r="E1463" s="162" t="s">
        <v>340</v>
      </c>
      <c r="F1463" s="162" t="s">
        <v>333</v>
      </c>
      <c r="G1463" s="162" t="s">
        <v>4231</v>
      </c>
      <c r="H1463" s="162" t="s">
        <v>4231</v>
      </c>
      <c r="I1463" s="162" t="s">
        <v>4232</v>
      </c>
      <c r="J1463" s="162" t="b">
        <v>0</v>
      </c>
      <c r="K1463" s="162" t="b">
        <v>0</v>
      </c>
    </row>
    <row r="1464" spans="1:11">
      <c r="A1464" s="162" t="s">
        <v>4146</v>
      </c>
      <c r="B1464" s="162" t="s">
        <v>8761</v>
      </c>
      <c r="C1464" s="162" t="s">
        <v>8762</v>
      </c>
      <c r="D1464" s="162" t="s">
        <v>4233</v>
      </c>
      <c r="E1464" s="162" t="s">
        <v>340</v>
      </c>
      <c r="F1464" s="162" t="s">
        <v>333</v>
      </c>
      <c r="G1464" s="162" t="s">
        <v>4234</v>
      </c>
      <c r="H1464" s="162" t="s">
        <v>4234</v>
      </c>
      <c r="I1464" s="162" t="s">
        <v>4235</v>
      </c>
      <c r="J1464" s="162" t="b">
        <v>0</v>
      </c>
      <c r="K1464" s="162" t="b">
        <v>0</v>
      </c>
    </row>
    <row r="1465" spans="1:11">
      <c r="A1465" s="162" t="s">
        <v>4146</v>
      </c>
      <c r="B1465" s="162" t="s">
        <v>8763</v>
      </c>
      <c r="C1465" s="162" t="s">
        <v>8764</v>
      </c>
      <c r="D1465" s="162" t="s">
        <v>4236</v>
      </c>
      <c r="E1465" s="162" t="s">
        <v>340</v>
      </c>
      <c r="F1465" s="162" t="s">
        <v>333</v>
      </c>
      <c r="G1465" s="162" t="s">
        <v>4237</v>
      </c>
      <c r="H1465" s="162" t="s">
        <v>4237</v>
      </c>
      <c r="I1465" s="162" t="s">
        <v>4238</v>
      </c>
      <c r="J1465" s="162" t="b">
        <v>0</v>
      </c>
      <c r="K1465" s="162" t="b">
        <v>0</v>
      </c>
    </row>
    <row r="1466" spans="1:11">
      <c r="A1466" s="162" t="s">
        <v>4146</v>
      </c>
      <c r="B1466" s="162" t="s">
        <v>8765</v>
      </c>
      <c r="C1466" s="162" t="s">
        <v>8766</v>
      </c>
      <c r="D1466" s="162" t="s">
        <v>4239</v>
      </c>
      <c r="E1466" s="162" t="s">
        <v>340</v>
      </c>
      <c r="F1466" s="162" t="s">
        <v>333</v>
      </c>
      <c r="G1466" s="162" t="s">
        <v>4240</v>
      </c>
      <c r="H1466" s="162" t="s">
        <v>4240</v>
      </c>
      <c r="I1466" s="162" t="s">
        <v>4241</v>
      </c>
      <c r="J1466" s="162" t="b">
        <v>0</v>
      </c>
      <c r="K1466" s="162" t="b">
        <v>0</v>
      </c>
    </row>
    <row r="1467" spans="1:11">
      <c r="A1467" s="162" t="s">
        <v>4146</v>
      </c>
      <c r="B1467" s="162" t="s">
        <v>8767</v>
      </c>
      <c r="C1467" s="162" t="s">
        <v>8768</v>
      </c>
      <c r="D1467" s="162" t="s">
        <v>4242</v>
      </c>
      <c r="E1467" s="162" t="s">
        <v>340</v>
      </c>
      <c r="F1467" s="162" t="s">
        <v>333</v>
      </c>
      <c r="G1467" s="162" t="s">
        <v>4243</v>
      </c>
      <c r="H1467" s="162" t="s">
        <v>4243</v>
      </c>
      <c r="I1467" s="162" t="s">
        <v>4244</v>
      </c>
      <c r="J1467" s="162" t="b">
        <v>0</v>
      </c>
      <c r="K1467" s="162" t="b">
        <v>0</v>
      </c>
    </row>
    <row r="1468" spans="1:11">
      <c r="A1468" s="162" t="s">
        <v>4146</v>
      </c>
      <c r="B1468" s="162" t="s">
        <v>8769</v>
      </c>
      <c r="C1468" s="162" t="s">
        <v>8770</v>
      </c>
      <c r="D1468" s="162" t="s">
        <v>4245</v>
      </c>
      <c r="E1468" s="162" t="s">
        <v>340</v>
      </c>
      <c r="F1468" s="162" t="s">
        <v>333</v>
      </c>
      <c r="G1468" s="162" t="s">
        <v>4246</v>
      </c>
      <c r="H1468" s="162" t="s">
        <v>4246</v>
      </c>
      <c r="I1468" s="162" t="s">
        <v>4247</v>
      </c>
      <c r="J1468" s="162" t="b">
        <v>0</v>
      </c>
      <c r="K1468" s="162" t="b">
        <v>0</v>
      </c>
    </row>
    <row r="1469" spans="1:11">
      <c r="A1469" s="162" t="s">
        <v>4146</v>
      </c>
      <c r="B1469" s="162" t="s">
        <v>8771</v>
      </c>
      <c r="C1469" s="162" t="s">
        <v>8772</v>
      </c>
      <c r="D1469" s="162" t="s">
        <v>4248</v>
      </c>
      <c r="E1469" s="162" t="s">
        <v>340</v>
      </c>
      <c r="F1469" s="162" t="s">
        <v>333</v>
      </c>
      <c r="G1469" s="162" t="s">
        <v>4249</v>
      </c>
      <c r="H1469" s="162" t="s">
        <v>4249</v>
      </c>
      <c r="I1469" s="162" t="s">
        <v>4250</v>
      </c>
      <c r="J1469" s="162" t="b">
        <v>0</v>
      </c>
      <c r="K1469" s="162" t="b">
        <v>0</v>
      </c>
    </row>
    <row r="1470" spans="1:11">
      <c r="A1470" s="162" t="s">
        <v>4146</v>
      </c>
      <c r="B1470" s="162" t="s">
        <v>8773</v>
      </c>
      <c r="C1470" s="162" t="s">
        <v>8774</v>
      </c>
      <c r="D1470" s="162" t="s">
        <v>4251</v>
      </c>
      <c r="E1470" s="162" t="s">
        <v>340</v>
      </c>
      <c r="F1470" s="162" t="s">
        <v>333</v>
      </c>
      <c r="G1470" s="162" t="s">
        <v>4252</v>
      </c>
      <c r="H1470" s="162" t="s">
        <v>4252</v>
      </c>
      <c r="I1470" s="162" t="s">
        <v>4253</v>
      </c>
      <c r="J1470" s="162" t="b">
        <v>0</v>
      </c>
      <c r="K1470" s="162" t="b">
        <v>0</v>
      </c>
    </row>
    <row r="1471" spans="1:11">
      <c r="A1471" s="162" t="s">
        <v>4146</v>
      </c>
      <c r="B1471" s="162" t="s">
        <v>8775</v>
      </c>
      <c r="C1471" s="162" t="s">
        <v>8776</v>
      </c>
      <c r="D1471" s="162" t="s">
        <v>4254</v>
      </c>
      <c r="E1471" s="162" t="s">
        <v>340</v>
      </c>
      <c r="F1471" s="162" t="s">
        <v>333</v>
      </c>
      <c r="G1471" s="162" t="s">
        <v>4255</v>
      </c>
      <c r="H1471" s="162" t="s">
        <v>4255</v>
      </c>
      <c r="I1471" s="162" t="s">
        <v>4256</v>
      </c>
      <c r="J1471" s="162" t="b">
        <v>0</v>
      </c>
      <c r="K1471" s="162" t="b">
        <v>0</v>
      </c>
    </row>
    <row r="1472" spans="1:11">
      <c r="A1472" s="162" t="s">
        <v>4146</v>
      </c>
      <c r="B1472" s="162" t="s">
        <v>8777</v>
      </c>
      <c r="C1472" s="162" t="s">
        <v>8778</v>
      </c>
      <c r="D1472" s="162" t="s">
        <v>4257</v>
      </c>
      <c r="E1472" s="162" t="s">
        <v>340</v>
      </c>
      <c r="F1472" s="162" t="s">
        <v>333</v>
      </c>
      <c r="G1472" s="162" t="s">
        <v>4258</v>
      </c>
      <c r="H1472" s="162" t="s">
        <v>4258</v>
      </c>
      <c r="I1472" s="162" t="s">
        <v>4259</v>
      </c>
      <c r="J1472" s="162" t="b">
        <v>0</v>
      </c>
      <c r="K1472" s="162" t="b">
        <v>0</v>
      </c>
    </row>
    <row r="1473" spans="1:11">
      <c r="A1473" s="162" t="s">
        <v>4146</v>
      </c>
      <c r="B1473" s="162" t="s">
        <v>8779</v>
      </c>
      <c r="C1473" s="162" t="s">
        <v>8780</v>
      </c>
      <c r="D1473" s="162" t="s">
        <v>4260</v>
      </c>
      <c r="E1473" s="162" t="s">
        <v>340</v>
      </c>
      <c r="F1473" s="162" t="s">
        <v>333</v>
      </c>
      <c r="G1473" s="162" t="s">
        <v>4261</v>
      </c>
      <c r="H1473" s="162" t="s">
        <v>4261</v>
      </c>
      <c r="I1473" s="162" t="s">
        <v>4262</v>
      </c>
      <c r="J1473" s="162" t="b">
        <v>0</v>
      </c>
      <c r="K1473" s="162" t="b">
        <v>0</v>
      </c>
    </row>
    <row r="1474" spans="1:11">
      <c r="A1474" s="162" t="s">
        <v>4146</v>
      </c>
      <c r="B1474" s="162" t="s">
        <v>8781</v>
      </c>
      <c r="C1474" s="162" t="s">
        <v>8782</v>
      </c>
      <c r="D1474" s="162" t="s">
        <v>4263</v>
      </c>
      <c r="E1474" s="162" t="s">
        <v>340</v>
      </c>
      <c r="F1474" s="162" t="s">
        <v>333</v>
      </c>
      <c r="G1474" s="162" t="s">
        <v>4264</v>
      </c>
      <c r="H1474" s="162" t="s">
        <v>4264</v>
      </c>
      <c r="I1474" s="162" t="s">
        <v>4265</v>
      </c>
      <c r="J1474" s="162" t="b">
        <v>0</v>
      </c>
      <c r="K1474" s="162" t="b">
        <v>0</v>
      </c>
    </row>
    <row r="1475" spans="1:11">
      <c r="A1475" s="162" t="s">
        <v>4146</v>
      </c>
      <c r="B1475" s="162" t="s">
        <v>8783</v>
      </c>
      <c r="C1475" s="162" t="s">
        <v>8784</v>
      </c>
      <c r="D1475" s="162" t="s">
        <v>4266</v>
      </c>
      <c r="E1475" s="162" t="s">
        <v>340</v>
      </c>
      <c r="F1475" s="162" t="s">
        <v>333</v>
      </c>
      <c r="G1475" s="162" t="s">
        <v>4267</v>
      </c>
      <c r="H1475" s="162" t="s">
        <v>4267</v>
      </c>
      <c r="I1475" s="162" t="s">
        <v>4268</v>
      </c>
      <c r="J1475" s="162" t="b">
        <v>0</v>
      </c>
      <c r="K1475" s="162" t="b">
        <v>0</v>
      </c>
    </row>
    <row r="1476" spans="1:11">
      <c r="A1476" s="162" t="s">
        <v>4146</v>
      </c>
      <c r="B1476" s="162" t="s">
        <v>8785</v>
      </c>
      <c r="C1476" s="162" t="s">
        <v>8786</v>
      </c>
      <c r="D1476" s="162" t="s">
        <v>4269</v>
      </c>
      <c r="E1476" s="162" t="s">
        <v>340</v>
      </c>
      <c r="F1476" s="162" t="s">
        <v>333</v>
      </c>
      <c r="G1476" s="162" t="s">
        <v>4270</v>
      </c>
      <c r="H1476" s="162" t="s">
        <v>4270</v>
      </c>
      <c r="I1476" s="162" t="s">
        <v>4271</v>
      </c>
      <c r="J1476" s="162" t="b">
        <v>0</v>
      </c>
      <c r="K1476" s="162" t="b">
        <v>0</v>
      </c>
    </row>
    <row r="1477" spans="1:11">
      <c r="A1477" s="162" t="s">
        <v>4146</v>
      </c>
      <c r="B1477" s="162" t="s">
        <v>8787</v>
      </c>
      <c r="C1477" s="162" t="s">
        <v>8788</v>
      </c>
      <c r="D1477" s="162" t="s">
        <v>4272</v>
      </c>
      <c r="E1477" s="162" t="s">
        <v>340</v>
      </c>
      <c r="F1477" s="162" t="s">
        <v>333</v>
      </c>
      <c r="G1477" s="162" t="s">
        <v>4273</v>
      </c>
      <c r="H1477" s="162" t="s">
        <v>4273</v>
      </c>
      <c r="I1477" s="162" t="s">
        <v>4274</v>
      </c>
      <c r="J1477" s="162" t="b">
        <v>0</v>
      </c>
      <c r="K1477" s="162" t="b">
        <v>0</v>
      </c>
    </row>
    <row r="1478" spans="1:11">
      <c r="A1478" s="162" t="s">
        <v>4146</v>
      </c>
      <c r="B1478" s="162" t="s">
        <v>8789</v>
      </c>
      <c r="C1478" s="162" t="s">
        <v>8790</v>
      </c>
      <c r="D1478" s="162" t="s">
        <v>4275</v>
      </c>
      <c r="E1478" s="162" t="s">
        <v>340</v>
      </c>
      <c r="F1478" s="162" t="s">
        <v>333</v>
      </c>
      <c r="G1478" s="162" t="s">
        <v>4276</v>
      </c>
      <c r="H1478" s="162" t="s">
        <v>4276</v>
      </c>
      <c r="I1478" s="162" t="s">
        <v>4277</v>
      </c>
      <c r="J1478" s="162" t="b">
        <v>0</v>
      </c>
      <c r="K1478" s="162" t="b">
        <v>0</v>
      </c>
    </row>
    <row r="1479" spans="1:11">
      <c r="A1479" s="162" t="s">
        <v>4146</v>
      </c>
      <c r="B1479" s="162" t="s">
        <v>8791</v>
      </c>
      <c r="C1479" s="162" t="s">
        <v>8792</v>
      </c>
      <c r="D1479" s="162" t="s">
        <v>4278</v>
      </c>
      <c r="E1479" s="162" t="s">
        <v>340</v>
      </c>
      <c r="F1479" s="162" t="s">
        <v>333</v>
      </c>
      <c r="G1479" s="162" t="s">
        <v>4279</v>
      </c>
      <c r="H1479" s="162" t="s">
        <v>4279</v>
      </c>
      <c r="I1479" s="162" t="s">
        <v>4280</v>
      </c>
      <c r="J1479" s="162" t="b">
        <v>0</v>
      </c>
      <c r="K1479" s="162" t="b">
        <v>0</v>
      </c>
    </row>
    <row r="1480" spans="1:11">
      <c r="A1480" s="162" t="s">
        <v>4146</v>
      </c>
      <c r="B1480" s="162" t="s">
        <v>8793</v>
      </c>
      <c r="C1480" s="162" t="s">
        <v>8794</v>
      </c>
      <c r="D1480" s="162" t="s">
        <v>4281</v>
      </c>
      <c r="E1480" s="162" t="s">
        <v>340</v>
      </c>
      <c r="F1480" s="162" t="s">
        <v>333</v>
      </c>
      <c r="G1480" s="162" t="s">
        <v>4282</v>
      </c>
      <c r="H1480" s="162" t="s">
        <v>4282</v>
      </c>
      <c r="I1480" s="162" t="s">
        <v>4283</v>
      </c>
      <c r="J1480" s="162" t="b">
        <v>0</v>
      </c>
      <c r="K1480" s="162" t="b">
        <v>0</v>
      </c>
    </row>
    <row r="1481" spans="1:11">
      <c r="A1481" s="162" t="s">
        <v>4146</v>
      </c>
      <c r="B1481" s="162" t="s">
        <v>8795</v>
      </c>
      <c r="C1481" s="162" t="s">
        <v>8796</v>
      </c>
      <c r="D1481" s="162" t="s">
        <v>4284</v>
      </c>
      <c r="E1481" s="162" t="s">
        <v>340</v>
      </c>
      <c r="F1481" s="162" t="s">
        <v>333</v>
      </c>
      <c r="G1481" s="162" t="s">
        <v>4285</v>
      </c>
      <c r="H1481" s="162" t="s">
        <v>4285</v>
      </c>
      <c r="I1481" s="162" t="s">
        <v>4286</v>
      </c>
      <c r="J1481" s="162" t="b">
        <v>0</v>
      </c>
      <c r="K1481" s="162" t="b">
        <v>0</v>
      </c>
    </row>
    <row r="1482" spans="1:11">
      <c r="A1482" s="162" t="s">
        <v>4146</v>
      </c>
      <c r="B1482" s="162" t="s">
        <v>8797</v>
      </c>
      <c r="C1482" s="162" t="s">
        <v>8798</v>
      </c>
      <c r="D1482" s="162" t="s">
        <v>4287</v>
      </c>
      <c r="E1482" s="162" t="s">
        <v>340</v>
      </c>
      <c r="F1482" s="162" t="s">
        <v>333</v>
      </c>
      <c r="G1482" s="162" t="s">
        <v>4288</v>
      </c>
      <c r="H1482" s="162" t="s">
        <v>4288</v>
      </c>
      <c r="I1482" s="162" t="s">
        <v>4289</v>
      </c>
      <c r="J1482" s="162" t="b">
        <v>0</v>
      </c>
      <c r="K1482" s="162" t="b">
        <v>0</v>
      </c>
    </row>
    <row r="1483" spans="1:11">
      <c r="A1483" s="162" t="s">
        <v>4146</v>
      </c>
      <c r="B1483" s="162" t="s">
        <v>8799</v>
      </c>
      <c r="C1483" s="162" t="s">
        <v>8800</v>
      </c>
      <c r="D1483" s="162" t="s">
        <v>4290</v>
      </c>
      <c r="E1483" s="162" t="s">
        <v>340</v>
      </c>
      <c r="F1483" s="162" t="s">
        <v>333</v>
      </c>
      <c r="G1483" s="162" t="s">
        <v>4291</v>
      </c>
      <c r="H1483" s="162" t="s">
        <v>4291</v>
      </c>
      <c r="I1483" s="162" t="s">
        <v>4292</v>
      </c>
      <c r="J1483" s="162" t="b">
        <v>0</v>
      </c>
      <c r="K1483" s="162" t="b">
        <v>0</v>
      </c>
    </row>
    <row r="1484" spans="1:11">
      <c r="A1484" s="162" t="s">
        <v>4146</v>
      </c>
      <c r="B1484" s="162" t="s">
        <v>8801</v>
      </c>
      <c r="C1484" s="162" t="s">
        <v>8802</v>
      </c>
      <c r="D1484" s="162" t="s">
        <v>4293</v>
      </c>
      <c r="E1484" s="162" t="s">
        <v>340</v>
      </c>
      <c r="F1484" s="162" t="s">
        <v>333</v>
      </c>
      <c r="G1484" s="162" t="s">
        <v>4294</v>
      </c>
      <c r="H1484" s="162" t="s">
        <v>4294</v>
      </c>
      <c r="I1484" s="162" t="s">
        <v>4295</v>
      </c>
      <c r="J1484" s="162" t="b">
        <v>0</v>
      </c>
      <c r="K1484" s="162" t="b">
        <v>0</v>
      </c>
    </row>
    <row r="1485" spans="1:11">
      <c r="A1485" s="162" t="s">
        <v>4146</v>
      </c>
      <c r="B1485" s="162" t="s">
        <v>8803</v>
      </c>
      <c r="C1485" s="162" t="s">
        <v>8804</v>
      </c>
      <c r="D1485" s="162" t="s">
        <v>4296</v>
      </c>
      <c r="E1485" s="162" t="s">
        <v>340</v>
      </c>
      <c r="F1485" s="162" t="s">
        <v>333</v>
      </c>
      <c r="G1485" s="162" t="s">
        <v>4297</v>
      </c>
      <c r="H1485" s="162" t="s">
        <v>4297</v>
      </c>
      <c r="I1485" s="162" t="s">
        <v>4298</v>
      </c>
      <c r="J1485" s="162" t="b">
        <v>0</v>
      </c>
      <c r="K1485" s="162" t="b">
        <v>0</v>
      </c>
    </row>
    <row r="1486" spans="1:11">
      <c r="A1486" s="162" t="s">
        <v>4146</v>
      </c>
      <c r="B1486" s="162" t="s">
        <v>8805</v>
      </c>
      <c r="C1486" s="162" t="s">
        <v>8806</v>
      </c>
      <c r="D1486" s="162" t="s">
        <v>4299</v>
      </c>
      <c r="E1486" s="162" t="s">
        <v>340</v>
      </c>
      <c r="F1486" s="162" t="s">
        <v>333</v>
      </c>
      <c r="G1486" s="162" t="s">
        <v>4300</v>
      </c>
      <c r="H1486" s="162" t="s">
        <v>4300</v>
      </c>
      <c r="I1486" s="162" t="s">
        <v>4301</v>
      </c>
      <c r="J1486" s="162" t="b">
        <v>0</v>
      </c>
      <c r="K1486" s="162" t="b">
        <v>0</v>
      </c>
    </row>
    <row r="1487" spans="1:11">
      <c r="A1487" s="162" t="s">
        <v>4146</v>
      </c>
      <c r="B1487" s="162" t="s">
        <v>8807</v>
      </c>
      <c r="C1487" s="162" t="s">
        <v>8808</v>
      </c>
      <c r="D1487" s="162" t="s">
        <v>4302</v>
      </c>
      <c r="E1487" s="162" t="s">
        <v>340</v>
      </c>
      <c r="F1487" s="162" t="s">
        <v>333</v>
      </c>
      <c r="G1487" s="162" t="s">
        <v>4303</v>
      </c>
      <c r="H1487" s="162" t="s">
        <v>4303</v>
      </c>
      <c r="I1487" s="162" t="s">
        <v>4304</v>
      </c>
      <c r="J1487" s="162" t="b">
        <v>0</v>
      </c>
      <c r="K1487" s="162" t="b">
        <v>0</v>
      </c>
    </row>
    <row r="1488" spans="1:11">
      <c r="A1488" s="162" t="s">
        <v>4146</v>
      </c>
      <c r="B1488" s="162" t="s">
        <v>8809</v>
      </c>
      <c r="C1488" s="162" t="s">
        <v>8810</v>
      </c>
      <c r="D1488" s="162" t="s">
        <v>4305</v>
      </c>
      <c r="E1488" s="162" t="s">
        <v>340</v>
      </c>
      <c r="F1488" s="162" t="s">
        <v>333</v>
      </c>
      <c r="G1488" s="162" t="s">
        <v>4306</v>
      </c>
      <c r="H1488" s="162" t="s">
        <v>4306</v>
      </c>
      <c r="I1488" s="162" t="s">
        <v>4307</v>
      </c>
      <c r="J1488" s="162" t="b">
        <v>0</v>
      </c>
      <c r="K1488" s="162" t="b">
        <v>0</v>
      </c>
    </row>
    <row r="1489" spans="1:11">
      <c r="A1489" s="162" t="s">
        <v>4146</v>
      </c>
      <c r="B1489" s="162" t="s">
        <v>8811</v>
      </c>
      <c r="C1489" s="162" t="s">
        <v>8812</v>
      </c>
      <c r="D1489" s="162" t="s">
        <v>4308</v>
      </c>
      <c r="E1489" s="162" t="s">
        <v>340</v>
      </c>
      <c r="F1489" s="162" t="s">
        <v>333</v>
      </c>
      <c r="G1489" s="162" t="s">
        <v>4309</v>
      </c>
      <c r="H1489" s="162" t="s">
        <v>4309</v>
      </c>
      <c r="I1489" s="162" t="s">
        <v>4310</v>
      </c>
      <c r="J1489" s="162" t="b">
        <v>0</v>
      </c>
      <c r="K1489" s="162" t="b">
        <v>0</v>
      </c>
    </row>
    <row r="1490" spans="1:11">
      <c r="A1490" s="162" t="s">
        <v>4146</v>
      </c>
      <c r="B1490" s="162" t="s">
        <v>8813</v>
      </c>
      <c r="C1490" s="162" t="s">
        <v>8814</v>
      </c>
      <c r="D1490" s="162" t="s">
        <v>4311</v>
      </c>
      <c r="E1490" s="162" t="s">
        <v>340</v>
      </c>
      <c r="F1490" s="162" t="s">
        <v>333</v>
      </c>
      <c r="G1490" s="162" t="s">
        <v>4312</v>
      </c>
      <c r="H1490" s="162" t="s">
        <v>4312</v>
      </c>
      <c r="I1490" s="162" t="s">
        <v>4313</v>
      </c>
      <c r="J1490" s="162" t="b">
        <v>0</v>
      </c>
      <c r="K1490" s="162" t="b">
        <v>0</v>
      </c>
    </row>
    <row r="1491" spans="1:11">
      <c r="A1491" s="162" t="s">
        <v>4146</v>
      </c>
      <c r="B1491" s="162" t="s">
        <v>8815</v>
      </c>
      <c r="C1491" s="162" t="s">
        <v>8816</v>
      </c>
      <c r="D1491" s="162" t="s">
        <v>4314</v>
      </c>
      <c r="E1491" s="162" t="s">
        <v>340</v>
      </c>
      <c r="F1491" s="162" t="s">
        <v>333</v>
      </c>
      <c r="G1491" s="162" t="s">
        <v>4315</v>
      </c>
      <c r="H1491" s="162" t="s">
        <v>4315</v>
      </c>
      <c r="I1491" s="162" t="s">
        <v>4316</v>
      </c>
      <c r="J1491" s="162" t="b">
        <v>0</v>
      </c>
      <c r="K1491" s="162" t="b">
        <v>0</v>
      </c>
    </row>
    <row r="1492" spans="1:11">
      <c r="A1492" s="162" t="s">
        <v>4146</v>
      </c>
      <c r="B1492" s="162" t="s">
        <v>8817</v>
      </c>
      <c r="C1492" s="162" t="s">
        <v>8818</v>
      </c>
      <c r="D1492" s="162" t="s">
        <v>4317</v>
      </c>
      <c r="E1492" s="162" t="s">
        <v>340</v>
      </c>
      <c r="F1492" s="162" t="s">
        <v>333</v>
      </c>
      <c r="G1492" s="162" t="s">
        <v>4318</v>
      </c>
      <c r="H1492" s="162" t="s">
        <v>4318</v>
      </c>
      <c r="I1492" s="162" t="s">
        <v>4319</v>
      </c>
      <c r="J1492" s="162" t="b">
        <v>0</v>
      </c>
      <c r="K1492" s="162" t="b">
        <v>0</v>
      </c>
    </row>
    <row r="1493" spans="1:11">
      <c r="A1493" s="162" t="s">
        <v>4146</v>
      </c>
      <c r="B1493" s="162" t="s">
        <v>8819</v>
      </c>
      <c r="C1493" s="162" t="s">
        <v>8820</v>
      </c>
      <c r="D1493" s="162" t="s">
        <v>4320</v>
      </c>
      <c r="E1493" s="162" t="s">
        <v>340</v>
      </c>
      <c r="F1493" s="162" t="s">
        <v>333</v>
      </c>
      <c r="G1493" s="162" t="s">
        <v>4321</v>
      </c>
      <c r="H1493" s="162" t="s">
        <v>4321</v>
      </c>
      <c r="I1493" s="162" t="s">
        <v>4322</v>
      </c>
      <c r="J1493" s="162" t="b">
        <v>0</v>
      </c>
      <c r="K1493" s="162" t="b">
        <v>0</v>
      </c>
    </row>
    <row r="1494" spans="1:11">
      <c r="A1494" s="162" t="s">
        <v>4146</v>
      </c>
      <c r="B1494" s="162" t="s">
        <v>8821</v>
      </c>
      <c r="C1494" s="162" t="s">
        <v>8822</v>
      </c>
      <c r="D1494" s="162" t="s">
        <v>4323</v>
      </c>
      <c r="E1494" s="162" t="s">
        <v>340</v>
      </c>
      <c r="F1494" s="162" t="s">
        <v>333</v>
      </c>
      <c r="G1494" s="162" t="s">
        <v>4324</v>
      </c>
      <c r="H1494" s="162" t="s">
        <v>4324</v>
      </c>
      <c r="I1494" s="162" t="s">
        <v>4325</v>
      </c>
      <c r="J1494" s="162" t="b">
        <v>0</v>
      </c>
      <c r="K1494" s="162" t="b">
        <v>0</v>
      </c>
    </row>
    <row r="1495" spans="1:11">
      <c r="A1495" s="162" t="s">
        <v>4146</v>
      </c>
      <c r="B1495" s="162" t="s">
        <v>8823</v>
      </c>
      <c r="C1495" s="162" t="s">
        <v>8824</v>
      </c>
      <c r="D1495" s="162" t="s">
        <v>4326</v>
      </c>
      <c r="E1495" s="162" t="s">
        <v>340</v>
      </c>
      <c r="F1495" s="162" t="s">
        <v>333</v>
      </c>
      <c r="G1495" s="162" t="s">
        <v>4327</v>
      </c>
      <c r="H1495" s="162" t="s">
        <v>4327</v>
      </c>
      <c r="I1495" s="162" t="s">
        <v>4328</v>
      </c>
      <c r="J1495" s="162" t="b">
        <v>0</v>
      </c>
      <c r="K1495" s="162" t="b">
        <v>0</v>
      </c>
    </row>
    <row r="1496" spans="1:11">
      <c r="A1496" s="162" t="s">
        <v>4146</v>
      </c>
      <c r="B1496" s="162" t="s">
        <v>8825</v>
      </c>
      <c r="C1496" s="162" t="s">
        <v>8826</v>
      </c>
      <c r="D1496" s="162" t="s">
        <v>4329</v>
      </c>
      <c r="E1496" s="162" t="s">
        <v>340</v>
      </c>
      <c r="F1496" s="162" t="s">
        <v>333</v>
      </c>
      <c r="G1496" s="162" t="s">
        <v>4330</v>
      </c>
      <c r="H1496" s="162" t="s">
        <v>4330</v>
      </c>
      <c r="I1496" s="162" t="s">
        <v>4331</v>
      </c>
      <c r="J1496" s="162" t="b">
        <v>0</v>
      </c>
      <c r="K1496" s="162" t="b">
        <v>0</v>
      </c>
    </row>
    <row r="1497" spans="1:11">
      <c r="A1497" s="162" t="s">
        <v>4146</v>
      </c>
      <c r="B1497" s="162" t="s">
        <v>8827</v>
      </c>
      <c r="C1497" s="162" t="s">
        <v>8828</v>
      </c>
      <c r="D1497" s="162" t="s">
        <v>4332</v>
      </c>
      <c r="E1497" s="162" t="s">
        <v>340</v>
      </c>
      <c r="F1497" s="162" t="s">
        <v>333</v>
      </c>
      <c r="G1497" s="162" t="s">
        <v>4333</v>
      </c>
      <c r="H1497" s="162" t="s">
        <v>4333</v>
      </c>
      <c r="I1497" s="162" t="s">
        <v>4334</v>
      </c>
      <c r="J1497" s="162" t="b">
        <v>0</v>
      </c>
      <c r="K1497" s="162" t="b">
        <v>0</v>
      </c>
    </row>
    <row r="1498" spans="1:11">
      <c r="A1498" s="162" t="s">
        <v>4146</v>
      </c>
      <c r="B1498" s="162" t="s">
        <v>8829</v>
      </c>
      <c r="C1498" s="162" t="s">
        <v>8830</v>
      </c>
      <c r="D1498" s="162" t="s">
        <v>4335</v>
      </c>
      <c r="E1498" s="162" t="s">
        <v>340</v>
      </c>
      <c r="F1498" s="162" t="s">
        <v>333</v>
      </c>
      <c r="G1498" s="162" t="s">
        <v>4336</v>
      </c>
      <c r="H1498" s="162" t="s">
        <v>4336</v>
      </c>
      <c r="I1498" s="162" t="s">
        <v>4337</v>
      </c>
      <c r="J1498" s="162" t="b">
        <v>0</v>
      </c>
      <c r="K1498" s="162" t="b">
        <v>0</v>
      </c>
    </row>
    <row r="1499" spans="1:11">
      <c r="A1499" s="162" t="s">
        <v>4146</v>
      </c>
      <c r="B1499" s="162" t="s">
        <v>8831</v>
      </c>
      <c r="C1499" s="162" t="s">
        <v>8832</v>
      </c>
      <c r="D1499" s="162" t="s">
        <v>4338</v>
      </c>
      <c r="E1499" s="162" t="s">
        <v>340</v>
      </c>
      <c r="F1499" s="162" t="s">
        <v>333</v>
      </c>
      <c r="G1499" s="162" t="s">
        <v>4339</v>
      </c>
      <c r="H1499" s="162" t="s">
        <v>4339</v>
      </c>
      <c r="I1499" s="162" t="s">
        <v>4340</v>
      </c>
      <c r="J1499" s="162" t="b">
        <v>0</v>
      </c>
      <c r="K1499" s="162" t="b">
        <v>0</v>
      </c>
    </row>
    <row r="1500" spans="1:11">
      <c r="A1500" s="162" t="s">
        <v>4146</v>
      </c>
      <c r="B1500" s="162" t="s">
        <v>8833</v>
      </c>
      <c r="C1500" s="162" t="s">
        <v>8834</v>
      </c>
      <c r="D1500" s="162" t="s">
        <v>4341</v>
      </c>
      <c r="E1500" s="162" t="s">
        <v>340</v>
      </c>
      <c r="F1500" s="162" t="s">
        <v>333</v>
      </c>
      <c r="G1500" s="162" t="s">
        <v>4342</v>
      </c>
      <c r="H1500" s="162" t="s">
        <v>4342</v>
      </c>
      <c r="I1500" s="162" t="s">
        <v>4343</v>
      </c>
      <c r="J1500" s="162" t="b">
        <v>0</v>
      </c>
      <c r="K1500" s="162" t="b">
        <v>0</v>
      </c>
    </row>
    <row r="1501" spans="1:11">
      <c r="A1501" s="162" t="s">
        <v>4146</v>
      </c>
      <c r="B1501" s="162" t="s">
        <v>8835</v>
      </c>
      <c r="C1501" s="162" t="s">
        <v>8836</v>
      </c>
      <c r="D1501" s="162" t="s">
        <v>4344</v>
      </c>
      <c r="E1501" s="162" t="s">
        <v>340</v>
      </c>
      <c r="F1501" s="162" t="s">
        <v>333</v>
      </c>
      <c r="G1501" s="162" t="s">
        <v>4345</v>
      </c>
      <c r="H1501" s="162" t="s">
        <v>4345</v>
      </c>
      <c r="I1501" s="162" t="s">
        <v>4346</v>
      </c>
      <c r="J1501" s="162" t="b">
        <v>0</v>
      </c>
      <c r="K1501" s="162" t="b">
        <v>0</v>
      </c>
    </row>
    <row r="1502" spans="1:11">
      <c r="A1502" s="162" t="s">
        <v>4146</v>
      </c>
      <c r="B1502" s="162" t="s">
        <v>8837</v>
      </c>
      <c r="C1502" s="162" t="s">
        <v>8838</v>
      </c>
      <c r="D1502" s="162" t="s">
        <v>4347</v>
      </c>
      <c r="E1502" s="162" t="s">
        <v>340</v>
      </c>
      <c r="F1502" s="162" t="s">
        <v>333</v>
      </c>
      <c r="G1502" s="162" t="s">
        <v>4348</v>
      </c>
      <c r="H1502" s="162" t="s">
        <v>4348</v>
      </c>
      <c r="I1502" s="162" t="s">
        <v>4349</v>
      </c>
      <c r="J1502" s="162" t="b">
        <v>0</v>
      </c>
      <c r="K1502" s="162" t="b">
        <v>0</v>
      </c>
    </row>
    <row r="1503" spans="1:11">
      <c r="A1503" s="162" t="s">
        <v>4146</v>
      </c>
      <c r="B1503" s="162" t="s">
        <v>8839</v>
      </c>
      <c r="C1503" s="162" t="s">
        <v>8840</v>
      </c>
      <c r="D1503" s="162" t="s">
        <v>4350</v>
      </c>
      <c r="E1503" s="162" t="s">
        <v>340</v>
      </c>
      <c r="F1503" s="162" t="s">
        <v>333</v>
      </c>
      <c r="G1503" s="162" t="s">
        <v>4351</v>
      </c>
      <c r="H1503" s="162" t="s">
        <v>4351</v>
      </c>
      <c r="I1503" s="162" t="s">
        <v>4352</v>
      </c>
      <c r="J1503" s="162" t="b">
        <v>0</v>
      </c>
      <c r="K1503" s="162" t="b">
        <v>0</v>
      </c>
    </row>
    <row r="1504" spans="1:11">
      <c r="A1504" s="162" t="s">
        <v>4146</v>
      </c>
      <c r="B1504" s="162" t="s">
        <v>8841</v>
      </c>
      <c r="C1504" s="162" t="s">
        <v>8842</v>
      </c>
      <c r="D1504" s="162" t="s">
        <v>4353</v>
      </c>
      <c r="E1504" s="162" t="s">
        <v>340</v>
      </c>
      <c r="F1504" s="162" t="s">
        <v>333</v>
      </c>
      <c r="G1504" s="162" t="s">
        <v>4354</v>
      </c>
      <c r="H1504" s="162" t="s">
        <v>4354</v>
      </c>
      <c r="I1504" s="162" t="s">
        <v>4355</v>
      </c>
      <c r="J1504" s="162" t="b">
        <v>0</v>
      </c>
      <c r="K1504" s="162" t="b">
        <v>0</v>
      </c>
    </row>
    <row r="1505" spans="1:11">
      <c r="A1505" s="162" t="s">
        <v>4146</v>
      </c>
      <c r="B1505" s="162" t="s">
        <v>8843</v>
      </c>
      <c r="C1505" s="162" t="s">
        <v>8844</v>
      </c>
      <c r="D1505" s="162" t="s">
        <v>4356</v>
      </c>
      <c r="E1505" s="162" t="s">
        <v>340</v>
      </c>
      <c r="F1505" s="162" t="s">
        <v>333</v>
      </c>
      <c r="G1505" s="162" t="s">
        <v>4357</v>
      </c>
      <c r="H1505" s="162" t="s">
        <v>4357</v>
      </c>
      <c r="I1505" s="162" t="s">
        <v>4358</v>
      </c>
      <c r="J1505" s="162" t="b">
        <v>0</v>
      </c>
      <c r="K1505" s="162" t="b">
        <v>0</v>
      </c>
    </row>
    <row r="1506" spans="1:11">
      <c r="A1506" s="162" t="s">
        <v>4146</v>
      </c>
      <c r="B1506" s="162" t="s">
        <v>8845</v>
      </c>
      <c r="C1506" s="162" t="s">
        <v>8846</v>
      </c>
      <c r="D1506" s="162" t="s">
        <v>4359</v>
      </c>
      <c r="E1506" s="162" t="s">
        <v>340</v>
      </c>
      <c r="F1506" s="162" t="s">
        <v>333</v>
      </c>
      <c r="G1506" s="162" t="s">
        <v>4360</v>
      </c>
      <c r="H1506" s="162" t="s">
        <v>4360</v>
      </c>
      <c r="I1506" s="162" t="s">
        <v>4361</v>
      </c>
      <c r="J1506" s="162" t="b">
        <v>0</v>
      </c>
      <c r="K1506" s="162" t="b">
        <v>0</v>
      </c>
    </row>
    <row r="1507" spans="1:11">
      <c r="A1507" s="162" t="s">
        <v>4146</v>
      </c>
      <c r="B1507" s="162" t="s">
        <v>8847</v>
      </c>
      <c r="C1507" s="162" t="s">
        <v>8848</v>
      </c>
      <c r="D1507" s="162" t="s">
        <v>4362</v>
      </c>
      <c r="E1507" s="162" t="s">
        <v>340</v>
      </c>
      <c r="F1507" s="162" t="s">
        <v>333</v>
      </c>
      <c r="G1507" s="162" t="s">
        <v>4363</v>
      </c>
      <c r="H1507" s="162" t="s">
        <v>4363</v>
      </c>
      <c r="I1507" s="162" t="s">
        <v>4364</v>
      </c>
      <c r="J1507" s="162" t="b">
        <v>0</v>
      </c>
      <c r="K1507" s="162" t="b">
        <v>0</v>
      </c>
    </row>
    <row r="1508" spans="1:11">
      <c r="A1508" s="162" t="s">
        <v>4146</v>
      </c>
      <c r="B1508" s="162" t="s">
        <v>8849</v>
      </c>
      <c r="C1508" s="162" t="s">
        <v>8850</v>
      </c>
      <c r="D1508" s="162" t="s">
        <v>4365</v>
      </c>
      <c r="E1508" s="162" t="s">
        <v>340</v>
      </c>
      <c r="F1508" s="162" t="s">
        <v>333</v>
      </c>
      <c r="G1508" s="162" t="s">
        <v>4366</v>
      </c>
      <c r="H1508" s="162" t="s">
        <v>4366</v>
      </c>
      <c r="I1508" s="162" t="s">
        <v>4367</v>
      </c>
      <c r="J1508" s="162" t="b">
        <v>0</v>
      </c>
      <c r="K1508" s="162" t="b">
        <v>0</v>
      </c>
    </row>
    <row r="1509" spans="1:11">
      <c r="A1509" s="162" t="s">
        <v>4146</v>
      </c>
      <c r="B1509" s="162" t="s">
        <v>8851</v>
      </c>
      <c r="C1509" s="162" t="s">
        <v>8852</v>
      </c>
      <c r="D1509" s="162" t="s">
        <v>4368</v>
      </c>
      <c r="E1509" s="162" t="s">
        <v>340</v>
      </c>
      <c r="F1509" s="162" t="s">
        <v>333</v>
      </c>
      <c r="G1509" s="162" t="s">
        <v>4182</v>
      </c>
      <c r="H1509" s="162" t="s">
        <v>4182</v>
      </c>
      <c r="I1509" s="162" t="s">
        <v>4369</v>
      </c>
      <c r="J1509" s="162" t="b">
        <v>0</v>
      </c>
      <c r="K1509" s="162" t="b">
        <v>0</v>
      </c>
    </row>
    <row r="1510" spans="1:11">
      <c r="A1510" s="162" t="s">
        <v>4146</v>
      </c>
      <c r="B1510" s="162" t="s">
        <v>8853</v>
      </c>
      <c r="C1510" s="162" t="s">
        <v>8854</v>
      </c>
      <c r="D1510" s="162" t="s">
        <v>4370</v>
      </c>
      <c r="E1510" s="162" t="s">
        <v>340</v>
      </c>
      <c r="F1510" s="162" t="s">
        <v>333</v>
      </c>
      <c r="G1510" s="162" t="s">
        <v>4371</v>
      </c>
      <c r="H1510" s="162" t="s">
        <v>4371</v>
      </c>
      <c r="I1510" s="162" t="s">
        <v>4372</v>
      </c>
      <c r="J1510" s="162" t="b">
        <v>0</v>
      </c>
      <c r="K1510" s="162" t="b">
        <v>0</v>
      </c>
    </row>
    <row r="1511" spans="1:11">
      <c r="A1511" s="162" t="s">
        <v>4146</v>
      </c>
      <c r="B1511" s="162" t="s">
        <v>8855</v>
      </c>
      <c r="C1511" s="162" t="s">
        <v>8856</v>
      </c>
      <c r="D1511" s="162" t="s">
        <v>4373</v>
      </c>
      <c r="E1511" s="162" t="s">
        <v>340</v>
      </c>
      <c r="F1511" s="162" t="s">
        <v>333</v>
      </c>
      <c r="G1511" s="162" t="s">
        <v>4374</v>
      </c>
      <c r="H1511" s="162" t="s">
        <v>4374</v>
      </c>
      <c r="I1511" s="162" t="s">
        <v>4375</v>
      </c>
      <c r="J1511" s="162" t="b">
        <v>0</v>
      </c>
      <c r="K1511" s="162" t="b">
        <v>0</v>
      </c>
    </row>
    <row r="1512" spans="1:11">
      <c r="A1512" s="162" t="s">
        <v>4146</v>
      </c>
      <c r="B1512" s="162" t="s">
        <v>8857</v>
      </c>
      <c r="C1512" s="162" t="s">
        <v>8858</v>
      </c>
      <c r="D1512" s="162" t="s">
        <v>4376</v>
      </c>
      <c r="E1512" s="162" t="s">
        <v>340</v>
      </c>
      <c r="F1512" s="162" t="s">
        <v>333</v>
      </c>
      <c r="G1512" s="162" t="s">
        <v>4377</v>
      </c>
      <c r="H1512" s="162" t="s">
        <v>4377</v>
      </c>
      <c r="I1512" s="162" t="s">
        <v>4378</v>
      </c>
      <c r="J1512" s="162" t="b">
        <v>0</v>
      </c>
      <c r="K1512" s="162" t="b">
        <v>0</v>
      </c>
    </row>
    <row r="1513" spans="1:11">
      <c r="A1513" s="162" t="s">
        <v>4146</v>
      </c>
      <c r="B1513" s="162" t="s">
        <v>8859</v>
      </c>
      <c r="C1513" s="162" t="s">
        <v>8860</v>
      </c>
      <c r="D1513" s="162" t="s">
        <v>4379</v>
      </c>
      <c r="E1513" s="162" t="s">
        <v>340</v>
      </c>
      <c r="F1513" s="162" t="s">
        <v>333</v>
      </c>
      <c r="G1513" s="162" t="s">
        <v>4380</v>
      </c>
      <c r="H1513" s="162" t="s">
        <v>8861</v>
      </c>
      <c r="I1513" s="162" t="s">
        <v>4381</v>
      </c>
      <c r="J1513" s="162" t="b">
        <v>0</v>
      </c>
      <c r="K1513" s="162" t="b">
        <v>0</v>
      </c>
    </row>
    <row r="1514" spans="1:11">
      <c r="A1514" s="162" t="s">
        <v>4146</v>
      </c>
      <c r="B1514" s="162" t="s">
        <v>8862</v>
      </c>
      <c r="C1514" s="162" t="s">
        <v>8863</v>
      </c>
      <c r="D1514" s="162" t="s">
        <v>4382</v>
      </c>
      <c r="E1514" s="162" t="s">
        <v>340</v>
      </c>
      <c r="F1514" s="162" t="s">
        <v>333</v>
      </c>
      <c r="G1514" s="162" t="s">
        <v>4383</v>
      </c>
      <c r="H1514" s="162" t="s">
        <v>4383</v>
      </c>
      <c r="I1514" s="162" t="s">
        <v>4384</v>
      </c>
      <c r="J1514" s="162" t="b">
        <v>0</v>
      </c>
      <c r="K1514" s="162" t="b">
        <v>0</v>
      </c>
    </row>
    <row r="1515" spans="1:11">
      <c r="A1515" s="162" t="s">
        <v>4146</v>
      </c>
      <c r="B1515" s="162" t="s">
        <v>8864</v>
      </c>
      <c r="C1515" s="162" t="s">
        <v>8865</v>
      </c>
      <c r="D1515" s="162" t="s">
        <v>4385</v>
      </c>
      <c r="E1515" s="162" t="s">
        <v>340</v>
      </c>
      <c r="F1515" s="162" t="s">
        <v>333</v>
      </c>
      <c r="G1515" s="162" t="s">
        <v>4386</v>
      </c>
      <c r="H1515" s="162" t="s">
        <v>4386</v>
      </c>
      <c r="I1515" s="162" t="s">
        <v>4387</v>
      </c>
      <c r="J1515" s="162" t="b">
        <v>0</v>
      </c>
      <c r="K1515" s="162" t="b">
        <v>0</v>
      </c>
    </row>
    <row r="1516" spans="1:11">
      <c r="A1516" s="162" t="s">
        <v>4146</v>
      </c>
      <c r="B1516" s="162" t="s">
        <v>8866</v>
      </c>
      <c r="C1516" s="162" t="s">
        <v>8867</v>
      </c>
      <c r="D1516" s="162" t="s">
        <v>4388</v>
      </c>
      <c r="E1516" s="162" t="s">
        <v>340</v>
      </c>
      <c r="F1516" s="162" t="s">
        <v>333</v>
      </c>
      <c r="G1516" s="162" t="s">
        <v>4389</v>
      </c>
      <c r="H1516" s="162" t="s">
        <v>4389</v>
      </c>
      <c r="I1516" s="162" t="s">
        <v>4390</v>
      </c>
      <c r="J1516" s="162" t="b">
        <v>0</v>
      </c>
      <c r="K1516" s="162" t="b">
        <v>0</v>
      </c>
    </row>
    <row r="1517" spans="1:11">
      <c r="A1517" s="162" t="s">
        <v>4394</v>
      </c>
      <c r="B1517" s="162" t="s">
        <v>8868</v>
      </c>
      <c r="C1517" s="162" t="s">
        <v>8869</v>
      </c>
      <c r="D1517" s="162" t="s">
        <v>4391</v>
      </c>
      <c r="E1517" s="162" t="s">
        <v>340</v>
      </c>
      <c r="F1517" s="162" t="s">
        <v>333</v>
      </c>
      <c r="G1517" s="162" t="s">
        <v>4392</v>
      </c>
      <c r="H1517" s="162" t="s">
        <v>4392</v>
      </c>
      <c r="I1517" s="162" t="s">
        <v>4393</v>
      </c>
      <c r="J1517" s="162" t="b">
        <v>1</v>
      </c>
      <c r="K1517" s="162" t="b">
        <v>0</v>
      </c>
    </row>
    <row r="1518" spans="1:11">
      <c r="A1518" s="162" t="s">
        <v>4394</v>
      </c>
      <c r="B1518" s="162" t="s">
        <v>8870</v>
      </c>
      <c r="C1518" s="162" t="s">
        <v>8871</v>
      </c>
      <c r="D1518" s="162" t="s">
        <v>4395</v>
      </c>
      <c r="E1518" s="162" t="s">
        <v>340</v>
      </c>
      <c r="F1518" s="162" t="s">
        <v>333</v>
      </c>
      <c r="G1518" s="162" t="s">
        <v>4396</v>
      </c>
      <c r="H1518" s="162" t="s">
        <v>4396</v>
      </c>
      <c r="I1518" s="162" t="s">
        <v>4397</v>
      </c>
      <c r="J1518" s="162" t="b">
        <v>1</v>
      </c>
      <c r="K1518" s="162" t="b">
        <v>0</v>
      </c>
    </row>
    <row r="1519" spans="1:11">
      <c r="A1519" s="162" t="s">
        <v>4394</v>
      </c>
      <c r="B1519" s="162" t="s">
        <v>8872</v>
      </c>
      <c r="C1519" s="162" t="s">
        <v>8873</v>
      </c>
      <c r="D1519" s="162" t="s">
        <v>4395</v>
      </c>
      <c r="E1519" s="162" t="s">
        <v>340</v>
      </c>
      <c r="F1519" s="162" t="s">
        <v>333</v>
      </c>
      <c r="G1519" s="162" t="s">
        <v>4398</v>
      </c>
      <c r="H1519" s="162" t="s">
        <v>4398</v>
      </c>
      <c r="I1519" s="162" t="s">
        <v>4399</v>
      </c>
      <c r="J1519" s="162" t="b">
        <v>1</v>
      </c>
      <c r="K1519" s="162" t="b">
        <v>0</v>
      </c>
    </row>
    <row r="1520" spans="1:11">
      <c r="A1520" s="162" t="s">
        <v>4394</v>
      </c>
      <c r="B1520" s="162" t="s">
        <v>8874</v>
      </c>
      <c r="C1520" s="162" t="s">
        <v>8875</v>
      </c>
      <c r="D1520" s="162" t="s">
        <v>4400</v>
      </c>
      <c r="E1520" s="162" t="s">
        <v>340</v>
      </c>
      <c r="F1520" s="162" t="s">
        <v>333</v>
      </c>
      <c r="G1520" s="162" t="s">
        <v>4401</v>
      </c>
      <c r="H1520" s="162" t="s">
        <v>4401</v>
      </c>
      <c r="I1520" s="162" t="s">
        <v>4402</v>
      </c>
      <c r="J1520" s="162" t="b">
        <v>1</v>
      </c>
      <c r="K1520" s="162" t="b">
        <v>0</v>
      </c>
    </row>
    <row r="1521" spans="1:11">
      <c r="A1521" s="162" t="s">
        <v>4394</v>
      </c>
      <c r="B1521" s="162" t="s">
        <v>8876</v>
      </c>
      <c r="C1521" s="162" t="s">
        <v>8877</v>
      </c>
      <c r="D1521" s="162" t="s">
        <v>4403</v>
      </c>
      <c r="E1521" s="162" t="s">
        <v>340</v>
      </c>
      <c r="F1521" s="162" t="s">
        <v>333</v>
      </c>
      <c r="G1521" s="162" t="s">
        <v>4404</v>
      </c>
      <c r="H1521" s="162" t="s">
        <v>4404</v>
      </c>
      <c r="I1521" s="162" t="s">
        <v>4405</v>
      </c>
      <c r="J1521" s="162" t="b">
        <v>1</v>
      </c>
      <c r="K1521" s="162" t="b">
        <v>0</v>
      </c>
    </row>
    <row r="1522" spans="1:11">
      <c r="A1522" s="162" t="s">
        <v>4394</v>
      </c>
      <c r="B1522" s="162" t="s">
        <v>8878</v>
      </c>
      <c r="C1522" s="162" t="s">
        <v>8879</v>
      </c>
      <c r="D1522" s="162" t="s">
        <v>4395</v>
      </c>
      <c r="E1522" s="162" t="s">
        <v>340</v>
      </c>
      <c r="F1522" s="162" t="s">
        <v>333</v>
      </c>
      <c r="G1522" s="162" t="s">
        <v>4406</v>
      </c>
      <c r="H1522" s="162" t="s">
        <v>4406</v>
      </c>
      <c r="I1522" s="162" t="s">
        <v>4407</v>
      </c>
      <c r="J1522" s="162" t="b">
        <v>1</v>
      </c>
      <c r="K1522" s="162" t="b">
        <v>0</v>
      </c>
    </row>
    <row r="1523" spans="1:11">
      <c r="A1523" s="162" t="s">
        <v>4394</v>
      </c>
      <c r="B1523" s="162" t="s">
        <v>8880</v>
      </c>
      <c r="C1523" s="162" t="s">
        <v>8881</v>
      </c>
      <c r="D1523" s="162" t="s">
        <v>4395</v>
      </c>
      <c r="E1523" s="162" t="s">
        <v>340</v>
      </c>
      <c r="F1523" s="162" t="s">
        <v>333</v>
      </c>
      <c r="G1523" s="162" t="s">
        <v>4408</v>
      </c>
      <c r="H1523" s="162" t="s">
        <v>4408</v>
      </c>
      <c r="I1523" s="162" t="s">
        <v>4409</v>
      </c>
      <c r="J1523" s="162" t="b">
        <v>1</v>
      </c>
      <c r="K1523" s="162" t="b">
        <v>0</v>
      </c>
    </row>
    <row r="1524" spans="1:11">
      <c r="A1524" s="162" t="s">
        <v>4394</v>
      </c>
      <c r="B1524" s="162" t="s">
        <v>8882</v>
      </c>
      <c r="C1524" s="162" t="s">
        <v>8883</v>
      </c>
      <c r="D1524" s="162" t="s">
        <v>4395</v>
      </c>
      <c r="E1524" s="162" t="s">
        <v>340</v>
      </c>
      <c r="F1524" s="162" t="s">
        <v>333</v>
      </c>
      <c r="G1524" s="162" t="s">
        <v>4410</v>
      </c>
      <c r="H1524" s="162" t="s">
        <v>4410</v>
      </c>
      <c r="I1524" s="162" t="s">
        <v>4411</v>
      </c>
      <c r="J1524" s="162" t="b">
        <v>1</v>
      </c>
      <c r="K1524" s="162" t="b">
        <v>0</v>
      </c>
    </row>
    <row r="1525" spans="1:11">
      <c r="A1525" s="162" t="s">
        <v>4394</v>
      </c>
      <c r="B1525" s="162" t="s">
        <v>8884</v>
      </c>
      <c r="C1525" s="162" t="s">
        <v>8885</v>
      </c>
      <c r="D1525" s="162" t="s">
        <v>4400</v>
      </c>
      <c r="E1525" s="162" t="s">
        <v>340</v>
      </c>
      <c r="F1525" s="162" t="s">
        <v>333</v>
      </c>
      <c r="G1525" s="162" t="s">
        <v>4412</v>
      </c>
      <c r="H1525" s="162" t="s">
        <v>4412</v>
      </c>
      <c r="I1525" s="162" t="s">
        <v>4413</v>
      </c>
      <c r="J1525" s="162" t="b">
        <v>1</v>
      </c>
      <c r="K1525" s="162" t="b">
        <v>0</v>
      </c>
    </row>
    <row r="1526" spans="1:11">
      <c r="A1526" s="162" t="s">
        <v>4394</v>
      </c>
      <c r="B1526" s="162" t="s">
        <v>8886</v>
      </c>
      <c r="C1526" s="162" t="s">
        <v>8887</v>
      </c>
      <c r="D1526" s="162" t="s">
        <v>4414</v>
      </c>
      <c r="E1526" s="162" t="s">
        <v>340</v>
      </c>
      <c r="F1526" s="162" t="s">
        <v>333</v>
      </c>
      <c r="G1526" s="162" t="s">
        <v>4415</v>
      </c>
      <c r="H1526" s="162" t="s">
        <v>4415</v>
      </c>
      <c r="I1526" s="162" t="s">
        <v>4416</v>
      </c>
      <c r="J1526" s="162" t="b">
        <v>1</v>
      </c>
      <c r="K1526" s="162" t="b">
        <v>0</v>
      </c>
    </row>
    <row r="1527" spans="1:11">
      <c r="A1527" s="162" t="s">
        <v>4394</v>
      </c>
      <c r="B1527" s="162" t="s">
        <v>8888</v>
      </c>
      <c r="C1527" s="162" t="s">
        <v>8889</v>
      </c>
      <c r="D1527" s="162" t="s">
        <v>4417</v>
      </c>
      <c r="E1527" s="162" t="s">
        <v>340</v>
      </c>
      <c r="F1527" s="162" t="s">
        <v>333</v>
      </c>
      <c r="G1527" s="162" t="s">
        <v>4418</v>
      </c>
      <c r="H1527" s="162" t="s">
        <v>4418</v>
      </c>
      <c r="I1527" s="162" t="s">
        <v>4419</v>
      </c>
      <c r="J1527" s="162" t="b">
        <v>1</v>
      </c>
      <c r="K1527" s="162" t="b">
        <v>0</v>
      </c>
    </row>
    <row r="1528" spans="1:11">
      <c r="A1528" s="162" t="s">
        <v>4394</v>
      </c>
      <c r="B1528" s="162" t="s">
        <v>8890</v>
      </c>
      <c r="C1528" s="162" t="s">
        <v>8891</v>
      </c>
      <c r="D1528" s="162" t="s">
        <v>4403</v>
      </c>
      <c r="E1528" s="162" t="s">
        <v>340</v>
      </c>
      <c r="F1528" s="162" t="s">
        <v>333</v>
      </c>
      <c r="G1528" s="162" t="s">
        <v>4420</v>
      </c>
      <c r="H1528" s="162" t="s">
        <v>4420</v>
      </c>
      <c r="I1528" s="162" t="s">
        <v>4421</v>
      </c>
      <c r="J1528" s="162" t="b">
        <v>1</v>
      </c>
      <c r="K1528" s="162" t="b">
        <v>0</v>
      </c>
    </row>
    <row r="1529" spans="1:11">
      <c r="A1529" s="162" t="s">
        <v>4394</v>
      </c>
      <c r="B1529" s="162" t="s">
        <v>8892</v>
      </c>
      <c r="C1529" s="162" t="s">
        <v>8893</v>
      </c>
      <c r="D1529" s="162" t="s">
        <v>4403</v>
      </c>
      <c r="E1529" s="162" t="s">
        <v>340</v>
      </c>
      <c r="F1529" s="162" t="s">
        <v>333</v>
      </c>
      <c r="G1529" s="162" t="s">
        <v>4422</v>
      </c>
      <c r="H1529" s="162" t="s">
        <v>4422</v>
      </c>
      <c r="I1529" s="162" t="s">
        <v>4423</v>
      </c>
      <c r="J1529" s="162" t="b">
        <v>1</v>
      </c>
      <c r="K1529" s="162" t="b">
        <v>0</v>
      </c>
    </row>
    <row r="1530" spans="1:11">
      <c r="A1530" s="162" t="s">
        <v>4394</v>
      </c>
      <c r="B1530" s="162" t="s">
        <v>8894</v>
      </c>
      <c r="C1530" s="162" t="s">
        <v>8895</v>
      </c>
      <c r="D1530" s="162" t="s">
        <v>4424</v>
      </c>
      <c r="E1530" s="162" t="s">
        <v>340</v>
      </c>
      <c r="F1530" s="162" t="s">
        <v>333</v>
      </c>
      <c r="G1530" s="162" t="s">
        <v>4425</v>
      </c>
      <c r="H1530" s="162" t="s">
        <v>4425</v>
      </c>
      <c r="I1530" s="162" t="s">
        <v>4426</v>
      </c>
      <c r="J1530" s="162" t="b">
        <v>1</v>
      </c>
      <c r="K1530" s="162" t="b">
        <v>0</v>
      </c>
    </row>
    <row r="1531" spans="1:11">
      <c r="A1531" s="162" t="s">
        <v>4394</v>
      </c>
      <c r="B1531" s="162" t="s">
        <v>8896</v>
      </c>
      <c r="C1531" s="162" t="s">
        <v>8897</v>
      </c>
      <c r="D1531" s="162" t="s">
        <v>4395</v>
      </c>
      <c r="E1531" s="162" t="s">
        <v>340</v>
      </c>
      <c r="F1531" s="162" t="s">
        <v>333</v>
      </c>
      <c r="G1531" s="162" t="s">
        <v>4427</v>
      </c>
      <c r="H1531" s="162" t="s">
        <v>4427</v>
      </c>
      <c r="I1531" s="162" t="s">
        <v>4428</v>
      </c>
      <c r="J1531" s="162" t="b">
        <v>1</v>
      </c>
      <c r="K1531" s="162" t="b">
        <v>0</v>
      </c>
    </row>
    <row r="1532" spans="1:11">
      <c r="A1532" s="162" t="s">
        <v>4394</v>
      </c>
      <c r="B1532" s="162" t="s">
        <v>8898</v>
      </c>
      <c r="C1532" s="162" t="s">
        <v>8899</v>
      </c>
      <c r="D1532" s="162" t="s">
        <v>4395</v>
      </c>
      <c r="E1532" s="162" t="s">
        <v>340</v>
      </c>
      <c r="F1532" s="162" t="s">
        <v>333</v>
      </c>
      <c r="G1532" s="162" t="s">
        <v>4429</v>
      </c>
      <c r="H1532" s="162" t="s">
        <v>4429</v>
      </c>
      <c r="I1532" s="162" t="s">
        <v>4430</v>
      </c>
      <c r="J1532" s="162" t="b">
        <v>1</v>
      </c>
      <c r="K1532" s="162" t="b">
        <v>0</v>
      </c>
    </row>
    <row r="1533" spans="1:11">
      <c r="A1533" s="162" t="s">
        <v>4394</v>
      </c>
      <c r="B1533" s="162" t="s">
        <v>8900</v>
      </c>
      <c r="C1533" s="162" t="s">
        <v>8901</v>
      </c>
      <c r="D1533" s="162" t="s">
        <v>4395</v>
      </c>
      <c r="E1533" s="162" t="s">
        <v>340</v>
      </c>
      <c r="F1533" s="162" t="s">
        <v>333</v>
      </c>
      <c r="G1533" s="162" t="s">
        <v>4431</v>
      </c>
      <c r="H1533" s="162" t="s">
        <v>4431</v>
      </c>
      <c r="I1533" s="162" t="s">
        <v>4432</v>
      </c>
      <c r="J1533" s="162" t="b">
        <v>1</v>
      </c>
      <c r="K1533" s="162" t="b">
        <v>0</v>
      </c>
    </row>
    <row r="1534" spans="1:11">
      <c r="A1534" s="162" t="s">
        <v>4394</v>
      </c>
      <c r="B1534" s="162" t="s">
        <v>8902</v>
      </c>
      <c r="C1534" s="162" t="s">
        <v>8903</v>
      </c>
      <c r="D1534" s="162" t="s">
        <v>4433</v>
      </c>
      <c r="E1534" s="162" t="s">
        <v>340</v>
      </c>
      <c r="F1534" s="162" t="s">
        <v>333</v>
      </c>
      <c r="G1534" s="162" t="s">
        <v>4434</v>
      </c>
      <c r="H1534" s="162" t="s">
        <v>4434</v>
      </c>
      <c r="I1534" s="162" t="s">
        <v>4435</v>
      </c>
      <c r="J1534" s="162" t="b">
        <v>1</v>
      </c>
      <c r="K1534" s="162" t="b">
        <v>0</v>
      </c>
    </row>
    <row r="1535" spans="1:11">
      <c r="A1535" s="162" t="s">
        <v>4394</v>
      </c>
      <c r="B1535" s="162" t="s">
        <v>8904</v>
      </c>
      <c r="C1535" s="162" t="s">
        <v>8905</v>
      </c>
      <c r="D1535" s="162" t="s">
        <v>4417</v>
      </c>
      <c r="E1535" s="162" t="s">
        <v>340</v>
      </c>
      <c r="F1535" s="162" t="s">
        <v>333</v>
      </c>
      <c r="G1535" s="162" t="s">
        <v>4436</v>
      </c>
      <c r="H1535" s="162" t="s">
        <v>4436</v>
      </c>
      <c r="I1535" s="162" t="s">
        <v>4437</v>
      </c>
      <c r="J1535" s="162" t="b">
        <v>1</v>
      </c>
      <c r="K1535" s="162" t="b">
        <v>0</v>
      </c>
    </row>
    <row r="1536" spans="1:11">
      <c r="A1536" s="162" t="s">
        <v>4394</v>
      </c>
      <c r="B1536" s="162" t="s">
        <v>8906</v>
      </c>
      <c r="C1536" s="162" t="s">
        <v>8907</v>
      </c>
      <c r="D1536" s="162" t="s">
        <v>4395</v>
      </c>
      <c r="E1536" s="162" t="s">
        <v>340</v>
      </c>
      <c r="F1536" s="162" t="s">
        <v>333</v>
      </c>
      <c r="G1536" s="162" t="s">
        <v>4438</v>
      </c>
      <c r="H1536" s="162" t="s">
        <v>4438</v>
      </c>
      <c r="I1536" s="162" t="s">
        <v>4439</v>
      </c>
      <c r="J1536" s="162" t="b">
        <v>1</v>
      </c>
      <c r="K1536" s="162" t="b">
        <v>0</v>
      </c>
    </row>
    <row r="1537" spans="1:11">
      <c r="A1537" s="162" t="s">
        <v>4394</v>
      </c>
      <c r="B1537" s="162" t="s">
        <v>8908</v>
      </c>
      <c r="C1537" s="162" t="s">
        <v>8909</v>
      </c>
      <c r="D1537" s="162" t="s">
        <v>4395</v>
      </c>
      <c r="E1537" s="162" t="s">
        <v>340</v>
      </c>
      <c r="F1537" s="162" t="s">
        <v>333</v>
      </c>
      <c r="G1537" s="162" t="s">
        <v>4440</v>
      </c>
      <c r="H1537" s="162" t="s">
        <v>4440</v>
      </c>
      <c r="I1537" s="162" t="s">
        <v>4441</v>
      </c>
      <c r="J1537" s="162" t="b">
        <v>1</v>
      </c>
      <c r="K1537" s="162" t="b">
        <v>0</v>
      </c>
    </row>
    <row r="1538" spans="1:11">
      <c r="A1538" s="162" t="s">
        <v>4394</v>
      </c>
      <c r="B1538" s="162" t="s">
        <v>8910</v>
      </c>
      <c r="C1538" s="162" t="s">
        <v>8911</v>
      </c>
      <c r="D1538" s="162" t="s">
        <v>4395</v>
      </c>
      <c r="E1538" s="162" t="s">
        <v>340</v>
      </c>
      <c r="F1538" s="162" t="s">
        <v>333</v>
      </c>
      <c r="G1538" s="162" t="s">
        <v>4442</v>
      </c>
      <c r="H1538" s="162" t="s">
        <v>4442</v>
      </c>
      <c r="I1538" s="162" t="s">
        <v>4443</v>
      </c>
      <c r="J1538" s="162" t="b">
        <v>1</v>
      </c>
      <c r="K1538" s="162" t="b">
        <v>0</v>
      </c>
    </row>
    <row r="1539" spans="1:11">
      <c r="A1539" s="162" t="s">
        <v>4394</v>
      </c>
      <c r="B1539" s="162" t="s">
        <v>8912</v>
      </c>
      <c r="C1539" s="162" t="s">
        <v>8913</v>
      </c>
      <c r="D1539" s="162" t="s">
        <v>4400</v>
      </c>
      <c r="E1539" s="162" t="s">
        <v>340</v>
      </c>
      <c r="F1539" s="162" t="s">
        <v>333</v>
      </c>
      <c r="G1539" s="162" t="s">
        <v>4444</v>
      </c>
      <c r="H1539" s="162" t="s">
        <v>4444</v>
      </c>
      <c r="I1539" s="162" t="s">
        <v>4445</v>
      </c>
      <c r="J1539" s="162" t="b">
        <v>1</v>
      </c>
      <c r="K1539" s="162" t="b">
        <v>0</v>
      </c>
    </row>
    <row r="1540" spans="1:11">
      <c r="A1540" s="162" t="s">
        <v>4394</v>
      </c>
      <c r="B1540" s="162" t="s">
        <v>8914</v>
      </c>
      <c r="C1540" s="162" t="s">
        <v>8915</v>
      </c>
      <c r="D1540" s="162" t="s">
        <v>4391</v>
      </c>
      <c r="E1540" s="162" t="s">
        <v>340</v>
      </c>
      <c r="F1540" s="162" t="s">
        <v>333</v>
      </c>
      <c r="G1540" s="162" t="s">
        <v>4446</v>
      </c>
      <c r="H1540" s="162" t="s">
        <v>4446</v>
      </c>
      <c r="I1540" s="162" t="s">
        <v>4447</v>
      </c>
      <c r="J1540" s="162" t="b">
        <v>1</v>
      </c>
      <c r="K1540" s="162" t="b">
        <v>0</v>
      </c>
    </row>
    <row r="1541" spans="1:11">
      <c r="A1541" s="162" t="s">
        <v>4394</v>
      </c>
      <c r="B1541" s="162" t="s">
        <v>8916</v>
      </c>
      <c r="C1541" s="162" t="s">
        <v>8917</v>
      </c>
      <c r="D1541" s="162" t="s">
        <v>4400</v>
      </c>
      <c r="E1541" s="162" t="s">
        <v>340</v>
      </c>
      <c r="F1541" s="162" t="s">
        <v>333</v>
      </c>
      <c r="G1541" s="162" t="s">
        <v>4448</v>
      </c>
      <c r="H1541" s="162" t="s">
        <v>4448</v>
      </c>
      <c r="I1541" s="162" t="s">
        <v>4449</v>
      </c>
      <c r="J1541" s="162" t="b">
        <v>1</v>
      </c>
      <c r="K1541" s="162" t="b">
        <v>0</v>
      </c>
    </row>
    <row r="1542" spans="1:11">
      <c r="A1542" s="162" t="s">
        <v>4394</v>
      </c>
      <c r="B1542" s="162" t="s">
        <v>8918</v>
      </c>
      <c r="C1542" s="162" t="s">
        <v>8919</v>
      </c>
      <c r="D1542" s="162" t="s">
        <v>4450</v>
      </c>
      <c r="E1542" s="162" t="s">
        <v>340</v>
      </c>
      <c r="F1542" s="162" t="s">
        <v>333</v>
      </c>
      <c r="G1542" s="162" t="s">
        <v>4451</v>
      </c>
      <c r="H1542" s="162" t="s">
        <v>4451</v>
      </c>
      <c r="I1542" s="162" t="s">
        <v>4452</v>
      </c>
      <c r="J1542" s="162" t="b">
        <v>1</v>
      </c>
      <c r="K1542" s="162" t="b">
        <v>0</v>
      </c>
    </row>
    <row r="1543" spans="1:11">
      <c r="A1543" s="162" t="s">
        <v>4394</v>
      </c>
      <c r="B1543" s="162" t="s">
        <v>8920</v>
      </c>
      <c r="C1543" s="162" t="s">
        <v>8921</v>
      </c>
      <c r="D1543" s="162" t="s">
        <v>4453</v>
      </c>
      <c r="E1543" s="162" t="s">
        <v>340</v>
      </c>
      <c r="F1543" s="162" t="s">
        <v>333</v>
      </c>
      <c r="G1543" s="162" t="s">
        <v>4454</v>
      </c>
      <c r="H1543" s="162" t="s">
        <v>4454</v>
      </c>
      <c r="I1543" s="162" t="s">
        <v>4455</v>
      </c>
      <c r="J1543" s="162" t="b">
        <v>1</v>
      </c>
      <c r="K1543" s="162" t="b">
        <v>0</v>
      </c>
    </row>
    <row r="1544" spans="1:11">
      <c r="A1544" s="162" t="s">
        <v>4394</v>
      </c>
      <c r="B1544" s="162" t="s">
        <v>8922</v>
      </c>
      <c r="C1544" s="162" t="s">
        <v>8923</v>
      </c>
      <c r="D1544" s="162" t="s">
        <v>4395</v>
      </c>
      <c r="E1544" s="162" t="s">
        <v>340</v>
      </c>
      <c r="F1544" s="162" t="s">
        <v>333</v>
      </c>
      <c r="G1544" s="162" t="s">
        <v>4456</v>
      </c>
      <c r="H1544" s="162" t="s">
        <v>4456</v>
      </c>
      <c r="I1544" s="162" t="s">
        <v>4457</v>
      </c>
      <c r="J1544" s="162" t="b">
        <v>1</v>
      </c>
      <c r="K1544" s="162" t="b">
        <v>0</v>
      </c>
    </row>
    <row r="1545" spans="1:11">
      <c r="A1545" s="162" t="s">
        <v>4394</v>
      </c>
      <c r="B1545" s="162" t="s">
        <v>8924</v>
      </c>
      <c r="C1545" s="162" t="s">
        <v>8925</v>
      </c>
      <c r="D1545" s="162" t="s">
        <v>4395</v>
      </c>
      <c r="E1545" s="162" t="s">
        <v>340</v>
      </c>
      <c r="F1545" s="162" t="s">
        <v>333</v>
      </c>
      <c r="G1545" s="162" t="s">
        <v>4458</v>
      </c>
      <c r="H1545" s="162" t="s">
        <v>4458</v>
      </c>
      <c r="I1545" s="162" t="s">
        <v>4459</v>
      </c>
      <c r="J1545" s="162" t="b">
        <v>1</v>
      </c>
      <c r="K1545" s="162" t="b">
        <v>0</v>
      </c>
    </row>
    <row r="1546" spans="1:11">
      <c r="A1546" s="162" t="s">
        <v>4394</v>
      </c>
      <c r="B1546" s="162" t="s">
        <v>8926</v>
      </c>
      <c r="C1546" s="162" t="s">
        <v>8927</v>
      </c>
      <c r="D1546" s="162" t="s">
        <v>4400</v>
      </c>
      <c r="E1546" s="162" t="s">
        <v>340</v>
      </c>
      <c r="F1546" s="162" t="s">
        <v>333</v>
      </c>
      <c r="G1546" s="162" t="s">
        <v>4460</v>
      </c>
      <c r="H1546" s="162" t="s">
        <v>4460</v>
      </c>
      <c r="I1546" s="162" t="s">
        <v>4461</v>
      </c>
      <c r="J1546" s="162" t="b">
        <v>1</v>
      </c>
      <c r="K1546" s="162" t="b">
        <v>0</v>
      </c>
    </row>
    <row r="1547" spans="1:11">
      <c r="A1547" s="162" t="s">
        <v>4394</v>
      </c>
      <c r="B1547" s="162" t="s">
        <v>8928</v>
      </c>
      <c r="C1547" s="162" t="s">
        <v>8929</v>
      </c>
      <c r="D1547" s="162" t="s">
        <v>4462</v>
      </c>
      <c r="E1547" s="162" t="s">
        <v>340</v>
      </c>
      <c r="F1547" s="162" t="s">
        <v>333</v>
      </c>
      <c r="G1547" s="162" t="s">
        <v>4463</v>
      </c>
      <c r="H1547" s="162" t="s">
        <v>4463</v>
      </c>
      <c r="I1547" s="162" t="s">
        <v>4464</v>
      </c>
      <c r="J1547" s="162" t="b">
        <v>1</v>
      </c>
      <c r="K1547" s="162" t="b">
        <v>0</v>
      </c>
    </row>
    <row r="1548" spans="1:11">
      <c r="A1548" s="162" t="s">
        <v>4394</v>
      </c>
      <c r="B1548" s="162" t="s">
        <v>8930</v>
      </c>
      <c r="C1548" s="162" t="s">
        <v>8931</v>
      </c>
      <c r="D1548" s="162" t="s">
        <v>4395</v>
      </c>
      <c r="E1548" s="162" t="s">
        <v>340</v>
      </c>
      <c r="F1548" s="162" t="s">
        <v>333</v>
      </c>
      <c r="G1548" s="162" t="s">
        <v>4465</v>
      </c>
      <c r="H1548" s="162" t="s">
        <v>4465</v>
      </c>
      <c r="I1548" s="162" t="s">
        <v>4466</v>
      </c>
      <c r="J1548" s="162" t="b">
        <v>1</v>
      </c>
      <c r="K1548" s="162" t="b">
        <v>0</v>
      </c>
    </row>
    <row r="1549" spans="1:11">
      <c r="A1549" s="162" t="s">
        <v>4394</v>
      </c>
      <c r="B1549" s="162" t="s">
        <v>8932</v>
      </c>
      <c r="C1549" s="162" t="s">
        <v>8933</v>
      </c>
      <c r="D1549" s="162" t="s">
        <v>4395</v>
      </c>
      <c r="E1549" s="162" t="s">
        <v>340</v>
      </c>
      <c r="F1549" s="162" t="s">
        <v>333</v>
      </c>
      <c r="G1549" s="162" t="s">
        <v>4467</v>
      </c>
      <c r="H1549" s="162" t="s">
        <v>4467</v>
      </c>
      <c r="I1549" s="162" t="s">
        <v>4468</v>
      </c>
      <c r="J1549" s="162" t="b">
        <v>1</v>
      </c>
      <c r="K1549" s="162" t="b">
        <v>0</v>
      </c>
    </row>
    <row r="1550" spans="1:11">
      <c r="A1550" s="162" t="s">
        <v>4394</v>
      </c>
      <c r="B1550" s="162" t="s">
        <v>8934</v>
      </c>
      <c r="C1550" s="162" t="s">
        <v>8935</v>
      </c>
      <c r="D1550" s="162" t="s">
        <v>4395</v>
      </c>
      <c r="E1550" s="162" t="s">
        <v>340</v>
      </c>
      <c r="F1550" s="162" t="s">
        <v>333</v>
      </c>
      <c r="G1550" s="162" t="s">
        <v>4469</v>
      </c>
      <c r="H1550" s="162" t="s">
        <v>4469</v>
      </c>
      <c r="I1550" s="162" t="s">
        <v>4470</v>
      </c>
      <c r="J1550" s="162" t="b">
        <v>1</v>
      </c>
      <c r="K1550" s="162" t="b">
        <v>0</v>
      </c>
    </row>
    <row r="1551" spans="1:11">
      <c r="A1551" s="162" t="s">
        <v>4394</v>
      </c>
      <c r="B1551" s="162" t="s">
        <v>8936</v>
      </c>
      <c r="C1551" s="162" t="s">
        <v>8937</v>
      </c>
      <c r="D1551" s="162" t="s">
        <v>4471</v>
      </c>
      <c r="E1551" s="162" t="s">
        <v>340</v>
      </c>
      <c r="F1551" s="162" t="s">
        <v>333</v>
      </c>
      <c r="G1551" s="162" t="s">
        <v>4472</v>
      </c>
      <c r="H1551" s="162" t="s">
        <v>4472</v>
      </c>
      <c r="I1551" s="162" t="s">
        <v>4473</v>
      </c>
      <c r="J1551" s="162" t="b">
        <v>1</v>
      </c>
      <c r="K1551" s="162" t="b">
        <v>0</v>
      </c>
    </row>
    <row r="1552" spans="1:11">
      <c r="A1552" s="162" t="s">
        <v>4394</v>
      </c>
      <c r="B1552" s="162" t="s">
        <v>8938</v>
      </c>
      <c r="C1552" s="162" t="s">
        <v>8939</v>
      </c>
      <c r="D1552" s="162" t="s">
        <v>4462</v>
      </c>
      <c r="E1552" s="162" t="s">
        <v>340</v>
      </c>
      <c r="F1552" s="162" t="s">
        <v>333</v>
      </c>
      <c r="G1552" s="162" t="s">
        <v>4474</v>
      </c>
      <c r="H1552" s="162" t="s">
        <v>4474</v>
      </c>
      <c r="I1552" s="162" t="s">
        <v>4475</v>
      </c>
      <c r="J1552" s="162" t="b">
        <v>1</v>
      </c>
      <c r="K1552" s="162" t="b">
        <v>0</v>
      </c>
    </row>
    <row r="1553" spans="1:11">
      <c r="A1553" s="162" t="s">
        <v>4394</v>
      </c>
      <c r="B1553" s="162" t="s">
        <v>8940</v>
      </c>
      <c r="C1553" s="162" t="s">
        <v>8941</v>
      </c>
      <c r="D1553" s="162" t="s">
        <v>4424</v>
      </c>
      <c r="E1553" s="162" t="s">
        <v>340</v>
      </c>
      <c r="F1553" s="162" t="s">
        <v>333</v>
      </c>
      <c r="G1553" s="162" t="s">
        <v>4476</v>
      </c>
      <c r="H1553" s="162" t="s">
        <v>4476</v>
      </c>
      <c r="I1553" s="162" t="s">
        <v>4477</v>
      </c>
      <c r="J1553" s="162" t="b">
        <v>1</v>
      </c>
      <c r="K1553" s="162" t="b">
        <v>0</v>
      </c>
    </row>
    <row r="1554" spans="1:11">
      <c r="A1554" s="162" t="s">
        <v>4394</v>
      </c>
      <c r="B1554" s="162" t="s">
        <v>8942</v>
      </c>
      <c r="C1554" s="162" t="s">
        <v>8943</v>
      </c>
      <c r="D1554" s="162" t="s">
        <v>4395</v>
      </c>
      <c r="E1554" s="162" t="s">
        <v>340</v>
      </c>
      <c r="F1554" s="162" t="s">
        <v>333</v>
      </c>
      <c r="G1554" s="162" t="s">
        <v>4478</v>
      </c>
      <c r="H1554" s="162" t="s">
        <v>4478</v>
      </c>
      <c r="I1554" s="162" t="s">
        <v>4479</v>
      </c>
      <c r="J1554" s="162" t="b">
        <v>1</v>
      </c>
      <c r="K1554" s="162" t="b">
        <v>0</v>
      </c>
    </row>
    <row r="1555" spans="1:11">
      <c r="A1555" s="162" t="s">
        <v>4394</v>
      </c>
      <c r="B1555" s="162" t="s">
        <v>8944</v>
      </c>
      <c r="C1555" s="162" t="s">
        <v>8945</v>
      </c>
      <c r="D1555" s="162" t="s">
        <v>4395</v>
      </c>
      <c r="E1555" s="162" t="s">
        <v>340</v>
      </c>
      <c r="F1555" s="162" t="s">
        <v>333</v>
      </c>
      <c r="G1555" s="162" t="s">
        <v>4480</v>
      </c>
      <c r="H1555" s="162" t="s">
        <v>4480</v>
      </c>
      <c r="I1555" s="162" t="s">
        <v>4481</v>
      </c>
      <c r="J1555" s="162" t="b">
        <v>1</v>
      </c>
      <c r="K1555" s="162" t="b">
        <v>0</v>
      </c>
    </row>
    <row r="1556" spans="1:11">
      <c r="A1556" s="162" t="s">
        <v>4394</v>
      </c>
      <c r="B1556" s="162" t="s">
        <v>8946</v>
      </c>
      <c r="C1556" s="162" t="s">
        <v>8947</v>
      </c>
      <c r="D1556" s="162" t="s">
        <v>4400</v>
      </c>
      <c r="E1556" s="162" t="s">
        <v>340</v>
      </c>
      <c r="F1556" s="162" t="s">
        <v>333</v>
      </c>
      <c r="G1556" s="162" t="s">
        <v>4482</v>
      </c>
      <c r="H1556" s="162" t="s">
        <v>4482</v>
      </c>
      <c r="I1556" s="162" t="s">
        <v>4483</v>
      </c>
      <c r="J1556" s="162" t="b">
        <v>1</v>
      </c>
      <c r="K1556" s="162" t="b">
        <v>0</v>
      </c>
    </row>
    <row r="1557" spans="1:11">
      <c r="A1557" s="162" t="s">
        <v>4394</v>
      </c>
      <c r="B1557" s="162" t="s">
        <v>8948</v>
      </c>
      <c r="C1557" s="162" t="s">
        <v>8949</v>
      </c>
      <c r="D1557" s="162" t="s">
        <v>4403</v>
      </c>
      <c r="E1557" s="162" t="s">
        <v>340</v>
      </c>
      <c r="F1557" s="162" t="s">
        <v>333</v>
      </c>
      <c r="G1557" s="162" t="s">
        <v>4484</v>
      </c>
      <c r="H1557" s="162" t="s">
        <v>4484</v>
      </c>
      <c r="I1557" s="162" t="s">
        <v>4485</v>
      </c>
      <c r="J1557" s="162" t="b">
        <v>1</v>
      </c>
      <c r="K1557" s="162" t="b">
        <v>0</v>
      </c>
    </row>
    <row r="1558" spans="1:11">
      <c r="A1558" s="162" t="s">
        <v>4394</v>
      </c>
      <c r="B1558" s="162" t="s">
        <v>8950</v>
      </c>
      <c r="C1558" s="162" t="s">
        <v>8951</v>
      </c>
      <c r="D1558" s="162" t="s">
        <v>4395</v>
      </c>
      <c r="E1558" s="162" t="s">
        <v>340</v>
      </c>
      <c r="F1558" s="162" t="s">
        <v>333</v>
      </c>
      <c r="G1558" s="162" t="s">
        <v>4486</v>
      </c>
      <c r="H1558" s="162" t="s">
        <v>4486</v>
      </c>
      <c r="I1558" s="162" t="s">
        <v>4487</v>
      </c>
      <c r="J1558" s="162" t="b">
        <v>1</v>
      </c>
      <c r="K1558" s="162" t="b">
        <v>0</v>
      </c>
    </row>
    <row r="1559" spans="1:11">
      <c r="A1559" s="162" t="s">
        <v>4394</v>
      </c>
      <c r="B1559" s="162" t="s">
        <v>8952</v>
      </c>
      <c r="C1559" s="162" t="s">
        <v>8953</v>
      </c>
      <c r="D1559" s="162" t="s">
        <v>4395</v>
      </c>
      <c r="E1559" s="162" t="s">
        <v>340</v>
      </c>
      <c r="F1559" s="162" t="s">
        <v>333</v>
      </c>
      <c r="G1559" s="162" t="s">
        <v>4488</v>
      </c>
      <c r="H1559" s="162" t="s">
        <v>4488</v>
      </c>
      <c r="I1559" s="162" t="s">
        <v>4489</v>
      </c>
      <c r="J1559" s="162" t="b">
        <v>1</v>
      </c>
      <c r="K1559" s="162" t="b">
        <v>0</v>
      </c>
    </row>
    <row r="1560" spans="1:11">
      <c r="A1560" s="162" t="s">
        <v>4394</v>
      </c>
      <c r="B1560" s="162" t="s">
        <v>8954</v>
      </c>
      <c r="C1560" s="162" t="s">
        <v>8955</v>
      </c>
      <c r="D1560" s="162" t="s">
        <v>4400</v>
      </c>
      <c r="E1560" s="162" t="s">
        <v>340</v>
      </c>
      <c r="F1560" s="162" t="s">
        <v>333</v>
      </c>
      <c r="G1560" s="162" t="s">
        <v>4490</v>
      </c>
      <c r="H1560" s="162" t="s">
        <v>4490</v>
      </c>
      <c r="I1560" s="162" t="s">
        <v>4491</v>
      </c>
      <c r="J1560" s="162" t="b">
        <v>1</v>
      </c>
      <c r="K1560" s="162" t="b">
        <v>0</v>
      </c>
    </row>
    <row r="1561" spans="1:11">
      <c r="A1561" s="162" t="s">
        <v>4394</v>
      </c>
      <c r="B1561" s="162" t="s">
        <v>8956</v>
      </c>
      <c r="C1561" s="162" t="s">
        <v>8957</v>
      </c>
      <c r="D1561" s="162" t="s">
        <v>4471</v>
      </c>
      <c r="E1561" s="162" t="s">
        <v>340</v>
      </c>
      <c r="F1561" s="162" t="s">
        <v>333</v>
      </c>
      <c r="G1561" s="162" t="s">
        <v>4492</v>
      </c>
      <c r="H1561" s="162" t="s">
        <v>4492</v>
      </c>
      <c r="I1561" s="162" t="s">
        <v>4493</v>
      </c>
      <c r="J1561" s="162" t="b">
        <v>1</v>
      </c>
      <c r="K1561" s="162" t="b">
        <v>0</v>
      </c>
    </row>
    <row r="1562" spans="1:11">
      <c r="A1562" s="162" t="s">
        <v>4394</v>
      </c>
      <c r="B1562" s="162" t="s">
        <v>8958</v>
      </c>
      <c r="C1562" s="162" t="s">
        <v>8959</v>
      </c>
      <c r="D1562" s="162" t="s">
        <v>4403</v>
      </c>
      <c r="E1562" s="162" t="s">
        <v>340</v>
      </c>
      <c r="F1562" s="162" t="s">
        <v>333</v>
      </c>
      <c r="G1562" s="162" t="s">
        <v>4494</v>
      </c>
      <c r="H1562" s="162" t="s">
        <v>4494</v>
      </c>
      <c r="I1562" s="162" t="s">
        <v>4495</v>
      </c>
      <c r="J1562" s="162" t="b">
        <v>1</v>
      </c>
      <c r="K1562" s="162" t="b">
        <v>0</v>
      </c>
    </row>
    <row r="1563" spans="1:11">
      <c r="A1563" s="162" t="s">
        <v>4394</v>
      </c>
      <c r="B1563" s="162" t="s">
        <v>8960</v>
      </c>
      <c r="C1563" s="162" t="s">
        <v>8961</v>
      </c>
      <c r="D1563" s="162" t="s">
        <v>4403</v>
      </c>
      <c r="E1563" s="162" t="s">
        <v>340</v>
      </c>
      <c r="F1563" s="162" t="s">
        <v>333</v>
      </c>
      <c r="G1563" s="162" t="s">
        <v>4496</v>
      </c>
      <c r="H1563" s="162" t="s">
        <v>4496</v>
      </c>
      <c r="I1563" s="162" t="s">
        <v>4497</v>
      </c>
      <c r="J1563" s="162" t="b">
        <v>1</v>
      </c>
      <c r="K1563" s="162" t="b">
        <v>0</v>
      </c>
    </row>
    <row r="1564" spans="1:11">
      <c r="A1564" s="162" t="s">
        <v>4394</v>
      </c>
      <c r="B1564" s="162" t="s">
        <v>8962</v>
      </c>
      <c r="C1564" s="162" t="s">
        <v>8963</v>
      </c>
      <c r="D1564" s="162" t="s">
        <v>4424</v>
      </c>
      <c r="E1564" s="162" t="s">
        <v>340</v>
      </c>
      <c r="F1564" s="162" t="s">
        <v>333</v>
      </c>
      <c r="G1564" s="162" t="s">
        <v>4498</v>
      </c>
      <c r="H1564" s="162" t="s">
        <v>4498</v>
      </c>
      <c r="I1564" s="162" t="s">
        <v>4499</v>
      </c>
      <c r="J1564" s="162" t="b">
        <v>1</v>
      </c>
      <c r="K1564" s="162" t="b">
        <v>0</v>
      </c>
    </row>
    <row r="1565" spans="1:11">
      <c r="A1565" s="162" t="s">
        <v>4394</v>
      </c>
      <c r="B1565" s="162" t="s">
        <v>8964</v>
      </c>
      <c r="C1565" s="162" t="s">
        <v>8965</v>
      </c>
      <c r="D1565" s="162" t="s">
        <v>4395</v>
      </c>
      <c r="E1565" s="162" t="s">
        <v>340</v>
      </c>
      <c r="F1565" s="162" t="s">
        <v>333</v>
      </c>
      <c r="G1565" s="162" t="s">
        <v>4500</v>
      </c>
      <c r="H1565" s="162" t="s">
        <v>4500</v>
      </c>
      <c r="I1565" s="162" t="s">
        <v>4501</v>
      </c>
      <c r="J1565" s="162" t="b">
        <v>1</v>
      </c>
      <c r="K1565" s="162" t="b">
        <v>0</v>
      </c>
    </row>
    <row r="1566" spans="1:11">
      <c r="A1566" s="162" t="s">
        <v>4394</v>
      </c>
      <c r="B1566" s="162" t="s">
        <v>8966</v>
      </c>
      <c r="C1566" s="162" t="s">
        <v>8967</v>
      </c>
      <c r="D1566" s="162" t="s">
        <v>4395</v>
      </c>
      <c r="E1566" s="162" t="s">
        <v>340</v>
      </c>
      <c r="F1566" s="162" t="s">
        <v>333</v>
      </c>
      <c r="G1566" s="162" t="s">
        <v>4502</v>
      </c>
      <c r="H1566" s="162" t="s">
        <v>4502</v>
      </c>
      <c r="I1566" s="162" t="s">
        <v>4503</v>
      </c>
      <c r="J1566" s="162" t="b">
        <v>1</v>
      </c>
      <c r="K1566" s="162" t="b">
        <v>0</v>
      </c>
    </row>
    <row r="1567" spans="1:11">
      <c r="A1567" s="162" t="s">
        <v>4394</v>
      </c>
      <c r="B1567" s="162" t="s">
        <v>8968</v>
      </c>
      <c r="C1567" s="162" t="s">
        <v>8969</v>
      </c>
      <c r="D1567" s="162" t="s">
        <v>4504</v>
      </c>
      <c r="E1567" s="162" t="s">
        <v>340</v>
      </c>
      <c r="F1567" s="162" t="s">
        <v>332</v>
      </c>
      <c r="G1567" s="162" t="s">
        <v>4505</v>
      </c>
      <c r="H1567" s="162" t="s">
        <v>4505</v>
      </c>
      <c r="I1567" s="162" t="s">
        <v>4506</v>
      </c>
      <c r="J1567" s="162" t="b">
        <v>1</v>
      </c>
      <c r="K1567" s="162" t="b">
        <v>0</v>
      </c>
    </row>
    <row r="1568" spans="1:11">
      <c r="A1568" s="162" t="s">
        <v>4394</v>
      </c>
      <c r="B1568" s="162" t="s">
        <v>8970</v>
      </c>
      <c r="C1568" s="162" t="s">
        <v>8971</v>
      </c>
      <c r="D1568" s="162" t="s">
        <v>4507</v>
      </c>
      <c r="E1568" s="162" t="s">
        <v>340</v>
      </c>
      <c r="F1568" s="162" t="s">
        <v>332</v>
      </c>
      <c r="G1568" s="162" t="s">
        <v>4508</v>
      </c>
      <c r="H1568" s="162" t="s">
        <v>4508</v>
      </c>
      <c r="I1568" s="162" t="s">
        <v>4509</v>
      </c>
      <c r="J1568" s="162" t="b">
        <v>1</v>
      </c>
      <c r="K1568" s="162" t="b">
        <v>0</v>
      </c>
    </row>
    <row r="1569" spans="1:11">
      <c r="A1569" s="162" t="s">
        <v>4394</v>
      </c>
      <c r="B1569" s="162" t="s">
        <v>8972</v>
      </c>
      <c r="C1569" s="162" t="s">
        <v>8973</v>
      </c>
      <c r="D1569" s="162" t="s">
        <v>4510</v>
      </c>
      <c r="E1569" s="162" t="s">
        <v>340</v>
      </c>
      <c r="F1569" s="162" t="s">
        <v>332</v>
      </c>
      <c r="G1569" s="162" t="s">
        <v>4511</v>
      </c>
      <c r="H1569" s="162" t="s">
        <v>4511</v>
      </c>
      <c r="I1569" s="162" t="s">
        <v>4512</v>
      </c>
      <c r="J1569" s="162" t="b">
        <v>1</v>
      </c>
      <c r="K1569" s="162" t="b">
        <v>0</v>
      </c>
    </row>
    <row r="1570" spans="1:11">
      <c r="A1570" s="162" t="s">
        <v>4394</v>
      </c>
      <c r="B1570" s="162" t="s">
        <v>8974</v>
      </c>
      <c r="C1570" s="162" t="s">
        <v>8975</v>
      </c>
      <c r="D1570" s="162" t="s">
        <v>4433</v>
      </c>
      <c r="E1570" s="162" t="s">
        <v>340</v>
      </c>
      <c r="F1570" s="162" t="s">
        <v>332</v>
      </c>
      <c r="G1570" s="162" t="s">
        <v>4513</v>
      </c>
      <c r="H1570" s="162" t="s">
        <v>4513</v>
      </c>
      <c r="I1570" s="162" t="s">
        <v>4514</v>
      </c>
      <c r="J1570" s="162" t="b">
        <v>1</v>
      </c>
      <c r="K1570" s="162" t="b">
        <v>0</v>
      </c>
    </row>
    <row r="1571" spans="1:11">
      <c r="A1571" s="162" t="s">
        <v>4518</v>
      </c>
      <c r="B1571" s="162" t="s">
        <v>8976</v>
      </c>
      <c r="C1571" s="162" t="s">
        <v>8977</v>
      </c>
      <c r="D1571" s="162" t="s">
        <v>4515</v>
      </c>
      <c r="E1571" s="162" t="s">
        <v>340</v>
      </c>
      <c r="F1571" s="162" t="s">
        <v>333</v>
      </c>
      <c r="G1571" s="162" t="s">
        <v>4516</v>
      </c>
      <c r="H1571" s="162" t="s">
        <v>4516</v>
      </c>
      <c r="I1571" s="162" t="s">
        <v>4517</v>
      </c>
      <c r="J1571" s="162" t="b">
        <v>0</v>
      </c>
      <c r="K1571" s="162" t="b">
        <v>0</v>
      </c>
    </row>
    <row r="1572" spans="1:11">
      <c r="A1572" s="162" t="s">
        <v>4522</v>
      </c>
      <c r="B1572" s="162" t="s">
        <v>8978</v>
      </c>
      <c r="C1572" s="162" t="s">
        <v>8979</v>
      </c>
      <c r="D1572" s="162" t="s">
        <v>4519</v>
      </c>
      <c r="E1572" s="162" t="s">
        <v>340</v>
      </c>
      <c r="F1572" s="162" t="s">
        <v>333</v>
      </c>
      <c r="G1572" s="162" t="s">
        <v>4520</v>
      </c>
      <c r="H1572" s="162" t="s">
        <v>4520</v>
      </c>
      <c r="I1572" s="162" t="s">
        <v>4521</v>
      </c>
      <c r="J1572" s="162" t="b">
        <v>0</v>
      </c>
      <c r="K1572" s="162" t="b">
        <v>0</v>
      </c>
    </row>
    <row r="1573" spans="1:11">
      <c r="A1573" s="162" t="s">
        <v>4522</v>
      </c>
      <c r="B1573" s="162" t="s">
        <v>8980</v>
      </c>
      <c r="C1573" s="162" t="s">
        <v>8981</v>
      </c>
      <c r="D1573" s="162" t="s">
        <v>4523</v>
      </c>
      <c r="E1573" s="162" t="s">
        <v>340</v>
      </c>
      <c r="F1573" s="162" t="s">
        <v>333</v>
      </c>
      <c r="G1573" s="162" t="s">
        <v>4524</v>
      </c>
      <c r="H1573" s="162" t="s">
        <v>4524</v>
      </c>
      <c r="I1573" s="162" t="s">
        <v>4525</v>
      </c>
      <c r="J1573" s="162" t="b">
        <v>0</v>
      </c>
      <c r="K1573" s="162" t="b">
        <v>0</v>
      </c>
    </row>
    <row r="1574" spans="1:11">
      <c r="A1574" s="162" t="s">
        <v>4529</v>
      </c>
      <c r="B1574" s="162" t="s">
        <v>8982</v>
      </c>
      <c r="C1574" s="162" t="s">
        <v>8983</v>
      </c>
      <c r="D1574" s="162" t="s">
        <v>4526</v>
      </c>
      <c r="E1574" s="162" t="s">
        <v>340</v>
      </c>
      <c r="F1574" s="162" t="s">
        <v>333</v>
      </c>
      <c r="G1574" s="162" t="s">
        <v>4527</v>
      </c>
      <c r="H1574" s="162" t="s">
        <v>4527</v>
      </c>
      <c r="I1574" s="162" t="s">
        <v>4528</v>
      </c>
      <c r="J1574" s="162" t="b">
        <v>0</v>
      </c>
      <c r="K1574" s="162" t="b">
        <v>0</v>
      </c>
    </row>
    <row r="1575" spans="1:11">
      <c r="A1575" s="162" t="s">
        <v>4529</v>
      </c>
      <c r="B1575" s="162" t="s">
        <v>8984</v>
      </c>
      <c r="C1575" s="162" t="s">
        <v>8985</v>
      </c>
      <c r="D1575" s="162" t="s">
        <v>4530</v>
      </c>
      <c r="E1575" s="162" t="s">
        <v>340</v>
      </c>
      <c r="F1575" s="162" t="s">
        <v>333</v>
      </c>
      <c r="G1575" s="162" t="s">
        <v>4531</v>
      </c>
      <c r="H1575" s="162" t="s">
        <v>4531</v>
      </c>
      <c r="I1575" s="162" t="s">
        <v>4532</v>
      </c>
      <c r="J1575" s="162" t="b">
        <v>0</v>
      </c>
      <c r="K1575" s="162" t="b">
        <v>0</v>
      </c>
    </row>
    <row r="1576" spans="1:11">
      <c r="A1576" s="162" t="s">
        <v>4529</v>
      </c>
      <c r="B1576" s="162" t="s">
        <v>8986</v>
      </c>
      <c r="C1576" s="162" t="s">
        <v>8987</v>
      </c>
      <c r="D1576" s="162" t="s">
        <v>4533</v>
      </c>
      <c r="E1576" s="162" t="s">
        <v>340</v>
      </c>
      <c r="F1576" s="162" t="s">
        <v>333</v>
      </c>
      <c r="G1576" s="162" t="s">
        <v>4534</v>
      </c>
      <c r="H1576" s="162" t="s">
        <v>4534</v>
      </c>
      <c r="I1576" s="162" t="s">
        <v>4535</v>
      </c>
      <c r="J1576" s="162" t="b">
        <v>0</v>
      </c>
      <c r="K1576" s="162" t="b">
        <v>0</v>
      </c>
    </row>
    <row r="1577" spans="1:11">
      <c r="A1577" s="162" t="s">
        <v>4529</v>
      </c>
      <c r="B1577" s="162" t="s">
        <v>8988</v>
      </c>
      <c r="C1577" s="162" t="s">
        <v>8989</v>
      </c>
      <c r="D1577" s="162" t="s">
        <v>4536</v>
      </c>
      <c r="E1577" s="162" t="s">
        <v>340</v>
      </c>
      <c r="F1577" s="162" t="s">
        <v>333</v>
      </c>
      <c r="G1577" s="162" t="s">
        <v>4537</v>
      </c>
      <c r="H1577" s="162" t="s">
        <v>4537</v>
      </c>
      <c r="I1577" s="162" t="s">
        <v>4538</v>
      </c>
      <c r="J1577" s="162" t="b">
        <v>0</v>
      </c>
      <c r="K1577" s="162" t="b">
        <v>0</v>
      </c>
    </row>
    <row r="1578" spans="1:11">
      <c r="A1578" s="162" t="s">
        <v>4529</v>
      </c>
      <c r="B1578" s="162" t="s">
        <v>8990</v>
      </c>
      <c r="C1578" s="162" t="s">
        <v>8991</v>
      </c>
      <c r="D1578" s="162" t="s">
        <v>4539</v>
      </c>
      <c r="E1578" s="162" t="s">
        <v>340</v>
      </c>
      <c r="F1578" s="162" t="s">
        <v>333</v>
      </c>
      <c r="G1578" s="162" t="s">
        <v>4540</v>
      </c>
      <c r="H1578" s="162" t="s">
        <v>4540</v>
      </c>
      <c r="I1578" s="162" t="s">
        <v>4541</v>
      </c>
      <c r="J1578" s="162" t="b">
        <v>0</v>
      </c>
      <c r="K1578" s="162" t="b">
        <v>0</v>
      </c>
    </row>
    <row r="1579" spans="1:11">
      <c r="A1579" s="162" t="s">
        <v>4529</v>
      </c>
      <c r="B1579" s="162" t="s">
        <v>8992</v>
      </c>
      <c r="C1579" s="162" t="s">
        <v>8993</v>
      </c>
      <c r="D1579" s="162" t="s">
        <v>4542</v>
      </c>
      <c r="E1579" s="162" t="s">
        <v>340</v>
      </c>
      <c r="F1579" s="162" t="s">
        <v>333</v>
      </c>
      <c r="G1579" s="162" t="s">
        <v>4543</v>
      </c>
      <c r="H1579" s="162" t="s">
        <v>4543</v>
      </c>
      <c r="I1579" s="162" t="s">
        <v>4544</v>
      </c>
      <c r="J1579" s="162" t="b">
        <v>0</v>
      </c>
      <c r="K1579" s="162" t="b">
        <v>0</v>
      </c>
    </row>
    <row r="1580" spans="1:11">
      <c r="A1580" s="162" t="s">
        <v>4529</v>
      </c>
      <c r="B1580" s="162" t="s">
        <v>8994</v>
      </c>
      <c r="C1580" s="162" t="s">
        <v>8995</v>
      </c>
      <c r="D1580" s="162" t="s">
        <v>4545</v>
      </c>
      <c r="E1580" s="162" t="s">
        <v>340</v>
      </c>
      <c r="F1580" s="162" t="s">
        <v>333</v>
      </c>
      <c r="G1580" s="162" t="s">
        <v>4546</v>
      </c>
      <c r="H1580" s="162" t="s">
        <v>4546</v>
      </c>
      <c r="I1580" s="162" t="s">
        <v>4547</v>
      </c>
      <c r="J1580" s="162" t="b">
        <v>0</v>
      </c>
      <c r="K1580" s="162" t="b">
        <v>0</v>
      </c>
    </row>
    <row r="1581" spans="1:11">
      <c r="A1581" s="162" t="s">
        <v>4551</v>
      </c>
      <c r="B1581" s="162" t="s">
        <v>8996</v>
      </c>
      <c r="C1581" s="162" t="s">
        <v>8997</v>
      </c>
      <c r="D1581" s="162" t="s">
        <v>4548</v>
      </c>
      <c r="E1581" s="162" t="s">
        <v>340</v>
      </c>
      <c r="F1581" s="162" t="s">
        <v>333</v>
      </c>
      <c r="G1581" s="162" t="s">
        <v>4549</v>
      </c>
      <c r="H1581" s="162" t="s">
        <v>4549</v>
      </c>
      <c r="I1581" s="162" t="s">
        <v>4550</v>
      </c>
      <c r="J1581" s="162" t="b">
        <v>1</v>
      </c>
      <c r="K1581" s="162" t="b">
        <v>0</v>
      </c>
    </row>
    <row r="1582" spans="1:11">
      <c r="A1582" s="162" t="s">
        <v>4551</v>
      </c>
      <c r="B1582" s="162" t="s">
        <v>8998</v>
      </c>
      <c r="C1582" s="162" t="s">
        <v>8999</v>
      </c>
      <c r="D1582" s="162" t="s">
        <v>4552</v>
      </c>
      <c r="E1582" s="162" t="s">
        <v>340</v>
      </c>
      <c r="F1582" s="162" t="s">
        <v>333</v>
      </c>
      <c r="G1582" s="162" t="s">
        <v>4553</v>
      </c>
      <c r="H1582" s="162" t="s">
        <v>4553</v>
      </c>
      <c r="I1582" s="162" t="s">
        <v>4554</v>
      </c>
      <c r="J1582" s="162" t="b">
        <v>1</v>
      </c>
      <c r="K1582" s="162" t="b">
        <v>0</v>
      </c>
    </row>
    <row r="1583" spans="1:11">
      <c r="A1583" s="162" t="s">
        <v>4551</v>
      </c>
      <c r="B1583" s="162" t="s">
        <v>9000</v>
      </c>
      <c r="C1583" s="162" t="s">
        <v>9001</v>
      </c>
      <c r="D1583" s="162" t="s">
        <v>4548</v>
      </c>
      <c r="E1583" s="162" t="s">
        <v>340</v>
      </c>
      <c r="F1583" s="162" t="s">
        <v>333</v>
      </c>
      <c r="G1583" s="162" t="s">
        <v>4555</v>
      </c>
      <c r="H1583" s="162" t="s">
        <v>4555</v>
      </c>
      <c r="I1583" s="162" t="s">
        <v>4556</v>
      </c>
      <c r="J1583" s="162" t="b">
        <v>1</v>
      </c>
      <c r="K1583" s="162" t="b">
        <v>0</v>
      </c>
    </row>
    <row r="1584" spans="1:11">
      <c r="A1584" s="162" t="s">
        <v>4551</v>
      </c>
      <c r="B1584" s="162" t="s">
        <v>9002</v>
      </c>
      <c r="C1584" s="162" t="s">
        <v>9003</v>
      </c>
      <c r="D1584" s="162" t="s">
        <v>4548</v>
      </c>
      <c r="E1584" s="162" t="s">
        <v>340</v>
      </c>
      <c r="F1584" s="162" t="s">
        <v>333</v>
      </c>
      <c r="G1584" s="162" t="s">
        <v>4557</v>
      </c>
      <c r="H1584" s="162" t="s">
        <v>4557</v>
      </c>
      <c r="I1584" s="162" t="s">
        <v>4558</v>
      </c>
      <c r="J1584" s="162" t="b">
        <v>1</v>
      </c>
      <c r="K1584" s="162" t="b">
        <v>0</v>
      </c>
    </row>
    <row r="1585" spans="1:11">
      <c r="A1585" s="162" t="s">
        <v>4551</v>
      </c>
      <c r="B1585" s="162" t="s">
        <v>9004</v>
      </c>
      <c r="C1585" s="162" t="s">
        <v>9005</v>
      </c>
      <c r="D1585" s="162" t="s">
        <v>4548</v>
      </c>
      <c r="E1585" s="162" t="s">
        <v>340</v>
      </c>
      <c r="F1585" s="162" t="s">
        <v>333</v>
      </c>
      <c r="G1585" s="162" t="s">
        <v>4559</v>
      </c>
      <c r="H1585" s="162" t="s">
        <v>4559</v>
      </c>
      <c r="I1585" s="162" t="s">
        <v>4560</v>
      </c>
      <c r="J1585" s="162" t="b">
        <v>1</v>
      </c>
      <c r="K1585" s="162" t="b">
        <v>0</v>
      </c>
    </row>
    <row r="1586" spans="1:11">
      <c r="A1586" s="162" t="s">
        <v>4551</v>
      </c>
      <c r="B1586" s="162" t="s">
        <v>9006</v>
      </c>
      <c r="C1586" s="162" t="s">
        <v>9007</v>
      </c>
      <c r="D1586" s="162" t="s">
        <v>4548</v>
      </c>
      <c r="E1586" s="162" t="s">
        <v>340</v>
      </c>
      <c r="F1586" s="162" t="s">
        <v>333</v>
      </c>
      <c r="G1586" s="162" t="s">
        <v>4561</v>
      </c>
      <c r="H1586" s="162" t="s">
        <v>4561</v>
      </c>
      <c r="I1586" s="162" t="s">
        <v>4562</v>
      </c>
      <c r="J1586" s="162" t="b">
        <v>1</v>
      </c>
      <c r="K1586" s="162" t="b">
        <v>0</v>
      </c>
    </row>
    <row r="1587" spans="1:11">
      <c r="A1587" s="162" t="s">
        <v>4551</v>
      </c>
      <c r="B1587" s="162" t="s">
        <v>9008</v>
      </c>
      <c r="C1587" s="162" t="s">
        <v>9009</v>
      </c>
      <c r="D1587" s="162" t="s">
        <v>4548</v>
      </c>
      <c r="E1587" s="162" t="s">
        <v>340</v>
      </c>
      <c r="F1587" s="162" t="s">
        <v>333</v>
      </c>
      <c r="G1587" s="162" t="s">
        <v>4563</v>
      </c>
      <c r="H1587" s="162" t="s">
        <v>4563</v>
      </c>
      <c r="I1587" s="162" t="s">
        <v>4564</v>
      </c>
      <c r="J1587" s="162" t="b">
        <v>1</v>
      </c>
      <c r="K1587" s="162" t="b">
        <v>0</v>
      </c>
    </row>
    <row r="1588" spans="1:11">
      <c r="A1588" s="162" t="s">
        <v>4551</v>
      </c>
      <c r="B1588" s="162" t="s">
        <v>9010</v>
      </c>
      <c r="C1588" s="162" t="s">
        <v>9011</v>
      </c>
      <c r="D1588" s="162" t="s">
        <v>4565</v>
      </c>
      <c r="E1588" s="162" t="s">
        <v>340</v>
      </c>
      <c r="F1588" s="162" t="s">
        <v>333</v>
      </c>
      <c r="G1588" s="162" t="s">
        <v>4566</v>
      </c>
      <c r="H1588" s="162" t="s">
        <v>4566</v>
      </c>
      <c r="I1588" s="162" t="s">
        <v>4567</v>
      </c>
      <c r="J1588" s="162" t="b">
        <v>1</v>
      </c>
      <c r="K1588" s="162" t="b">
        <v>0</v>
      </c>
    </row>
    <row r="1589" spans="1:11">
      <c r="A1589" s="162" t="s">
        <v>4551</v>
      </c>
      <c r="B1589" s="162" t="s">
        <v>9012</v>
      </c>
      <c r="C1589" s="162" t="s">
        <v>9013</v>
      </c>
      <c r="D1589" s="162" t="s">
        <v>4568</v>
      </c>
      <c r="E1589" s="162" t="s">
        <v>340</v>
      </c>
      <c r="F1589" s="162" t="s">
        <v>333</v>
      </c>
      <c r="G1589" s="162" t="s">
        <v>4569</v>
      </c>
      <c r="H1589" s="162" t="s">
        <v>4569</v>
      </c>
      <c r="I1589" s="162" t="s">
        <v>4570</v>
      </c>
      <c r="J1589" s="162" t="b">
        <v>1</v>
      </c>
      <c r="K1589" s="162" t="b">
        <v>0</v>
      </c>
    </row>
    <row r="1590" spans="1:11">
      <c r="A1590" s="162" t="s">
        <v>4551</v>
      </c>
      <c r="B1590" s="162" t="s">
        <v>9014</v>
      </c>
      <c r="C1590" s="162" t="s">
        <v>9015</v>
      </c>
      <c r="D1590" s="162" t="s">
        <v>4571</v>
      </c>
      <c r="E1590" s="162" t="s">
        <v>340</v>
      </c>
      <c r="F1590" s="162" t="s">
        <v>333</v>
      </c>
      <c r="G1590" s="162" t="s">
        <v>4572</v>
      </c>
      <c r="H1590" s="162" t="s">
        <v>9016</v>
      </c>
      <c r="I1590" s="162" t="s">
        <v>4573</v>
      </c>
      <c r="J1590" s="162" t="b">
        <v>1</v>
      </c>
      <c r="K1590" s="162" t="b">
        <v>0</v>
      </c>
    </row>
    <row r="1591" spans="1:11">
      <c r="A1591" s="162" t="s">
        <v>4551</v>
      </c>
      <c r="B1591" s="162" t="s">
        <v>9017</v>
      </c>
      <c r="C1591" s="162" t="s">
        <v>9018</v>
      </c>
      <c r="D1591" s="162" t="s">
        <v>4548</v>
      </c>
      <c r="E1591" s="162" t="s">
        <v>340</v>
      </c>
      <c r="F1591" s="162" t="s">
        <v>333</v>
      </c>
      <c r="G1591" s="162" t="s">
        <v>4574</v>
      </c>
      <c r="H1591" s="162" t="s">
        <v>4574</v>
      </c>
      <c r="I1591" s="162" t="s">
        <v>4575</v>
      </c>
      <c r="J1591" s="162" t="b">
        <v>1</v>
      </c>
      <c r="K1591" s="162" t="b">
        <v>0</v>
      </c>
    </row>
    <row r="1592" spans="1:11">
      <c r="A1592" s="162" t="s">
        <v>4551</v>
      </c>
      <c r="B1592" s="162" t="s">
        <v>9019</v>
      </c>
      <c r="C1592" s="162" t="s">
        <v>9020</v>
      </c>
      <c r="D1592" s="162" t="s">
        <v>4568</v>
      </c>
      <c r="E1592" s="162" t="s">
        <v>340</v>
      </c>
      <c r="F1592" s="162" t="s">
        <v>333</v>
      </c>
      <c r="G1592" s="162" t="s">
        <v>4576</v>
      </c>
      <c r="H1592" s="162" t="s">
        <v>9021</v>
      </c>
      <c r="I1592" s="162" t="s">
        <v>4577</v>
      </c>
      <c r="J1592" s="162" t="b">
        <v>1</v>
      </c>
      <c r="K1592" s="162" t="b">
        <v>0</v>
      </c>
    </row>
    <row r="1593" spans="1:11">
      <c r="A1593" s="162" t="s">
        <v>4551</v>
      </c>
      <c r="B1593" s="162" t="s">
        <v>9022</v>
      </c>
      <c r="C1593" s="162" t="s">
        <v>9023</v>
      </c>
      <c r="D1593" s="162" t="s">
        <v>4578</v>
      </c>
      <c r="E1593" s="162" t="s">
        <v>340</v>
      </c>
      <c r="F1593" s="162" t="s">
        <v>333</v>
      </c>
      <c r="G1593" s="162" t="s">
        <v>4579</v>
      </c>
      <c r="H1593" s="162" t="s">
        <v>4579</v>
      </c>
      <c r="I1593" s="162" t="s">
        <v>4580</v>
      </c>
      <c r="J1593" s="162" t="b">
        <v>1</v>
      </c>
      <c r="K1593" s="162" t="b">
        <v>0</v>
      </c>
    </row>
    <row r="1594" spans="1:11">
      <c r="A1594" s="162" t="s">
        <v>4551</v>
      </c>
      <c r="B1594" s="162" t="s">
        <v>9024</v>
      </c>
      <c r="C1594" s="162" t="s">
        <v>9025</v>
      </c>
      <c r="D1594" s="162" t="s">
        <v>4568</v>
      </c>
      <c r="E1594" s="162" t="s">
        <v>340</v>
      </c>
      <c r="F1594" s="162" t="s">
        <v>333</v>
      </c>
      <c r="G1594" s="162" t="s">
        <v>4581</v>
      </c>
      <c r="H1594" s="162" t="s">
        <v>4581</v>
      </c>
      <c r="I1594" s="162" t="s">
        <v>4582</v>
      </c>
      <c r="J1594" s="162" t="b">
        <v>1</v>
      </c>
      <c r="K1594" s="162" t="b">
        <v>0</v>
      </c>
    </row>
    <row r="1595" spans="1:11">
      <c r="A1595" s="162" t="s">
        <v>4551</v>
      </c>
      <c r="B1595" s="162" t="s">
        <v>9026</v>
      </c>
      <c r="C1595" s="162" t="s">
        <v>9027</v>
      </c>
      <c r="D1595" s="162" t="s">
        <v>4583</v>
      </c>
      <c r="E1595" s="162" t="s">
        <v>340</v>
      </c>
      <c r="F1595" s="162" t="s">
        <v>332</v>
      </c>
      <c r="G1595" s="162" t="s">
        <v>4584</v>
      </c>
      <c r="H1595" s="162" t="s">
        <v>4584</v>
      </c>
      <c r="I1595" s="162" t="s">
        <v>4585</v>
      </c>
      <c r="J1595" s="162" t="b">
        <v>1</v>
      </c>
      <c r="K1595" s="162" t="b">
        <v>0</v>
      </c>
    </row>
    <row r="1596" spans="1:11">
      <c r="A1596" s="162" t="s">
        <v>4551</v>
      </c>
      <c r="B1596" s="162" t="s">
        <v>9028</v>
      </c>
      <c r="C1596" s="162" t="s">
        <v>9029</v>
      </c>
      <c r="D1596" s="162" t="s">
        <v>4586</v>
      </c>
      <c r="E1596" s="162" t="s">
        <v>340</v>
      </c>
      <c r="F1596" s="162" t="s">
        <v>332</v>
      </c>
      <c r="G1596" s="162" t="s">
        <v>4587</v>
      </c>
      <c r="H1596" s="162" t="s">
        <v>4587</v>
      </c>
      <c r="I1596" s="162" t="s">
        <v>4588</v>
      </c>
      <c r="J1596" s="162" t="b">
        <v>1</v>
      </c>
      <c r="K1596" s="162" t="b">
        <v>0</v>
      </c>
    </row>
    <row r="1597" spans="1:11">
      <c r="A1597" s="162" t="s">
        <v>4551</v>
      </c>
      <c r="B1597" s="162" t="s">
        <v>9030</v>
      </c>
      <c r="C1597" s="162" t="s">
        <v>9031</v>
      </c>
      <c r="D1597" s="162" t="s">
        <v>4589</v>
      </c>
      <c r="E1597" s="162" t="s">
        <v>340</v>
      </c>
      <c r="F1597" s="162" t="s">
        <v>332</v>
      </c>
      <c r="G1597" s="162" t="s">
        <v>4590</v>
      </c>
      <c r="H1597" s="162" t="s">
        <v>4590</v>
      </c>
      <c r="I1597" s="162" t="s">
        <v>4591</v>
      </c>
      <c r="J1597" s="162" t="b">
        <v>1</v>
      </c>
      <c r="K1597" s="162" t="b">
        <v>0</v>
      </c>
    </row>
    <row r="1598" spans="1:11">
      <c r="A1598" s="162" t="s">
        <v>4551</v>
      </c>
      <c r="B1598" s="162" t="s">
        <v>9032</v>
      </c>
      <c r="C1598" s="162" t="s">
        <v>9033</v>
      </c>
      <c r="D1598" s="162" t="s">
        <v>4592</v>
      </c>
      <c r="E1598" s="162" t="s">
        <v>340</v>
      </c>
      <c r="F1598" s="162" t="s">
        <v>332</v>
      </c>
      <c r="G1598" s="162" t="s">
        <v>4593</v>
      </c>
      <c r="H1598" s="162" t="s">
        <v>4593</v>
      </c>
      <c r="I1598" s="162" t="s">
        <v>4594</v>
      </c>
      <c r="J1598" s="162" t="b">
        <v>1</v>
      </c>
      <c r="K1598" s="162" t="b">
        <v>0</v>
      </c>
    </row>
    <row r="1599" spans="1:11">
      <c r="A1599" s="162" t="s">
        <v>4551</v>
      </c>
      <c r="B1599" s="162" t="s">
        <v>9034</v>
      </c>
      <c r="C1599" s="162" t="s">
        <v>9035</v>
      </c>
      <c r="D1599" s="162" t="s">
        <v>4595</v>
      </c>
      <c r="E1599" s="162" t="s">
        <v>340</v>
      </c>
      <c r="F1599" s="162" t="s">
        <v>332</v>
      </c>
      <c r="G1599" s="162" t="s">
        <v>4596</v>
      </c>
      <c r="H1599" s="162" t="s">
        <v>4596</v>
      </c>
      <c r="I1599" s="162" t="s">
        <v>4597</v>
      </c>
      <c r="J1599" s="162" t="b">
        <v>1</v>
      </c>
      <c r="K1599" s="162" t="b">
        <v>0</v>
      </c>
    </row>
    <row r="1600" spans="1:11">
      <c r="A1600" s="162" t="s">
        <v>4551</v>
      </c>
      <c r="B1600" s="162" t="s">
        <v>9036</v>
      </c>
      <c r="C1600" s="162" t="s">
        <v>9037</v>
      </c>
      <c r="D1600" s="162" t="s">
        <v>4598</v>
      </c>
      <c r="E1600" s="162" t="s">
        <v>340</v>
      </c>
      <c r="F1600" s="162" t="s">
        <v>332</v>
      </c>
      <c r="G1600" s="162" t="s">
        <v>4599</v>
      </c>
      <c r="H1600" s="162" t="s">
        <v>4599</v>
      </c>
      <c r="I1600" s="162" t="s">
        <v>4600</v>
      </c>
      <c r="J1600" s="162" t="b">
        <v>1</v>
      </c>
      <c r="K1600" s="162" t="b">
        <v>0</v>
      </c>
    </row>
    <row r="1601" spans="1:11">
      <c r="A1601" s="162" t="s">
        <v>4551</v>
      </c>
      <c r="B1601" s="162" t="s">
        <v>9038</v>
      </c>
      <c r="C1601" s="162" t="s">
        <v>9039</v>
      </c>
      <c r="D1601" s="162" t="s">
        <v>4601</v>
      </c>
      <c r="E1601" s="162" t="s">
        <v>340</v>
      </c>
      <c r="F1601" s="162" t="s">
        <v>332</v>
      </c>
      <c r="G1601" s="162" t="s">
        <v>4602</v>
      </c>
      <c r="H1601" s="162" t="s">
        <v>4602</v>
      </c>
      <c r="I1601" s="162" t="s">
        <v>4603</v>
      </c>
      <c r="J1601" s="162" t="b">
        <v>1</v>
      </c>
      <c r="K1601" s="162" t="b">
        <v>0</v>
      </c>
    </row>
    <row r="1602" spans="1:11">
      <c r="A1602" s="162" t="s">
        <v>4551</v>
      </c>
      <c r="B1602" s="162" t="s">
        <v>9040</v>
      </c>
      <c r="C1602" s="162" t="s">
        <v>9041</v>
      </c>
      <c r="D1602" s="162" t="s">
        <v>4604</v>
      </c>
      <c r="E1602" s="162" t="s">
        <v>340</v>
      </c>
      <c r="F1602" s="162" t="s">
        <v>332</v>
      </c>
      <c r="G1602" s="162" t="s">
        <v>4605</v>
      </c>
      <c r="H1602" s="162" t="s">
        <v>4605</v>
      </c>
      <c r="I1602" s="162" t="s">
        <v>4606</v>
      </c>
      <c r="J1602" s="162" t="b">
        <v>1</v>
      </c>
      <c r="K1602" s="162" t="b">
        <v>0</v>
      </c>
    </row>
    <row r="1603" spans="1:11">
      <c r="A1603" s="162" t="s">
        <v>4551</v>
      </c>
      <c r="B1603" s="162" t="s">
        <v>9042</v>
      </c>
      <c r="C1603" s="162" t="s">
        <v>9043</v>
      </c>
      <c r="D1603" s="162" t="s">
        <v>4607</v>
      </c>
      <c r="E1603" s="162" t="s">
        <v>340</v>
      </c>
      <c r="F1603" s="162" t="s">
        <v>332</v>
      </c>
      <c r="G1603" s="162" t="s">
        <v>4608</v>
      </c>
      <c r="H1603" s="162" t="s">
        <v>4608</v>
      </c>
      <c r="I1603" s="162" t="s">
        <v>4609</v>
      </c>
      <c r="J1603" s="162" t="b">
        <v>1</v>
      </c>
      <c r="K1603" s="162" t="b">
        <v>0</v>
      </c>
    </row>
    <row r="1604" spans="1:11">
      <c r="A1604" s="162" t="s">
        <v>4551</v>
      </c>
      <c r="B1604" s="162" t="s">
        <v>9044</v>
      </c>
      <c r="C1604" s="162" t="s">
        <v>9045</v>
      </c>
      <c r="D1604" s="162" t="s">
        <v>4610</v>
      </c>
      <c r="E1604" s="162" t="s">
        <v>340</v>
      </c>
      <c r="F1604" s="162" t="s">
        <v>332</v>
      </c>
      <c r="G1604" s="162" t="s">
        <v>4611</v>
      </c>
      <c r="H1604" s="162" t="s">
        <v>4611</v>
      </c>
      <c r="I1604" s="162" t="s">
        <v>4612</v>
      </c>
      <c r="J1604" s="162" t="b">
        <v>1</v>
      </c>
      <c r="K1604" s="162" t="b">
        <v>0</v>
      </c>
    </row>
    <row r="1605" spans="1:11">
      <c r="A1605" s="162" t="s">
        <v>4551</v>
      </c>
      <c r="B1605" s="162" t="s">
        <v>9046</v>
      </c>
      <c r="C1605" s="162" t="s">
        <v>9047</v>
      </c>
      <c r="D1605" s="162" t="s">
        <v>4607</v>
      </c>
      <c r="E1605" s="162" t="s">
        <v>340</v>
      </c>
      <c r="F1605" s="162" t="s">
        <v>332</v>
      </c>
      <c r="G1605" s="162" t="s">
        <v>4613</v>
      </c>
      <c r="H1605" s="162" t="s">
        <v>4613</v>
      </c>
      <c r="I1605" s="162" t="s">
        <v>4614</v>
      </c>
      <c r="J1605" s="162" t="b">
        <v>1</v>
      </c>
      <c r="K1605" s="162" t="b">
        <v>0</v>
      </c>
    </row>
    <row r="1606" spans="1:11">
      <c r="A1606" s="162" t="s">
        <v>4551</v>
      </c>
      <c r="B1606" s="162" t="s">
        <v>9048</v>
      </c>
      <c r="C1606" s="162" t="s">
        <v>9049</v>
      </c>
      <c r="D1606" s="162" t="s">
        <v>4615</v>
      </c>
      <c r="E1606" s="162" t="s">
        <v>340</v>
      </c>
      <c r="F1606" s="162" t="s">
        <v>332</v>
      </c>
      <c r="G1606" s="162" t="s">
        <v>4616</v>
      </c>
      <c r="H1606" s="162" t="s">
        <v>4616</v>
      </c>
      <c r="I1606" s="162" t="s">
        <v>4617</v>
      </c>
      <c r="J1606" s="162" t="b">
        <v>1</v>
      </c>
      <c r="K1606" s="162" t="b">
        <v>0</v>
      </c>
    </row>
    <row r="1607" spans="1:11">
      <c r="A1607" s="162" t="s">
        <v>4551</v>
      </c>
      <c r="B1607" s="162" t="s">
        <v>9050</v>
      </c>
      <c r="C1607" s="162" t="s">
        <v>9051</v>
      </c>
      <c r="D1607" s="162" t="s">
        <v>4618</v>
      </c>
      <c r="E1607" s="162" t="s">
        <v>340</v>
      </c>
      <c r="F1607" s="162" t="s">
        <v>332</v>
      </c>
      <c r="G1607" s="162" t="s">
        <v>4619</v>
      </c>
      <c r="H1607" s="162" t="s">
        <v>4619</v>
      </c>
      <c r="I1607" s="162" t="s">
        <v>4620</v>
      </c>
      <c r="J1607" s="162" t="b">
        <v>1</v>
      </c>
      <c r="K1607" s="162" t="b">
        <v>0</v>
      </c>
    </row>
    <row r="1608" spans="1:11">
      <c r="A1608" s="162" t="s">
        <v>4551</v>
      </c>
      <c r="B1608" s="162" t="s">
        <v>9052</v>
      </c>
      <c r="C1608" s="162" t="s">
        <v>9053</v>
      </c>
      <c r="D1608" s="162" t="s">
        <v>4621</v>
      </c>
      <c r="E1608" s="162" t="s">
        <v>340</v>
      </c>
      <c r="F1608" s="162" t="s">
        <v>332</v>
      </c>
      <c r="G1608" s="162" t="s">
        <v>4622</v>
      </c>
      <c r="H1608" s="162" t="s">
        <v>4622</v>
      </c>
      <c r="I1608" s="162" t="s">
        <v>4623</v>
      </c>
      <c r="J1608" s="162" t="b">
        <v>1</v>
      </c>
      <c r="K1608" s="162" t="b">
        <v>0</v>
      </c>
    </row>
    <row r="1609" spans="1:11">
      <c r="A1609" s="162" t="s">
        <v>4551</v>
      </c>
      <c r="B1609" s="162" t="s">
        <v>9054</v>
      </c>
      <c r="C1609" s="162" t="s">
        <v>9055</v>
      </c>
      <c r="D1609" s="162" t="s">
        <v>4548</v>
      </c>
      <c r="E1609" s="162" t="s">
        <v>340</v>
      </c>
      <c r="F1609" s="162" t="s">
        <v>332</v>
      </c>
      <c r="G1609" s="162" t="s">
        <v>4624</v>
      </c>
      <c r="H1609" s="162" t="s">
        <v>4624</v>
      </c>
      <c r="I1609" s="162" t="s">
        <v>4625</v>
      </c>
      <c r="J1609" s="162" t="b">
        <v>1</v>
      </c>
      <c r="K1609" s="162" t="b">
        <v>0</v>
      </c>
    </row>
    <row r="1610" spans="1:11">
      <c r="A1610" s="162" t="s">
        <v>4629</v>
      </c>
      <c r="B1610" s="162" t="s">
        <v>9056</v>
      </c>
      <c r="C1610" s="162" t="s">
        <v>9057</v>
      </c>
      <c r="D1610" s="162" t="s">
        <v>4626</v>
      </c>
      <c r="E1610" s="162" t="s">
        <v>340</v>
      </c>
      <c r="F1610" s="162" t="s">
        <v>332</v>
      </c>
      <c r="G1610" s="162" t="s">
        <v>4627</v>
      </c>
      <c r="H1610" s="162" t="s">
        <v>4627</v>
      </c>
      <c r="I1610" s="162" t="s">
        <v>4628</v>
      </c>
      <c r="J1610" s="162" t="b">
        <v>0</v>
      </c>
      <c r="K1610" s="162" t="b">
        <v>1</v>
      </c>
    </row>
    <row r="1611" spans="1:11">
      <c r="A1611" s="162" t="s">
        <v>4633</v>
      </c>
      <c r="B1611" s="162" t="s">
        <v>9058</v>
      </c>
      <c r="C1611" s="162" t="s">
        <v>9059</v>
      </c>
      <c r="D1611" s="162" t="s">
        <v>4630</v>
      </c>
      <c r="E1611" s="162" t="s">
        <v>340</v>
      </c>
      <c r="F1611" s="162" t="s">
        <v>332</v>
      </c>
      <c r="G1611" s="162" t="s">
        <v>4631</v>
      </c>
      <c r="H1611" s="162" t="s">
        <v>4631</v>
      </c>
      <c r="I1611" s="162" t="s">
        <v>4632</v>
      </c>
      <c r="J1611" s="162" t="b">
        <v>0</v>
      </c>
      <c r="K1611" s="162" t="b">
        <v>1</v>
      </c>
    </row>
    <row r="1612" spans="1:11">
      <c r="A1612" s="162" t="s">
        <v>4633</v>
      </c>
      <c r="B1612" s="162" t="s">
        <v>9060</v>
      </c>
      <c r="C1612" s="162" t="s">
        <v>9061</v>
      </c>
      <c r="D1612" s="162" t="s">
        <v>4634</v>
      </c>
      <c r="E1612" s="162" t="s">
        <v>340</v>
      </c>
      <c r="F1612" s="162" t="s">
        <v>332</v>
      </c>
      <c r="G1612" s="162" t="s">
        <v>4635</v>
      </c>
      <c r="H1612" s="162" t="s">
        <v>4635</v>
      </c>
      <c r="I1612" s="162" t="s">
        <v>4636</v>
      </c>
      <c r="J1612" s="162" t="b">
        <v>0</v>
      </c>
      <c r="K1612" s="162" t="b">
        <v>1</v>
      </c>
    </row>
    <row r="1613" spans="1:11">
      <c r="A1613" s="162" t="s">
        <v>4633</v>
      </c>
      <c r="B1613" s="162" t="s">
        <v>9062</v>
      </c>
      <c r="C1613" s="162" t="s">
        <v>9063</v>
      </c>
      <c r="D1613" s="162" t="s">
        <v>4637</v>
      </c>
      <c r="E1613" s="162" t="s">
        <v>340</v>
      </c>
      <c r="F1613" s="162" t="s">
        <v>332</v>
      </c>
      <c r="G1613" s="162" t="s">
        <v>4638</v>
      </c>
      <c r="H1613" s="162" t="s">
        <v>4638</v>
      </c>
      <c r="I1613" s="162" t="s">
        <v>4639</v>
      </c>
      <c r="J1613" s="162" t="b">
        <v>0</v>
      </c>
      <c r="K1613" s="162" t="b">
        <v>1</v>
      </c>
    </row>
    <row r="1614" spans="1:11">
      <c r="A1614" s="162" t="s">
        <v>4643</v>
      </c>
      <c r="B1614" s="162" t="s">
        <v>9064</v>
      </c>
      <c r="C1614" s="162" t="s">
        <v>9065</v>
      </c>
      <c r="D1614" s="162" t="s">
        <v>4640</v>
      </c>
      <c r="E1614" s="162" t="s">
        <v>340</v>
      </c>
      <c r="F1614" s="162" t="s">
        <v>332</v>
      </c>
      <c r="G1614" s="162" t="s">
        <v>4641</v>
      </c>
      <c r="H1614" s="162" t="s">
        <v>4641</v>
      </c>
      <c r="I1614" s="162" t="s">
        <v>4642</v>
      </c>
      <c r="J1614" s="162" t="b">
        <v>1</v>
      </c>
      <c r="K1614" s="162" t="b">
        <v>1</v>
      </c>
    </row>
    <row r="1615" spans="1:11">
      <c r="A1615" s="162" t="s">
        <v>4643</v>
      </c>
      <c r="B1615" s="162" t="s">
        <v>9066</v>
      </c>
      <c r="C1615" s="162" t="s">
        <v>9067</v>
      </c>
      <c r="D1615" s="162" t="s">
        <v>4644</v>
      </c>
      <c r="E1615" s="162" t="s">
        <v>340</v>
      </c>
      <c r="F1615" s="162" t="s">
        <v>332</v>
      </c>
      <c r="G1615" s="162" t="s">
        <v>4645</v>
      </c>
      <c r="H1615" s="162" t="s">
        <v>4645</v>
      </c>
      <c r="I1615" s="162" t="s">
        <v>4646</v>
      </c>
      <c r="J1615" s="162" t="b">
        <v>0</v>
      </c>
      <c r="K1615" s="162" t="b">
        <v>1</v>
      </c>
    </row>
    <row r="1616" spans="1:11">
      <c r="A1616" s="162" t="s">
        <v>4643</v>
      </c>
      <c r="B1616" s="162" t="s">
        <v>9068</v>
      </c>
      <c r="C1616" s="162" t="s">
        <v>9069</v>
      </c>
      <c r="D1616" s="162" t="s">
        <v>4647</v>
      </c>
      <c r="E1616" s="162" t="s">
        <v>340</v>
      </c>
      <c r="F1616" s="162" t="s">
        <v>332</v>
      </c>
      <c r="G1616" s="162" t="s">
        <v>4648</v>
      </c>
      <c r="H1616" s="162" t="s">
        <v>4648</v>
      </c>
      <c r="I1616" s="162" t="s">
        <v>4649</v>
      </c>
      <c r="J1616" s="162" t="b">
        <v>0</v>
      </c>
      <c r="K1616" s="162" t="b">
        <v>1</v>
      </c>
    </row>
    <row r="1617" spans="1:11">
      <c r="A1617" s="162" t="s">
        <v>4643</v>
      </c>
      <c r="B1617" s="162" t="s">
        <v>9070</v>
      </c>
      <c r="C1617" s="162" t="s">
        <v>9071</v>
      </c>
      <c r="D1617" s="162" t="s">
        <v>4650</v>
      </c>
      <c r="E1617" s="162" t="s">
        <v>340</v>
      </c>
      <c r="F1617" s="162" t="s">
        <v>332</v>
      </c>
      <c r="G1617" s="162" t="s">
        <v>4651</v>
      </c>
      <c r="H1617" s="162" t="s">
        <v>4651</v>
      </c>
      <c r="I1617" s="162" t="s">
        <v>4652</v>
      </c>
      <c r="J1617" s="162" t="b">
        <v>0</v>
      </c>
      <c r="K1617" s="162" t="b">
        <v>1</v>
      </c>
    </row>
    <row r="1618" spans="1:11">
      <c r="A1618" s="162" t="s">
        <v>4656</v>
      </c>
      <c r="B1618" s="162" t="s">
        <v>9072</v>
      </c>
      <c r="C1618" s="162" t="s">
        <v>9073</v>
      </c>
      <c r="D1618" s="162" t="s">
        <v>4653</v>
      </c>
      <c r="E1618" s="162" t="s">
        <v>340</v>
      </c>
      <c r="F1618" s="162" t="s">
        <v>332</v>
      </c>
      <c r="G1618" s="162" t="s">
        <v>4654</v>
      </c>
      <c r="H1618" s="162" t="s">
        <v>4654</v>
      </c>
      <c r="I1618" s="162" t="s">
        <v>4655</v>
      </c>
      <c r="J1618" s="162" t="b">
        <v>0</v>
      </c>
      <c r="K1618" s="162" t="b">
        <v>1</v>
      </c>
    </row>
    <row r="1619" spans="1:11">
      <c r="A1619" s="162" t="s">
        <v>4656</v>
      </c>
      <c r="B1619" s="162" t="s">
        <v>9074</v>
      </c>
      <c r="C1619" s="162" t="s">
        <v>9075</v>
      </c>
      <c r="D1619" s="162" t="s">
        <v>4657</v>
      </c>
      <c r="E1619" s="162" t="s">
        <v>340</v>
      </c>
      <c r="F1619" s="162" t="s">
        <v>332</v>
      </c>
      <c r="G1619" s="162" t="s">
        <v>4658</v>
      </c>
      <c r="H1619" s="162" t="s">
        <v>4658</v>
      </c>
      <c r="I1619" s="162" t="s">
        <v>4659</v>
      </c>
      <c r="J1619" s="162" t="b">
        <v>0</v>
      </c>
      <c r="K1619" s="162" t="b">
        <v>1</v>
      </c>
    </row>
    <row r="1620" spans="1:11">
      <c r="A1620" s="162" t="s">
        <v>4656</v>
      </c>
      <c r="B1620" s="162" t="s">
        <v>9076</v>
      </c>
      <c r="C1620" s="162" t="s">
        <v>9077</v>
      </c>
      <c r="D1620" s="162" t="s">
        <v>4653</v>
      </c>
      <c r="E1620" s="162" t="s">
        <v>340</v>
      </c>
      <c r="F1620" s="162" t="s">
        <v>332</v>
      </c>
      <c r="G1620" s="162" t="s">
        <v>4660</v>
      </c>
      <c r="H1620" s="162" t="s">
        <v>4660</v>
      </c>
      <c r="I1620" s="162" t="s">
        <v>4661</v>
      </c>
      <c r="J1620" s="162" t="b">
        <v>0</v>
      </c>
      <c r="K1620" s="162" t="b">
        <v>1</v>
      </c>
    </row>
    <row r="1621" spans="1:11">
      <c r="A1621" s="162" t="s">
        <v>4656</v>
      </c>
      <c r="B1621" s="162" t="s">
        <v>9078</v>
      </c>
      <c r="C1621" s="162" t="s">
        <v>9079</v>
      </c>
      <c r="D1621" s="162" t="s">
        <v>4657</v>
      </c>
      <c r="E1621" s="162" t="s">
        <v>340</v>
      </c>
      <c r="F1621" s="162" t="s">
        <v>332</v>
      </c>
      <c r="G1621" s="162" t="s">
        <v>4662</v>
      </c>
      <c r="H1621" s="162" t="s">
        <v>4662</v>
      </c>
      <c r="I1621" s="162" t="s">
        <v>4663</v>
      </c>
      <c r="J1621" s="162" t="b">
        <v>0</v>
      </c>
      <c r="K1621" s="162" t="b">
        <v>1</v>
      </c>
    </row>
    <row r="1622" spans="1:11">
      <c r="A1622" s="162" t="s">
        <v>4656</v>
      </c>
      <c r="B1622" s="162" t="s">
        <v>9080</v>
      </c>
      <c r="C1622" s="162" t="s">
        <v>9081</v>
      </c>
      <c r="D1622" s="162" t="s">
        <v>4653</v>
      </c>
      <c r="E1622" s="162" t="s">
        <v>340</v>
      </c>
      <c r="F1622" s="162" t="s">
        <v>332</v>
      </c>
      <c r="G1622" s="162" t="s">
        <v>4664</v>
      </c>
      <c r="H1622" s="162" t="s">
        <v>4664</v>
      </c>
      <c r="I1622" s="162" t="s">
        <v>4665</v>
      </c>
      <c r="J1622" s="162" t="b">
        <v>0</v>
      </c>
      <c r="K1622" s="162" t="b">
        <v>1</v>
      </c>
    </row>
    <row r="1623" spans="1:11">
      <c r="A1623" s="162" t="s">
        <v>4656</v>
      </c>
      <c r="B1623" s="162" t="s">
        <v>9082</v>
      </c>
      <c r="C1623" s="162" t="s">
        <v>9083</v>
      </c>
      <c r="D1623" s="162" t="s">
        <v>4657</v>
      </c>
      <c r="E1623" s="162" t="s">
        <v>340</v>
      </c>
      <c r="F1623" s="162" t="s">
        <v>332</v>
      </c>
      <c r="G1623" s="162" t="s">
        <v>4666</v>
      </c>
      <c r="H1623" s="162" t="s">
        <v>4666</v>
      </c>
      <c r="I1623" s="162" t="s">
        <v>4667</v>
      </c>
      <c r="J1623" s="162" t="b">
        <v>0</v>
      </c>
      <c r="K1623" s="162" t="b">
        <v>1</v>
      </c>
    </row>
    <row r="1624" spans="1:11">
      <c r="A1624" s="162" t="s">
        <v>4656</v>
      </c>
      <c r="B1624" s="162" t="s">
        <v>9084</v>
      </c>
      <c r="C1624" s="162" t="s">
        <v>9085</v>
      </c>
      <c r="D1624" s="162" t="s">
        <v>4653</v>
      </c>
      <c r="E1624" s="162" t="s">
        <v>340</v>
      </c>
      <c r="F1624" s="162" t="s">
        <v>332</v>
      </c>
      <c r="G1624" s="162" t="s">
        <v>4668</v>
      </c>
      <c r="H1624" s="162" t="s">
        <v>4668</v>
      </c>
      <c r="I1624" s="162" t="s">
        <v>4669</v>
      </c>
      <c r="J1624" s="162" t="b">
        <v>0</v>
      </c>
      <c r="K1624" s="162" t="b">
        <v>1</v>
      </c>
    </row>
    <row r="1625" spans="1:11">
      <c r="A1625" s="162" t="s">
        <v>4656</v>
      </c>
      <c r="B1625" s="162" t="s">
        <v>9086</v>
      </c>
      <c r="C1625" s="162" t="s">
        <v>9087</v>
      </c>
      <c r="D1625" s="162" t="s">
        <v>4670</v>
      </c>
      <c r="E1625" s="162" t="s">
        <v>340</v>
      </c>
      <c r="F1625" s="162" t="s">
        <v>332</v>
      </c>
      <c r="G1625" s="162" t="s">
        <v>4671</v>
      </c>
      <c r="H1625" s="162" t="s">
        <v>4671</v>
      </c>
      <c r="I1625" s="162" t="s">
        <v>4672</v>
      </c>
      <c r="J1625" s="162" t="b">
        <v>0</v>
      </c>
      <c r="K1625" s="162" t="b">
        <v>1</v>
      </c>
    </row>
    <row r="1626" spans="1:11">
      <c r="A1626" s="162" t="s">
        <v>4676</v>
      </c>
      <c r="B1626" s="162" t="s">
        <v>9088</v>
      </c>
      <c r="C1626" s="162" t="s">
        <v>9089</v>
      </c>
      <c r="D1626" s="162" t="s">
        <v>4673</v>
      </c>
      <c r="E1626" s="162" t="s">
        <v>340</v>
      </c>
      <c r="F1626" s="162" t="s">
        <v>332</v>
      </c>
      <c r="G1626" s="162" t="s">
        <v>4674</v>
      </c>
      <c r="H1626" s="162" t="s">
        <v>4674</v>
      </c>
      <c r="I1626" s="162" t="s">
        <v>4675</v>
      </c>
      <c r="J1626" s="162" t="b">
        <v>0</v>
      </c>
      <c r="K1626" s="162" t="b">
        <v>1</v>
      </c>
    </row>
    <row r="1627" spans="1:11">
      <c r="A1627" s="162" t="s">
        <v>4676</v>
      </c>
      <c r="B1627" s="162" t="s">
        <v>9090</v>
      </c>
      <c r="C1627" s="162" t="s">
        <v>9091</v>
      </c>
      <c r="D1627" s="162" t="s">
        <v>4677</v>
      </c>
      <c r="E1627" s="162" t="s">
        <v>340</v>
      </c>
      <c r="F1627" s="162" t="s">
        <v>332</v>
      </c>
      <c r="G1627" s="162" t="s">
        <v>4678</v>
      </c>
      <c r="H1627" s="162" t="s">
        <v>4678</v>
      </c>
      <c r="I1627" s="162" t="s">
        <v>4679</v>
      </c>
      <c r="J1627" s="162" t="b">
        <v>0</v>
      </c>
      <c r="K1627" s="162" t="b">
        <v>1</v>
      </c>
    </row>
    <row r="1628" spans="1:11">
      <c r="A1628" s="162" t="s">
        <v>4683</v>
      </c>
      <c r="B1628" s="162" t="s">
        <v>9092</v>
      </c>
      <c r="C1628" s="162" t="s">
        <v>9093</v>
      </c>
      <c r="D1628" s="162" t="s">
        <v>4680</v>
      </c>
      <c r="E1628" s="162" t="s">
        <v>340</v>
      </c>
      <c r="F1628" s="162" t="s">
        <v>332</v>
      </c>
      <c r="G1628" s="162" t="s">
        <v>4681</v>
      </c>
      <c r="H1628" s="162" t="s">
        <v>4681</v>
      </c>
      <c r="I1628" s="162" t="s">
        <v>4682</v>
      </c>
      <c r="J1628" s="162" t="b">
        <v>0</v>
      </c>
      <c r="K1628" s="162" t="b">
        <v>1</v>
      </c>
    </row>
    <row r="1629" spans="1:11">
      <c r="A1629" s="162" t="s">
        <v>4683</v>
      </c>
      <c r="B1629" s="162" t="s">
        <v>9094</v>
      </c>
      <c r="C1629" s="162" t="s">
        <v>9095</v>
      </c>
      <c r="D1629" s="162" t="s">
        <v>4684</v>
      </c>
      <c r="E1629" s="162" t="s">
        <v>340</v>
      </c>
      <c r="F1629" s="162" t="s">
        <v>332</v>
      </c>
      <c r="G1629" s="162" t="s">
        <v>4685</v>
      </c>
      <c r="H1629" s="162" t="s">
        <v>4685</v>
      </c>
      <c r="I1629" s="162" t="s">
        <v>4686</v>
      </c>
      <c r="J1629" s="162" t="b">
        <v>0</v>
      </c>
      <c r="K1629" s="162" t="b">
        <v>1</v>
      </c>
    </row>
    <row r="1630" spans="1:11">
      <c r="A1630" s="162" t="s">
        <v>4690</v>
      </c>
      <c r="B1630" s="162" t="s">
        <v>9096</v>
      </c>
      <c r="C1630" s="162" t="s">
        <v>9097</v>
      </c>
      <c r="D1630" s="162" t="s">
        <v>4687</v>
      </c>
      <c r="E1630" s="162" t="s">
        <v>340</v>
      </c>
      <c r="F1630" s="162" t="s">
        <v>332</v>
      </c>
      <c r="G1630" s="162" t="s">
        <v>4688</v>
      </c>
      <c r="H1630" s="162" t="s">
        <v>4688</v>
      </c>
      <c r="I1630" s="162" t="s">
        <v>4689</v>
      </c>
      <c r="J1630" s="162" t="b">
        <v>0</v>
      </c>
      <c r="K1630" s="162" t="b">
        <v>1</v>
      </c>
    </row>
    <row r="1631" spans="1:11">
      <c r="A1631" s="162" t="s">
        <v>4690</v>
      </c>
      <c r="B1631" s="162" t="s">
        <v>9098</v>
      </c>
      <c r="C1631" s="162" t="s">
        <v>9099</v>
      </c>
      <c r="D1631" s="162" t="s">
        <v>4691</v>
      </c>
      <c r="E1631" s="162" t="s">
        <v>340</v>
      </c>
      <c r="F1631" s="162" t="s">
        <v>332</v>
      </c>
      <c r="G1631" s="162" t="s">
        <v>4692</v>
      </c>
      <c r="H1631" s="162" t="s">
        <v>4692</v>
      </c>
      <c r="I1631" s="162" t="s">
        <v>4693</v>
      </c>
      <c r="J1631" s="162" t="b">
        <v>1</v>
      </c>
      <c r="K1631" s="162" t="b">
        <v>1</v>
      </c>
    </row>
    <row r="1632" spans="1:11">
      <c r="A1632" s="162" t="s">
        <v>4690</v>
      </c>
      <c r="B1632" s="162" t="s">
        <v>9100</v>
      </c>
      <c r="C1632" s="162" t="s">
        <v>9101</v>
      </c>
      <c r="D1632" s="162" t="s">
        <v>4687</v>
      </c>
      <c r="E1632" s="162" t="s">
        <v>340</v>
      </c>
      <c r="F1632" s="162" t="s">
        <v>332</v>
      </c>
      <c r="G1632" s="162" t="s">
        <v>4694</v>
      </c>
      <c r="H1632" s="162" t="s">
        <v>4694</v>
      </c>
      <c r="I1632" s="162" t="s">
        <v>4695</v>
      </c>
      <c r="J1632" s="162" t="b">
        <v>0</v>
      </c>
      <c r="K1632" s="162" t="b">
        <v>1</v>
      </c>
    </row>
    <row r="1633" spans="1:11">
      <c r="A1633" s="162" t="s">
        <v>4690</v>
      </c>
      <c r="B1633" s="162" t="s">
        <v>9102</v>
      </c>
      <c r="C1633" s="162" t="s">
        <v>9103</v>
      </c>
      <c r="D1633" s="162" t="s">
        <v>4691</v>
      </c>
      <c r="E1633" s="162" t="s">
        <v>340</v>
      </c>
      <c r="F1633" s="162" t="s">
        <v>332</v>
      </c>
      <c r="G1633" s="162" t="s">
        <v>4696</v>
      </c>
      <c r="H1633" s="162" t="s">
        <v>4696</v>
      </c>
      <c r="I1633" s="162" t="s">
        <v>4697</v>
      </c>
      <c r="J1633" s="162" t="b">
        <v>0</v>
      </c>
      <c r="K1633" s="162" t="b">
        <v>1</v>
      </c>
    </row>
    <row r="1634" spans="1:11">
      <c r="A1634" s="162" t="s">
        <v>4701</v>
      </c>
      <c r="B1634" s="162" t="s">
        <v>9104</v>
      </c>
      <c r="C1634" s="162" t="s">
        <v>9105</v>
      </c>
      <c r="D1634" s="162" t="s">
        <v>4698</v>
      </c>
      <c r="E1634" s="162" t="s">
        <v>340</v>
      </c>
      <c r="F1634" s="162" t="s">
        <v>332</v>
      </c>
      <c r="G1634" s="162" t="s">
        <v>4699</v>
      </c>
      <c r="H1634" s="162" t="s">
        <v>4699</v>
      </c>
      <c r="I1634" s="162" t="s">
        <v>4700</v>
      </c>
      <c r="J1634" s="162" t="b">
        <v>0</v>
      </c>
      <c r="K1634" s="162" t="b">
        <v>1</v>
      </c>
    </row>
    <row r="1635" spans="1:11">
      <c r="A1635" s="162" t="s">
        <v>4705</v>
      </c>
      <c r="B1635" s="162" t="s">
        <v>9106</v>
      </c>
      <c r="C1635" s="162" t="s">
        <v>9107</v>
      </c>
      <c r="D1635" s="162" t="s">
        <v>4702</v>
      </c>
      <c r="E1635" s="162" t="s">
        <v>340</v>
      </c>
      <c r="F1635" s="162" t="s">
        <v>333</v>
      </c>
      <c r="G1635" s="162" t="s">
        <v>4703</v>
      </c>
      <c r="H1635" s="162" t="s">
        <v>4703</v>
      </c>
      <c r="I1635" s="162" t="s">
        <v>4704</v>
      </c>
      <c r="J1635" s="162" t="b">
        <v>0</v>
      </c>
      <c r="K1635" s="162" t="b">
        <v>1</v>
      </c>
    </row>
    <row r="1636" spans="1:11">
      <c r="A1636" s="162" t="s">
        <v>4709</v>
      </c>
      <c r="B1636" s="162" t="s">
        <v>9108</v>
      </c>
      <c r="C1636" s="162" t="s">
        <v>9109</v>
      </c>
      <c r="D1636" s="162" t="s">
        <v>4706</v>
      </c>
      <c r="E1636" s="162" t="s">
        <v>340</v>
      </c>
      <c r="F1636" s="162" t="s">
        <v>333</v>
      </c>
      <c r="G1636" s="162" t="s">
        <v>4707</v>
      </c>
      <c r="H1636" s="162" t="s">
        <v>4707</v>
      </c>
      <c r="I1636" s="162" t="s">
        <v>4708</v>
      </c>
      <c r="J1636" s="162" t="b">
        <v>0</v>
      </c>
      <c r="K1636" s="162" t="b">
        <v>1</v>
      </c>
    </row>
    <row r="1637" spans="1:11">
      <c r="A1637" s="162" t="s">
        <v>4713</v>
      </c>
      <c r="B1637" s="162" t="s">
        <v>9110</v>
      </c>
      <c r="C1637" s="162" t="s">
        <v>9111</v>
      </c>
      <c r="D1637" s="162" t="s">
        <v>4710</v>
      </c>
      <c r="E1637" s="162" t="s">
        <v>340</v>
      </c>
      <c r="F1637" s="162" t="s">
        <v>341</v>
      </c>
      <c r="G1637" s="162" t="s">
        <v>4711</v>
      </c>
      <c r="H1637" s="162" t="s">
        <v>4711</v>
      </c>
      <c r="I1637" s="162" t="s">
        <v>4712</v>
      </c>
      <c r="J1637" s="162" t="b">
        <v>0</v>
      </c>
      <c r="K1637" s="162" t="b">
        <v>1</v>
      </c>
    </row>
    <row r="1638" spans="1:11">
      <c r="A1638" s="162" t="s">
        <v>4713</v>
      </c>
      <c r="B1638" s="162" t="s">
        <v>9112</v>
      </c>
      <c r="C1638" s="162" t="s">
        <v>9113</v>
      </c>
      <c r="D1638" s="162" t="s">
        <v>4714</v>
      </c>
      <c r="E1638" s="162" t="s">
        <v>340</v>
      </c>
      <c r="F1638" s="162" t="s">
        <v>332</v>
      </c>
      <c r="G1638" s="162" t="s">
        <v>4715</v>
      </c>
      <c r="H1638" s="162" t="s">
        <v>4715</v>
      </c>
      <c r="I1638" s="162" t="s">
        <v>4716</v>
      </c>
      <c r="J1638" s="162" t="b">
        <v>0</v>
      </c>
      <c r="K1638" s="162" t="b">
        <v>1</v>
      </c>
    </row>
    <row r="1639" spans="1:11">
      <c r="A1639" s="162" t="s">
        <v>4713</v>
      </c>
      <c r="B1639" s="162" t="s">
        <v>9114</v>
      </c>
      <c r="C1639" s="162" t="s">
        <v>9115</v>
      </c>
      <c r="D1639" s="162" t="s">
        <v>4717</v>
      </c>
      <c r="E1639" s="162" t="s">
        <v>340</v>
      </c>
      <c r="F1639" s="162" t="s">
        <v>332</v>
      </c>
      <c r="G1639" s="162" t="s">
        <v>4718</v>
      </c>
      <c r="H1639" s="162" t="s">
        <v>4718</v>
      </c>
      <c r="I1639" s="162" t="s">
        <v>4719</v>
      </c>
      <c r="J1639" s="162" t="b">
        <v>0</v>
      </c>
      <c r="K1639" s="162" t="b">
        <v>1</v>
      </c>
    </row>
    <row r="1640" spans="1:11">
      <c r="A1640" s="162" t="s">
        <v>4723</v>
      </c>
      <c r="B1640" s="162" t="s">
        <v>9116</v>
      </c>
      <c r="C1640" s="162" t="s">
        <v>9117</v>
      </c>
      <c r="D1640" s="162" t="s">
        <v>4720</v>
      </c>
      <c r="E1640" s="162" t="s">
        <v>340</v>
      </c>
      <c r="F1640" s="162" t="s">
        <v>332</v>
      </c>
      <c r="G1640" s="162" t="s">
        <v>4721</v>
      </c>
      <c r="H1640" s="162" t="s">
        <v>4721</v>
      </c>
      <c r="I1640" s="162" t="s">
        <v>4722</v>
      </c>
      <c r="J1640" s="162" t="b">
        <v>0</v>
      </c>
      <c r="K1640" s="162" t="b">
        <v>1</v>
      </c>
    </row>
    <row r="1641" spans="1:11">
      <c r="A1641" s="162" t="s">
        <v>4723</v>
      </c>
      <c r="B1641" s="162" t="s">
        <v>9118</v>
      </c>
      <c r="C1641" s="162" t="s">
        <v>9119</v>
      </c>
      <c r="D1641" s="162" t="s">
        <v>4724</v>
      </c>
      <c r="E1641" s="162" t="s">
        <v>340</v>
      </c>
      <c r="F1641" s="162" t="s">
        <v>332</v>
      </c>
      <c r="G1641" s="162" t="s">
        <v>4725</v>
      </c>
      <c r="H1641" s="162" t="s">
        <v>4725</v>
      </c>
      <c r="I1641" s="162" t="s">
        <v>4726</v>
      </c>
      <c r="J1641" s="162" t="b">
        <v>0</v>
      </c>
      <c r="K1641" s="162" t="b">
        <v>1</v>
      </c>
    </row>
    <row r="1642" spans="1:11">
      <c r="A1642" s="162" t="s">
        <v>4730</v>
      </c>
      <c r="B1642" s="162" t="s">
        <v>9120</v>
      </c>
      <c r="C1642" s="162" t="s">
        <v>9121</v>
      </c>
      <c r="D1642" s="162" t="s">
        <v>4727</v>
      </c>
      <c r="E1642" s="162" t="s">
        <v>340</v>
      </c>
      <c r="F1642" s="162" t="s">
        <v>332</v>
      </c>
      <c r="G1642" s="162" t="s">
        <v>4728</v>
      </c>
      <c r="H1642" s="162" t="s">
        <v>4728</v>
      </c>
      <c r="I1642" s="162" t="s">
        <v>4729</v>
      </c>
      <c r="J1642" s="162" t="b">
        <v>0</v>
      </c>
      <c r="K1642" s="162" t="b">
        <v>1</v>
      </c>
    </row>
    <row r="1643" spans="1:11">
      <c r="A1643" s="162" t="s">
        <v>4730</v>
      </c>
      <c r="B1643" s="162" t="s">
        <v>9122</v>
      </c>
      <c r="C1643" s="162" t="s">
        <v>9123</v>
      </c>
      <c r="D1643" s="162" t="s">
        <v>4657</v>
      </c>
      <c r="E1643" s="162" t="s">
        <v>340</v>
      </c>
      <c r="F1643" s="162" t="s">
        <v>332</v>
      </c>
      <c r="G1643" s="162" t="s">
        <v>4731</v>
      </c>
      <c r="H1643" s="162" t="s">
        <v>4731</v>
      </c>
      <c r="I1643" s="162" t="s">
        <v>4732</v>
      </c>
      <c r="J1643" s="162" t="b">
        <v>0</v>
      </c>
      <c r="K1643" s="162" t="b">
        <v>1</v>
      </c>
    </row>
    <row r="1644" spans="1:11">
      <c r="A1644" s="162" t="s">
        <v>4730</v>
      </c>
      <c r="B1644" s="162" t="s">
        <v>9124</v>
      </c>
      <c r="C1644" s="162" t="s">
        <v>9125</v>
      </c>
      <c r="D1644" s="162" t="s">
        <v>4733</v>
      </c>
      <c r="E1644" s="162" t="s">
        <v>340</v>
      </c>
      <c r="F1644" s="162" t="s">
        <v>332</v>
      </c>
      <c r="G1644" s="162" t="s">
        <v>4734</v>
      </c>
      <c r="H1644" s="162" t="s">
        <v>4734</v>
      </c>
      <c r="I1644" s="162" t="s">
        <v>4735</v>
      </c>
      <c r="J1644" s="162" t="b">
        <v>0</v>
      </c>
      <c r="K1644" s="162" t="b">
        <v>1</v>
      </c>
    </row>
    <row r="1645" spans="1:11">
      <c r="A1645" s="162" t="s">
        <v>4730</v>
      </c>
      <c r="B1645" s="162" t="s">
        <v>9126</v>
      </c>
      <c r="C1645" s="162" t="s">
        <v>9127</v>
      </c>
      <c r="D1645" s="162" t="s">
        <v>4657</v>
      </c>
      <c r="E1645" s="162" t="s">
        <v>340</v>
      </c>
      <c r="F1645" s="162" t="s">
        <v>332</v>
      </c>
      <c r="G1645" s="162" t="s">
        <v>4736</v>
      </c>
      <c r="H1645" s="162" t="s">
        <v>4736</v>
      </c>
      <c r="I1645" s="162" t="s">
        <v>4737</v>
      </c>
      <c r="J1645" s="162" t="b">
        <v>0</v>
      </c>
      <c r="K1645" s="162" t="b">
        <v>1</v>
      </c>
    </row>
    <row r="1646" spans="1:11">
      <c r="A1646" s="162" t="s">
        <v>4741</v>
      </c>
      <c r="B1646" s="162" t="s">
        <v>9128</v>
      </c>
      <c r="C1646" s="162" t="s">
        <v>9129</v>
      </c>
      <c r="D1646" s="162" t="s">
        <v>4738</v>
      </c>
      <c r="E1646" s="162" t="s">
        <v>340</v>
      </c>
      <c r="F1646" s="162" t="s">
        <v>333</v>
      </c>
      <c r="G1646" s="162" t="s">
        <v>4739</v>
      </c>
      <c r="H1646" s="162" t="s">
        <v>4739</v>
      </c>
      <c r="I1646" s="162" t="s">
        <v>4740</v>
      </c>
      <c r="J1646" s="162" t="b">
        <v>1</v>
      </c>
      <c r="K1646" s="162" t="b">
        <v>1</v>
      </c>
    </row>
    <row r="1647" spans="1:11">
      <c r="A1647" s="162" t="s">
        <v>4741</v>
      </c>
      <c r="B1647" s="162" t="s">
        <v>9130</v>
      </c>
      <c r="C1647" s="162" t="s">
        <v>9131</v>
      </c>
      <c r="D1647" s="162" t="s">
        <v>4742</v>
      </c>
      <c r="E1647" s="162" t="s">
        <v>340</v>
      </c>
      <c r="F1647" s="162" t="s">
        <v>333</v>
      </c>
      <c r="G1647" s="162" t="s">
        <v>4743</v>
      </c>
      <c r="H1647" s="162" t="s">
        <v>4743</v>
      </c>
      <c r="I1647" s="162" t="s">
        <v>4744</v>
      </c>
      <c r="J1647" s="162" t="b">
        <v>0</v>
      </c>
      <c r="K1647" s="162" t="b">
        <v>1</v>
      </c>
    </row>
    <row r="1648" spans="1:11">
      <c r="A1648" s="162" t="s">
        <v>4748</v>
      </c>
      <c r="B1648" s="162" t="s">
        <v>9132</v>
      </c>
      <c r="C1648" s="162" t="s">
        <v>9133</v>
      </c>
      <c r="D1648" s="162" t="s">
        <v>4745</v>
      </c>
      <c r="E1648" s="162" t="s">
        <v>340</v>
      </c>
      <c r="F1648" s="162" t="s">
        <v>332</v>
      </c>
      <c r="G1648" s="162" t="s">
        <v>4746</v>
      </c>
      <c r="H1648" s="162" t="s">
        <v>4746</v>
      </c>
      <c r="I1648" s="162" t="s">
        <v>4747</v>
      </c>
      <c r="J1648" s="162" t="b">
        <v>0</v>
      </c>
      <c r="K1648" s="162" t="b">
        <v>1</v>
      </c>
    </row>
    <row r="1649" spans="1:11">
      <c r="A1649" s="162" t="s">
        <v>4748</v>
      </c>
      <c r="B1649" s="162" t="s">
        <v>9134</v>
      </c>
      <c r="C1649" s="162" t="s">
        <v>9135</v>
      </c>
      <c r="D1649" s="162" t="s">
        <v>4749</v>
      </c>
      <c r="E1649" s="162" t="s">
        <v>340</v>
      </c>
      <c r="F1649" s="162" t="s">
        <v>332</v>
      </c>
      <c r="G1649" s="162" t="s">
        <v>4750</v>
      </c>
      <c r="H1649" s="162" t="s">
        <v>4750</v>
      </c>
      <c r="I1649" s="162" t="s">
        <v>4751</v>
      </c>
      <c r="J1649" s="162" t="b">
        <v>0</v>
      </c>
      <c r="K1649" s="162" t="b">
        <v>1</v>
      </c>
    </row>
    <row r="1650" spans="1:11">
      <c r="A1650" s="162" t="s">
        <v>4755</v>
      </c>
      <c r="B1650" s="162" t="s">
        <v>9136</v>
      </c>
      <c r="C1650" s="162" t="s">
        <v>9137</v>
      </c>
      <c r="D1650" s="162" t="s">
        <v>4752</v>
      </c>
      <c r="E1650" s="162" t="s">
        <v>340</v>
      </c>
      <c r="F1650" s="162" t="s">
        <v>333</v>
      </c>
      <c r="G1650" s="162" t="s">
        <v>4753</v>
      </c>
      <c r="H1650" s="162" t="s">
        <v>4753</v>
      </c>
      <c r="I1650" s="162" t="s">
        <v>4754</v>
      </c>
      <c r="J1650" s="162" t="b">
        <v>0</v>
      </c>
      <c r="K1650" s="162" t="b">
        <v>1</v>
      </c>
    </row>
    <row r="1651" spans="1:11">
      <c r="A1651" s="162" t="s">
        <v>4759</v>
      </c>
      <c r="B1651" s="162" t="s">
        <v>9138</v>
      </c>
      <c r="C1651" s="162" t="s">
        <v>9139</v>
      </c>
      <c r="D1651" s="162" t="s">
        <v>4756</v>
      </c>
      <c r="E1651" s="162" t="s">
        <v>340</v>
      </c>
      <c r="F1651" s="162" t="s">
        <v>341</v>
      </c>
      <c r="G1651" s="162" t="s">
        <v>4757</v>
      </c>
      <c r="H1651" s="162" t="s">
        <v>4757</v>
      </c>
      <c r="I1651" s="162" t="s">
        <v>4758</v>
      </c>
      <c r="J1651" s="162" t="b">
        <v>0</v>
      </c>
      <c r="K1651" s="162" t="b">
        <v>1</v>
      </c>
    </row>
    <row r="1652" spans="1:11">
      <c r="A1652" s="162" t="s">
        <v>4759</v>
      </c>
      <c r="B1652" s="162" t="s">
        <v>9140</v>
      </c>
      <c r="C1652" s="162" t="s">
        <v>9141</v>
      </c>
      <c r="D1652" s="162" t="s">
        <v>4760</v>
      </c>
      <c r="E1652" s="162" t="s">
        <v>340</v>
      </c>
      <c r="F1652" s="162" t="s">
        <v>341</v>
      </c>
      <c r="G1652" s="162" t="s">
        <v>4761</v>
      </c>
      <c r="H1652" s="162" t="s">
        <v>4761</v>
      </c>
      <c r="I1652" s="162" t="s">
        <v>4762</v>
      </c>
      <c r="J1652" s="162" t="b">
        <v>0</v>
      </c>
      <c r="K1652" s="162" t="b">
        <v>1</v>
      </c>
    </row>
    <row r="1653" spans="1:11">
      <c r="A1653" s="162" t="s">
        <v>4759</v>
      </c>
      <c r="B1653" s="162" t="s">
        <v>9142</v>
      </c>
      <c r="C1653" s="162" t="s">
        <v>9143</v>
      </c>
      <c r="D1653" s="162" t="s">
        <v>4763</v>
      </c>
      <c r="E1653" s="162" t="s">
        <v>340</v>
      </c>
      <c r="F1653" s="162" t="s">
        <v>341</v>
      </c>
      <c r="G1653" s="162" t="s">
        <v>4764</v>
      </c>
      <c r="H1653" s="162" t="s">
        <v>4764</v>
      </c>
      <c r="I1653" s="162" t="s">
        <v>4765</v>
      </c>
      <c r="J1653" s="162" t="b">
        <v>0</v>
      </c>
      <c r="K1653" s="162" t="b">
        <v>1</v>
      </c>
    </row>
    <row r="1654" spans="1:11">
      <c r="A1654" s="162" t="s">
        <v>4759</v>
      </c>
      <c r="B1654" s="162" t="s">
        <v>9144</v>
      </c>
      <c r="C1654" s="162" t="s">
        <v>9145</v>
      </c>
      <c r="D1654" s="162" t="s">
        <v>4766</v>
      </c>
      <c r="E1654" s="162" t="s">
        <v>340</v>
      </c>
      <c r="F1654" s="162" t="s">
        <v>341</v>
      </c>
      <c r="G1654" s="162" t="s">
        <v>4767</v>
      </c>
      <c r="H1654" s="162" t="s">
        <v>4767</v>
      </c>
      <c r="I1654" s="162" t="s">
        <v>4768</v>
      </c>
      <c r="J1654" s="162" t="b">
        <v>0</v>
      </c>
      <c r="K1654" s="162" t="b">
        <v>1</v>
      </c>
    </row>
    <row r="1655" spans="1:11">
      <c r="A1655" s="162" t="s">
        <v>4759</v>
      </c>
      <c r="B1655" s="162" t="s">
        <v>9146</v>
      </c>
      <c r="C1655" s="162" t="s">
        <v>9147</v>
      </c>
      <c r="D1655" s="162" t="s">
        <v>4769</v>
      </c>
      <c r="E1655" s="162" t="s">
        <v>340</v>
      </c>
      <c r="F1655" s="162" t="s">
        <v>341</v>
      </c>
      <c r="G1655" s="162" t="s">
        <v>4770</v>
      </c>
      <c r="H1655" s="162" t="s">
        <v>4770</v>
      </c>
      <c r="I1655" s="162" t="s">
        <v>4771</v>
      </c>
      <c r="J1655" s="162" t="b">
        <v>0</v>
      </c>
      <c r="K1655" s="162" t="b">
        <v>1</v>
      </c>
    </row>
    <row r="1656" spans="1:11">
      <c r="A1656" s="162" t="s">
        <v>4759</v>
      </c>
      <c r="B1656" s="162" t="s">
        <v>9148</v>
      </c>
      <c r="C1656" s="162" t="s">
        <v>9149</v>
      </c>
      <c r="D1656" s="162" t="s">
        <v>4772</v>
      </c>
      <c r="E1656" s="162" t="s">
        <v>340</v>
      </c>
      <c r="F1656" s="162" t="s">
        <v>341</v>
      </c>
      <c r="G1656" s="162" t="s">
        <v>4773</v>
      </c>
      <c r="H1656" s="162" t="s">
        <v>4773</v>
      </c>
      <c r="I1656" s="162" t="s">
        <v>4774</v>
      </c>
      <c r="J1656" s="162" t="b">
        <v>0</v>
      </c>
      <c r="K1656" s="162" t="b">
        <v>1</v>
      </c>
    </row>
    <row r="1657" spans="1:11">
      <c r="A1657" s="162" t="s">
        <v>4759</v>
      </c>
      <c r="B1657" s="162" t="s">
        <v>9150</v>
      </c>
      <c r="C1657" s="162" t="s">
        <v>9151</v>
      </c>
      <c r="D1657" s="162" t="s">
        <v>4775</v>
      </c>
      <c r="E1657" s="162" t="s">
        <v>340</v>
      </c>
      <c r="F1657" s="162" t="s">
        <v>341</v>
      </c>
      <c r="G1657" s="162" t="s">
        <v>4776</v>
      </c>
      <c r="H1657" s="162" t="s">
        <v>4776</v>
      </c>
      <c r="I1657" s="162" t="s">
        <v>4777</v>
      </c>
      <c r="J1657" s="162" t="b">
        <v>0</v>
      </c>
      <c r="K1657" s="162" t="b">
        <v>1</v>
      </c>
    </row>
    <row r="1658" spans="1:11">
      <c r="A1658" s="162" t="s">
        <v>4759</v>
      </c>
      <c r="B1658" s="162" t="s">
        <v>9152</v>
      </c>
      <c r="C1658" s="162" t="s">
        <v>9153</v>
      </c>
      <c r="D1658" s="162" t="s">
        <v>4778</v>
      </c>
      <c r="E1658" s="162" t="s">
        <v>340</v>
      </c>
      <c r="F1658" s="162" t="s">
        <v>341</v>
      </c>
      <c r="G1658" s="162" t="s">
        <v>4779</v>
      </c>
      <c r="H1658" s="162" t="s">
        <v>4779</v>
      </c>
      <c r="I1658" s="162" t="s">
        <v>4780</v>
      </c>
      <c r="J1658" s="162" t="b">
        <v>0</v>
      </c>
      <c r="K1658" s="162" t="b">
        <v>1</v>
      </c>
    </row>
    <row r="1659" spans="1:11">
      <c r="A1659" s="162" t="s">
        <v>4759</v>
      </c>
      <c r="B1659" s="162" t="s">
        <v>9154</v>
      </c>
      <c r="C1659" s="162" t="s">
        <v>9155</v>
      </c>
      <c r="D1659" s="162" t="s">
        <v>4781</v>
      </c>
      <c r="E1659" s="162" t="s">
        <v>340</v>
      </c>
      <c r="F1659" s="162" t="s">
        <v>341</v>
      </c>
      <c r="G1659" s="162" t="s">
        <v>4782</v>
      </c>
      <c r="H1659" s="162" t="s">
        <v>4782</v>
      </c>
      <c r="I1659" s="162" t="s">
        <v>4783</v>
      </c>
      <c r="J1659" s="162" t="b">
        <v>0</v>
      </c>
      <c r="K1659" s="162" t="b">
        <v>1</v>
      </c>
    </row>
    <row r="1660" spans="1:11">
      <c r="A1660" s="162" t="s">
        <v>4786</v>
      </c>
      <c r="B1660" s="162" t="s">
        <v>9156</v>
      </c>
      <c r="C1660" s="162" t="s">
        <v>9157</v>
      </c>
      <c r="D1660" s="162" t="s">
        <v>4653</v>
      </c>
      <c r="E1660" s="162" t="s">
        <v>340</v>
      </c>
      <c r="F1660" s="162" t="s">
        <v>332</v>
      </c>
      <c r="G1660" s="162" t="s">
        <v>4784</v>
      </c>
      <c r="H1660" s="162" t="s">
        <v>4784</v>
      </c>
      <c r="I1660" s="162" t="s">
        <v>4785</v>
      </c>
      <c r="J1660" s="162" t="b">
        <v>0</v>
      </c>
      <c r="K1660" s="162" t="b">
        <v>1</v>
      </c>
    </row>
    <row r="1661" spans="1:11">
      <c r="A1661" s="162" t="s">
        <v>4786</v>
      </c>
      <c r="B1661" s="162" t="s">
        <v>9158</v>
      </c>
      <c r="C1661" s="162" t="s">
        <v>9159</v>
      </c>
      <c r="D1661" s="162" t="s">
        <v>4787</v>
      </c>
      <c r="E1661" s="162" t="s">
        <v>340</v>
      </c>
      <c r="F1661" s="162" t="s">
        <v>332</v>
      </c>
      <c r="G1661" s="162" t="s">
        <v>4788</v>
      </c>
      <c r="H1661" s="162" t="s">
        <v>4788</v>
      </c>
      <c r="I1661" s="162" t="s">
        <v>4789</v>
      </c>
      <c r="J1661" s="162" t="b">
        <v>0</v>
      </c>
      <c r="K1661" s="162" t="b">
        <v>1</v>
      </c>
    </row>
    <row r="1662" spans="1:11">
      <c r="A1662" s="162" t="s">
        <v>4786</v>
      </c>
      <c r="B1662" s="162" t="s">
        <v>9160</v>
      </c>
      <c r="C1662" s="162" t="s">
        <v>9161</v>
      </c>
      <c r="D1662" s="162" t="s">
        <v>4790</v>
      </c>
      <c r="E1662" s="162" t="s">
        <v>340</v>
      </c>
      <c r="F1662" s="162" t="s">
        <v>332</v>
      </c>
      <c r="G1662" s="162" t="s">
        <v>4791</v>
      </c>
      <c r="H1662" s="162" t="s">
        <v>4791</v>
      </c>
      <c r="I1662" s="162" t="s">
        <v>4792</v>
      </c>
      <c r="J1662" s="162" t="b">
        <v>0</v>
      </c>
      <c r="K1662" s="162" t="b">
        <v>1</v>
      </c>
    </row>
    <row r="1663" spans="1:11">
      <c r="A1663" s="162" t="s">
        <v>4796</v>
      </c>
      <c r="B1663" s="162" t="s">
        <v>9162</v>
      </c>
      <c r="C1663" s="162" t="s">
        <v>9163</v>
      </c>
      <c r="D1663" s="162" t="s">
        <v>4793</v>
      </c>
      <c r="E1663" s="162" t="s">
        <v>340</v>
      </c>
      <c r="F1663" s="162" t="s">
        <v>333</v>
      </c>
      <c r="G1663" s="162" t="s">
        <v>4794</v>
      </c>
      <c r="H1663" s="162" t="s">
        <v>4794</v>
      </c>
      <c r="I1663" s="162" t="s">
        <v>4795</v>
      </c>
      <c r="J1663" s="162" t="b">
        <v>1</v>
      </c>
      <c r="K1663" s="162" t="b">
        <v>0</v>
      </c>
    </row>
    <row r="1664" spans="1:11">
      <c r="A1664" s="162" t="s">
        <v>4796</v>
      </c>
      <c r="B1664" s="162" t="s">
        <v>9164</v>
      </c>
      <c r="C1664" s="162" t="s">
        <v>9165</v>
      </c>
      <c r="D1664" s="162" t="s">
        <v>4797</v>
      </c>
      <c r="E1664" s="162" t="s">
        <v>340</v>
      </c>
      <c r="F1664" s="162" t="s">
        <v>333</v>
      </c>
      <c r="G1664" s="162" t="s">
        <v>4798</v>
      </c>
      <c r="H1664" s="162" t="s">
        <v>4798</v>
      </c>
      <c r="I1664" s="162" t="s">
        <v>4799</v>
      </c>
      <c r="J1664" s="162" t="b">
        <v>1</v>
      </c>
      <c r="K1664" s="162" t="b">
        <v>0</v>
      </c>
    </row>
    <row r="1665" spans="1:11">
      <c r="A1665" s="162" t="s">
        <v>4796</v>
      </c>
      <c r="B1665" s="162" t="s">
        <v>9166</v>
      </c>
      <c r="C1665" s="162" t="s">
        <v>9167</v>
      </c>
      <c r="D1665" s="162" t="s">
        <v>4800</v>
      </c>
      <c r="E1665" s="162" t="s">
        <v>340</v>
      </c>
      <c r="F1665" s="162" t="s">
        <v>333</v>
      </c>
      <c r="G1665" s="162" t="s">
        <v>4801</v>
      </c>
      <c r="H1665" s="162" t="s">
        <v>4801</v>
      </c>
      <c r="I1665" s="162" t="s">
        <v>4802</v>
      </c>
      <c r="J1665" s="162" t="b">
        <v>1</v>
      </c>
      <c r="K1665" s="162" t="b">
        <v>0</v>
      </c>
    </row>
    <row r="1666" spans="1:11">
      <c r="A1666" s="162" t="s">
        <v>4796</v>
      </c>
      <c r="B1666" s="162" t="s">
        <v>9168</v>
      </c>
      <c r="C1666" s="162" t="s">
        <v>9169</v>
      </c>
      <c r="D1666" s="162" t="s">
        <v>4800</v>
      </c>
      <c r="E1666" s="162" t="s">
        <v>340</v>
      </c>
      <c r="F1666" s="162" t="s">
        <v>333</v>
      </c>
      <c r="G1666" s="162" t="s">
        <v>4803</v>
      </c>
      <c r="H1666" s="162" t="s">
        <v>4803</v>
      </c>
      <c r="I1666" s="162" t="s">
        <v>4804</v>
      </c>
      <c r="J1666" s="162" t="b">
        <v>1</v>
      </c>
      <c r="K1666" s="162" t="b">
        <v>0</v>
      </c>
    </row>
    <row r="1667" spans="1:11">
      <c r="A1667" s="162" t="s">
        <v>4808</v>
      </c>
      <c r="B1667" s="162" t="s">
        <v>9170</v>
      </c>
      <c r="C1667" s="162" t="s">
        <v>9171</v>
      </c>
      <c r="D1667" s="162" t="s">
        <v>4805</v>
      </c>
      <c r="E1667" s="162" t="s">
        <v>340</v>
      </c>
      <c r="F1667" s="162" t="s">
        <v>1255</v>
      </c>
      <c r="G1667" s="162" t="s">
        <v>4806</v>
      </c>
      <c r="H1667" s="162" t="s">
        <v>4806</v>
      </c>
      <c r="I1667" s="162" t="s">
        <v>4807</v>
      </c>
      <c r="J1667" s="162" t="b">
        <v>1</v>
      </c>
      <c r="K1667" s="162" t="b">
        <v>0</v>
      </c>
    </row>
    <row r="1668" spans="1:11">
      <c r="A1668" s="162" t="s">
        <v>4808</v>
      </c>
      <c r="B1668" s="162" t="s">
        <v>9172</v>
      </c>
      <c r="C1668" s="162" t="s">
        <v>9173</v>
      </c>
      <c r="D1668" s="162" t="s">
        <v>4809</v>
      </c>
      <c r="E1668" s="162" t="s">
        <v>340</v>
      </c>
      <c r="F1668" s="162" t="s">
        <v>1255</v>
      </c>
      <c r="G1668" s="162" t="s">
        <v>4810</v>
      </c>
      <c r="H1668" s="162" t="s">
        <v>4810</v>
      </c>
      <c r="I1668" s="162" t="s">
        <v>4811</v>
      </c>
      <c r="J1668" s="162" t="b">
        <v>1</v>
      </c>
      <c r="K1668" s="162" t="b">
        <v>0</v>
      </c>
    </row>
    <row r="1669" spans="1:11">
      <c r="A1669" s="162" t="s">
        <v>4815</v>
      </c>
      <c r="B1669" s="162" t="s">
        <v>9174</v>
      </c>
      <c r="C1669" s="162" t="s">
        <v>9175</v>
      </c>
      <c r="D1669" s="162" t="s">
        <v>4812</v>
      </c>
      <c r="E1669" s="162" t="s">
        <v>340</v>
      </c>
      <c r="F1669" s="162" t="s">
        <v>333</v>
      </c>
      <c r="G1669" s="162" t="s">
        <v>4813</v>
      </c>
      <c r="H1669" s="162" t="s">
        <v>4813</v>
      </c>
      <c r="I1669" s="162" t="s">
        <v>4814</v>
      </c>
      <c r="J1669" s="162" t="b">
        <v>1</v>
      </c>
      <c r="K1669" s="162" t="b">
        <v>0</v>
      </c>
    </row>
    <row r="1670" spans="1:11">
      <c r="A1670" s="162" t="s">
        <v>4815</v>
      </c>
      <c r="B1670" s="162" t="s">
        <v>9176</v>
      </c>
      <c r="C1670" s="162" t="s">
        <v>9177</v>
      </c>
      <c r="D1670" s="162" t="s">
        <v>4816</v>
      </c>
      <c r="E1670" s="162" t="s">
        <v>340</v>
      </c>
      <c r="F1670" s="162" t="s">
        <v>333</v>
      </c>
      <c r="G1670" s="162" t="s">
        <v>4817</v>
      </c>
      <c r="H1670" s="162" t="s">
        <v>4817</v>
      </c>
      <c r="I1670" s="162" t="s">
        <v>4818</v>
      </c>
      <c r="J1670" s="162" t="b">
        <v>1</v>
      </c>
      <c r="K1670" s="162" t="b">
        <v>0</v>
      </c>
    </row>
    <row r="1671" spans="1:11">
      <c r="A1671" s="162" t="s">
        <v>4815</v>
      </c>
      <c r="B1671" s="162" t="s">
        <v>9178</v>
      </c>
      <c r="C1671" s="162" t="s">
        <v>9179</v>
      </c>
      <c r="D1671" s="162" t="s">
        <v>4819</v>
      </c>
      <c r="E1671" s="162" t="s">
        <v>340</v>
      </c>
      <c r="F1671" s="162" t="s">
        <v>333</v>
      </c>
      <c r="G1671" s="162" t="s">
        <v>4820</v>
      </c>
      <c r="H1671" s="162" t="s">
        <v>4820</v>
      </c>
      <c r="I1671" s="162" t="s">
        <v>4821</v>
      </c>
      <c r="J1671" s="162" t="b">
        <v>1</v>
      </c>
      <c r="K1671" s="162" t="b">
        <v>0</v>
      </c>
    </row>
    <row r="1672" spans="1:11">
      <c r="A1672" s="162" t="s">
        <v>4815</v>
      </c>
      <c r="B1672" s="162" t="s">
        <v>9180</v>
      </c>
      <c r="C1672" s="162" t="s">
        <v>9181</v>
      </c>
      <c r="D1672" s="162" t="s">
        <v>4822</v>
      </c>
      <c r="E1672" s="162" t="s">
        <v>340</v>
      </c>
      <c r="F1672" s="162" t="s">
        <v>333</v>
      </c>
      <c r="G1672" s="162" t="s">
        <v>4823</v>
      </c>
      <c r="H1672" s="162" t="s">
        <v>4823</v>
      </c>
      <c r="I1672" s="162" t="s">
        <v>4824</v>
      </c>
      <c r="J1672" s="162" t="b">
        <v>1</v>
      </c>
      <c r="K1672" s="162" t="b">
        <v>0</v>
      </c>
    </row>
    <row r="1673" spans="1:11">
      <c r="A1673" s="162" t="s">
        <v>4828</v>
      </c>
      <c r="B1673" s="162" t="s">
        <v>9182</v>
      </c>
      <c r="C1673" s="162" t="s">
        <v>9183</v>
      </c>
      <c r="D1673" s="162" t="s">
        <v>4825</v>
      </c>
      <c r="E1673" s="162" t="s">
        <v>340</v>
      </c>
      <c r="F1673" s="162" t="s">
        <v>333</v>
      </c>
      <c r="G1673" s="162" t="s">
        <v>4826</v>
      </c>
      <c r="H1673" s="162" t="s">
        <v>9184</v>
      </c>
      <c r="I1673" s="162" t="s">
        <v>4827</v>
      </c>
      <c r="J1673" s="162" t="b">
        <v>0</v>
      </c>
      <c r="K1673" s="162" t="b">
        <v>0</v>
      </c>
    </row>
    <row r="1674" spans="1:11">
      <c r="A1674" s="162" t="s">
        <v>4828</v>
      </c>
      <c r="B1674" s="162" t="s">
        <v>9185</v>
      </c>
      <c r="C1674" s="162" t="s">
        <v>9186</v>
      </c>
      <c r="D1674" s="162" t="s">
        <v>4829</v>
      </c>
      <c r="E1674" s="162" t="s">
        <v>340</v>
      </c>
      <c r="F1674" s="162" t="s">
        <v>333</v>
      </c>
      <c r="G1674" s="162" t="s">
        <v>4830</v>
      </c>
      <c r="H1674" s="162" t="s">
        <v>4830</v>
      </c>
      <c r="I1674" s="162" t="s">
        <v>4831</v>
      </c>
      <c r="J1674" s="162" t="b">
        <v>0</v>
      </c>
      <c r="K1674" s="162" t="b">
        <v>0</v>
      </c>
    </row>
    <row r="1675" spans="1:11">
      <c r="A1675" s="162" t="s">
        <v>4828</v>
      </c>
      <c r="B1675" s="162" t="s">
        <v>9187</v>
      </c>
      <c r="C1675" s="162" t="s">
        <v>9188</v>
      </c>
      <c r="D1675" s="162" t="s">
        <v>4832</v>
      </c>
      <c r="E1675" s="162" t="s">
        <v>340</v>
      </c>
      <c r="F1675" s="162" t="s">
        <v>333</v>
      </c>
      <c r="G1675" s="162" t="s">
        <v>4833</v>
      </c>
      <c r="H1675" s="162" t="s">
        <v>4833</v>
      </c>
      <c r="I1675" s="162" t="s">
        <v>4834</v>
      </c>
      <c r="J1675" s="162" t="b">
        <v>0</v>
      </c>
      <c r="K1675" s="162" t="b">
        <v>0</v>
      </c>
    </row>
    <row r="1676" spans="1:11">
      <c r="A1676" s="162" t="s">
        <v>4828</v>
      </c>
      <c r="B1676" s="162" t="s">
        <v>9189</v>
      </c>
      <c r="C1676" s="162" t="s">
        <v>9190</v>
      </c>
      <c r="D1676" s="162" t="s">
        <v>4835</v>
      </c>
      <c r="E1676" s="162" t="s">
        <v>340</v>
      </c>
      <c r="F1676" s="162" t="s">
        <v>333</v>
      </c>
      <c r="G1676" s="162" t="s">
        <v>4836</v>
      </c>
      <c r="H1676" s="162" t="s">
        <v>4836</v>
      </c>
      <c r="I1676" s="162" t="s">
        <v>4837</v>
      </c>
      <c r="J1676" s="162" t="b">
        <v>0</v>
      </c>
      <c r="K1676" s="162" t="b">
        <v>0</v>
      </c>
    </row>
    <row r="1677" spans="1:11">
      <c r="A1677" s="162" t="s">
        <v>4828</v>
      </c>
      <c r="B1677" s="162" t="s">
        <v>9191</v>
      </c>
      <c r="C1677" s="162" t="s">
        <v>9192</v>
      </c>
      <c r="D1677" s="162" t="s">
        <v>4838</v>
      </c>
      <c r="E1677" s="162" t="s">
        <v>340</v>
      </c>
      <c r="F1677" s="162" t="s">
        <v>333</v>
      </c>
      <c r="G1677" s="162" t="s">
        <v>4839</v>
      </c>
      <c r="H1677" s="162" t="s">
        <v>4839</v>
      </c>
      <c r="I1677" s="162" t="s">
        <v>4840</v>
      </c>
      <c r="J1677" s="162" t="b">
        <v>1</v>
      </c>
      <c r="K1677" s="162" t="b">
        <v>0</v>
      </c>
    </row>
    <row r="1678" spans="1:11">
      <c r="A1678" s="162" t="s">
        <v>4828</v>
      </c>
      <c r="B1678" s="162" t="s">
        <v>9193</v>
      </c>
      <c r="C1678" s="162" t="s">
        <v>9194</v>
      </c>
      <c r="D1678" s="162" t="s">
        <v>4841</v>
      </c>
      <c r="E1678" s="162" t="s">
        <v>340</v>
      </c>
      <c r="F1678" s="162" t="s">
        <v>333</v>
      </c>
      <c r="G1678" s="162" t="s">
        <v>4842</v>
      </c>
      <c r="H1678" s="162" t="s">
        <v>4842</v>
      </c>
      <c r="I1678" s="162" t="s">
        <v>4843</v>
      </c>
      <c r="J1678" s="162" t="b">
        <v>0</v>
      </c>
      <c r="K1678" s="162" t="b">
        <v>0</v>
      </c>
    </row>
    <row r="1679" spans="1:11">
      <c r="A1679" s="162" t="s">
        <v>4828</v>
      </c>
      <c r="B1679" s="162" t="s">
        <v>9195</v>
      </c>
      <c r="C1679" s="162" t="s">
        <v>9196</v>
      </c>
      <c r="D1679" s="162" t="s">
        <v>4844</v>
      </c>
      <c r="E1679" s="162" t="s">
        <v>340</v>
      </c>
      <c r="F1679" s="162" t="s">
        <v>333</v>
      </c>
      <c r="G1679" s="162" t="s">
        <v>4845</v>
      </c>
      <c r="H1679" s="162" t="s">
        <v>4845</v>
      </c>
      <c r="I1679" s="162" t="s">
        <v>4846</v>
      </c>
      <c r="J1679" s="162" t="b">
        <v>1</v>
      </c>
      <c r="K1679" s="162" t="b">
        <v>0</v>
      </c>
    </row>
    <row r="1680" spans="1:11">
      <c r="A1680" s="162" t="s">
        <v>4828</v>
      </c>
      <c r="B1680" s="162" t="s">
        <v>9197</v>
      </c>
      <c r="C1680" s="162" t="s">
        <v>9198</v>
      </c>
      <c r="D1680" s="162" t="s">
        <v>4847</v>
      </c>
      <c r="E1680" s="162" t="s">
        <v>340</v>
      </c>
      <c r="F1680" s="162" t="s">
        <v>333</v>
      </c>
      <c r="G1680" s="162" t="s">
        <v>4848</v>
      </c>
      <c r="H1680" s="162" t="s">
        <v>4848</v>
      </c>
      <c r="I1680" s="162" t="s">
        <v>4849</v>
      </c>
      <c r="J1680" s="162" t="b">
        <v>0</v>
      </c>
      <c r="K1680" s="162" t="b">
        <v>0</v>
      </c>
    </row>
    <row r="1681" spans="1:11">
      <c r="A1681" s="162" t="s">
        <v>4828</v>
      </c>
      <c r="B1681" s="162" t="s">
        <v>9199</v>
      </c>
      <c r="C1681" s="162" t="s">
        <v>9200</v>
      </c>
      <c r="D1681" s="162" t="s">
        <v>4850</v>
      </c>
      <c r="E1681" s="162" t="s">
        <v>340</v>
      </c>
      <c r="F1681" s="162" t="s">
        <v>333</v>
      </c>
      <c r="G1681" s="162" t="s">
        <v>4851</v>
      </c>
      <c r="H1681" s="162" t="s">
        <v>4851</v>
      </c>
      <c r="I1681" s="162" t="s">
        <v>4852</v>
      </c>
      <c r="J1681" s="162" t="b">
        <v>0</v>
      </c>
      <c r="K1681" s="162" t="b">
        <v>0</v>
      </c>
    </row>
    <row r="1682" spans="1:11">
      <c r="A1682" s="162" t="s">
        <v>4828</v>
      </c>
      <c r="B1682" s="162" t="s">
        <v>9201</v>
      </c>
      <c r="C1682" s="162" t="s">
        <v>9202</v>
      </c>
      <c r="D1682" s="162" t="s">
        <v>4853</v>
      </c>
      <c r="E1682" s="162" t="s">
        <v>340</v>
      </c>
      <c r="F1682" s="162" t="s">
        <v>333</v>
      </c>
      <c r="G1682" s="162" t="s">
        <v>4854</v>
      </c>
      <c r="H1682" s="162" t="s">
        <v>4854</v>
      </c>
      <c r="I1682" s="162" t="s">
        <v>4855</v>
      </c>
      <c r="J1682" s="162" t="b">
        <v>0</v>
      </c>
      <c r="K1682" s="162" t="b">
        <v>0</v>
      </c>
    </row>
    <row r="1683" spans="1:11">
      <c r="A1683" s="162" t="s">
        <v>4828</v>
      </c>
      <c r="B1683" s="162" t="s">
        <v>9203</v>
      </c>
      <c r="C1683" s="162" t="s">
        <v>9204</v>
      </c>
      <c r="D1683" s="162" t="s">
        <v>4856</v>
      </c>
      <c r="E1683" s="162" t="s">
        <v>340</v>
      </c>
      <c r="F1683" s="162" t="s">
        <v>333</v>
      </c>
      <c r="G1683" s="162" t="s">
        <v>4857</v>
      </c>
      <c r="H1683" s="162" t="s">
        <v>4857</v>
      </c>
      <c r="I1683" s="162" t="s">
        <v>4858</v>
      </c>
      <c r="J1683" s="162" t="b">
        <v>0</v>
      </c>
      <c r="K1683" s="162" t="b">
        <v>0</v>
      </c>
    </row>
    <row r="1684" spans="1:11">
      <c r="A1684" s="162" t="s">
        <v>4828</v>
      </c>
      <c r="B1684" s="162" t="s">
        <v>9205</v>
      </c>
      <c r="C1684" s="162" t="s">
        <v>9206</v>
      </c>
      <c r="D1684" s="162" t="s">
        <v>4859</v>
      </c>
      <c r="E1684" s="162" t="s">
        <v>340</v>
      </c>
      <c r="F1684" s="162" t="s">
        <v>333</v>
      </c>
      <c r="G1684" s="162" t="s">
        <v>4860</v>
      </c>
      <c r="H1684" s="162" t="s">
        <v>4860</v>
      </c>
      <c r="I1684" s="162" t="s">
        <v>4861</v>
      </c>
      <c r="J1684" s="162" t="b">
        <v>0</v>
      </c>
      <c r="K1684" s="162" t="b">
        <v>0</v>
      </c>
    </row>
    <row r="1685" spans="1:11">
      <c r="A1685" s="162" t="s">
        <v>4828</v>
      </c>
      <c r="B1685" s="162" t="s">
        <v>9207</v>
      </c>
      <c r="C1685" s="162" t="s">
        <v>9208</v>
      </c>
      <c r="D1685" s="162" t="s">
        <v>4862</v>
      </c>
      <c r="E1685" s="162" t="s">
        <v>340</v>
      </c>
      <c r="F1685" s="162" t="s">
        <v>333</v>
      </c>
      <c r="G1685" s="162" t="s">
        <v>4863</v>
      </c>
      <c r="H1685" s="162" t="s">
        <v>4863</v>
      </c>
      <c r="I1685" s="162" t="s">
        <v>4864</v>
      </c>
      <c r="J1685" s="162" t="b">
        <v>0</v>
      </c>
      <c r="K1685" s="162" t="b">
        <v>0</v>
      </c>
    </row>
    <row r="1686" spans="1:11">
      <c r="A1686" s="162" t="s">
        <v>4828</v>
      </c>
      <c r="B1686" s="162" t="s">
        <v>9209</v>
      </c>
      <c r="C1686" s="162" t="s">
        <v>9210</v>
      </c>
      <c r="D1686" s="162" t="s">
        <v>4865</v>
      </c>
      <c r="E1686" s="162" t="s">
        <v>340</v>
      </c>
      <c r="F1686" s="162" t="s">
        <v>333</v>
      </c>
      <c r="G1686" s="162" t="s">
        <v>4866</v>
      </c>
      <c r="H1686" s="162" t="s">
        <v>4866</v>
      </c>
      <c r="I1686" s="162" t="s">
        <v>4867</v>
      </c>
      <c r="J1686" s="162" t="b">
        <v>0</v>
      </c>
      <c r="K1686" s="162" t="b">
        <v>0</v>
      </c>
    </row>
    <row r="1687" spans="1:11">
      <c r="A1687" s="162" t="s">
        <v>4828</v>
      </c>
      <c r="B1687" s="162" t="s">
        <v>9211</v>
      </c>
      <c r="C1687" s="162" t="s">
        <v>9212</v>
      </c>
      <c r="D1687" s="162" t="s">
        <v>4868</v>
      </c>
      <c r="E1687" s="162" t="s">
        <v>340</v>
      </c>
      <c r="F1687" s="162" t="s">
        <v>333</v>
      </c>
      <c r="G1687" s="162" t="s">
        <v>4869</v>
      </c>
      <c r="H1687" s="162" t="s">
        <v>4869</v>
      </c>
      <c r="I1687" s="162" t="s">
        <v>4870</v>
      </c>
      <c r="J1687" s="162" t="b">
        <v>0</v>
      </c>
      <c r="K1687" s="162" t="b">
        <v>0</v>
      </c>
    </row>
    <row r="1688" spans="1:11">
      <c r="A1688" s="162" t="s">
        <v>4828</v>
      </c>
      <c r="B1688" s="162" t="s">
        <v>9213</v>
      </c>
      <c r="C1688" s="162" t="s">
        <v>9214</v>
      </c>
      <c r="D1688" s="162" t="s">
        <v>4871</v>
      </c>
      <c r="E1688" s="162" t="s">
        <v>340</v>
      </c>
      <c r="F1688" s="162" t="s">
        <v>333</v>
      </c>
      <c r="G1688" s="162" t="s">
        <v>4872</v>
      </c>
      <c r="H1688" s="162" t="s">
        <v>4872</v>
      </c>
      <c r="I1688" s="162" t="s">
        <v>4873</v>
      </c>
      <c r="J1688" s="162" t="b">
        <v>0</v>
      </c>
      <c r="K1688" s="162" t="b">
        <v>0</v>
      </c>
    </row>
    <row r="1689" spans="1:11">
      <c r="A1689" s="162" t="s">
        <v>4828</v>
      </c>
      <c r="B1689" s="162" t="s">
        <v>9215</v>
      </c>
      <c r="C1689" s="162" t="s">
        <v>9216</v>
      </c>
      <c r="D1689" s="162" t="s">
        <v>4874</v>
      </c>
      <c r="E1689" s="162" t="s">
        <v>340</v>
      </c>
      <c r="F1689" s="162" t="s">
        <v>333</v>
      </c>
      <c r="G1689" s="162" t="s">
        <v>4875</v>
      </c>
      <c r="H1689" s="162" t="s">
        <v>4875</v>
      </c>
      <c r="I1689" s="162" t="s">
        <v>4876</v>
      </c>
      <c r="J1689" s="162" t="b">
        <v>0</v>
      </c>
      <c r="K1689" s="162" t="b">
        <v>0</v>
      </c>
    </row>
    <row r="1690" spans="1:11">
      <c r="A1690" s="162" t="s">
        <v>4828</v>
      </c>
      <c r="B1690" s="162" t="s">
        <v>9217</v>
      </c>
      <c r="C1690" s="162" t="s">
        <v>9218</v>
      </c>
      <c r="D1690" s="162" t="s">
        <v>4877</v>
      </c>
      <c r="E1690" s="162" t="s">
        <v>340</v>
      </c>
      <c r="F1690" s="162" t="s">
        <v>333</v>
      </c>
      <c r="G1690" s="162" t="s">
        <v>4878</v>
      </c>
      <c r="H1690" s="162" t="s">
        <v>4878</v>
      </c>
      <c r="I1690" s="162" t="s">
        <v>4879</v>
      </c>
      <c r="J1690" s="162" t="b">
        <v>0</v>
      </c>
      <c r="K1690" s="162" t="b">
        <v>0</v>
      </c>
    </row>
    <row r="1691" spans="1:11">
      <c r="A1691" s="162" t="s">
        <v>4828</v>
      </c>
      <c r="B1691" s="162" t="s">
        <v>9219</v>
      </c>
      <c r="C1691" s="162" t="s">
        <v>9220</v>
      </c>
      <c r="D1691" s="162" t="s">
        <v>4880</v>
      </c>
      <c r="E1691" s="162" t="s">
        <v>340</v>
      </c>
      <c r="F1691" s="162" t="s">
        <v>333</v>
      </c>
      <c r="G1691" s="162" t="s">
        <v>4881</v>
      </c>
      <c r="H1691" s="162" t="s">
        <v>4881</v>
      </c>
      <c r="I1691" s="162" t="s">
        <v>4882</v>
      </c>
      <c r="J1691" s="162" t="b">
        <v>0</v>
      </c>
      <c r="K1691" s="162" t="b">
        <v>0</v>
      </c>
    </row>
    <row r="1692" spans="1:11">
      <c r="A1692" s="162" t="s">
        <v>4828</v>
      </c>
      <c r="B1692" s="162" t="s">
        <v>9221</v>
      </c>
      <c r="C1692" s="162" t="s">
        <v>9222</v>
      </c>
      <c r="D1692" s="162" t="s">
        <v>4883</v>
      </c>
      <c r="E1692" s="162" t="s">
        <v>340</v>
      </c>
      <c r="F1692" s="162" t="s">
        <v>333</v>
      </c>
      <c r="G1692" s="162" t="s">
        <v>4884</v>
      </c>
      <c r="H1692" s="162" t="s">
        <v>4884</v>
      </c>
      <c r="I1692" s="162" t="s">
        <v>4885</v>
      </c>
      <c r="J1692" s="162" t="b">
        <v>0</v>
      </c>
      <c r="K1692" s="162" t="b">
        <v>0</v>
      </c>
    </row>
    <row r="1693" spans="1:11">
      <c r="A1693" s="162" t="s">
        <v>4828</v>
      </c>
      <c r="B1693" s="162" t="s">
        <v>9223</v>
      </c>
      <c r="C1693" s="162" t="s">
        <v>9224</v>
      </c>
      <c r="D1693" s="162" t="s">
        <v>4886</v>
      </c>
      <c r="E1693" s="162" t="s">
        <v>340</v>
      </c>
      <c r="F1693" s="162" t="s">
        <v>333</v>
      </c>
      <c r="G1693" s="162" t="s">
        <v>4887</v>
      </c>
      <c r="H1693" s="162" t="s">
        <v>4887</v>
      </c>
      <c r="I1693" s="162" t="s">
        <v>4888</v>
      </c>
      <c r="J1693" s="162" t="b">
        <v>0</v>
      </c>
      <c r="K1693" s="162" t="b">
        <v>0</v>
      </c>
    </row>
    <row r="1694" spans="1:11">
      <c r="A1694" s="162" t="s">
        <v>4828</v>
      </c>
      <c r="B1694" s="162" t="s">
        <v>9225</v>
      </c>
      <c r="C1694" s="162" t="s">
        <v>9226</v>
      </c>
      <c r="D1694" s="162" t="s">
        <v>4889</v>
      </c>
      <c r="E1694" s="162" t="s">
        <v>340</v>
      </c>
      <c r="F1694" s="162" t="s">
        <v>333</v>
      </c>
      <c r="G1694" s="162" t="s">
        <v>4890</v>
      </c>
      <c r="H1694" s="162" t="s">
        <v>4890</v>
      </c>
      <c r="I1694" s="162" t="s">
        <v>4891</v>
      </c>
      <c r="J1694" s="162" t="b">
        <v>0</v>
      </c>
      <c r="K1694" s="162" t="b">
        <v>0</v>
      </c>
    </row>
    <row r="1695" spans="1:11">
      <c r="A1695" s="162" t="s">
        <v>4828</v>
      </c>
      <c r="B1695" s="162" t="s">
        <v>9227</v>
      </c>
      <c r="C1695" s="162" t="s">
        <v>9228</v>
      </c>
      <c r="D1695" s="162" t="s">
        <v>4892</v>
      </c>
      <c r="E1695" s="162" t="s">
        <v>340</v>
      </c>
      <c r="F1695" s="162" t="s">
        <v>333</v>
      </c>
      <c r="G1695" s="162" t="s">
        <v>4893</v>
      </c>
      <c r="H1695" s="162" t="s">
        <v>4893</v>
      </c>
      <c r="I1695" s="162" t="s">
        <v>4894</v>
      </c>
      <c r="J1695" s="162" t="b">
        <v>0</v>
      </c>
      <c r="K1695" s="162" t="b">
        <v>0</v>
      </c>
    </row>
    <row r="1696" spans="1:11">
      <c r="A1696" s="162" t="s">
        <v>4828</v>
      </c>
      <c r="B1696" s="162" t="s">
        <v>9229</v>
      </c>
      <c r="C1696" s="162" t="s">
        <v>9230</v>
      </c>
      <c r="D1696" s="162" t="s">
        <v>4895</v>
      </c>
      <c r="E1696" s="162" t="s">
        <v>340</v>
      </c>
      <c r="F1696" s="162" t="s">
        <v>333</v>
      </c>
      <c r="G1696" s="162" t="s">
        <v>4896</v>
      </c>
      <c r="H1696" s="162" t="s">
        <v>4896</v>
      </c>
      <c r="I1696" s="162" t="s">
        <v>4897</v>
      </c>
      <c r="J1696" s="162" t="b">
        <v>0</v>
      </c>
      <c r="K1696" s="162" t="b">
        <v>0</v>
      </c>
    </row>
    <row r="1697" spans="1:11">
      <c r="A1697" s="162" t="s">
        <v>4828</v>
      </c>
      <c r="B1697" s="162" t="s">
        <v>9231</v>
      </c>
      <c r="C1697" s="162" t="s">
        <v>9232</v>
      </c>
      <c r="D1697" s="162" t="s">
        <v>4898</v>
      </c>
      <c r="E1697" s="162" t="s">
        <v>340</v>
      </c>
      <c r="F1697" s="162" t="s">
        <v>333</v>
      </c>
      <c r="G1697" s="162" t="s">
        <v>4899</v>
      </c>
      <c r="H1697" s="162" t="s">
        <v>4899</v>
      </c>
      <c r="I1697" s="162" t="s">
        <v>4900</v>
      </c>
      <c r="J1697" s="162" t="b">
        <v>0</v>
      </c>
      <c r="K1697" s="162" t="b">
        <v>0</v>
      </c>
    </row>
    <row r="1698" spans="1:11">
      <c r="A1698" s="162" t="s">
        <v>4828</v>
      </c>
      <c r="B1698" s="162" t="s">
        <v>9233</v>
      </c>
      <c r="C1698" s="162" t="s">
        <v>9234</v>
      </c>
      <c r="D1698" s="162" t="s">
        <v>4901</v>
      </c>
      <c r="E1698" s="162" t="s">
        <v>340</v>
      </c>
      <c r="F1698" s="162" t="s">
        <v>333</v>
      </c>
      <c r="G1698" s="162" t="s">
        <v>4902</v>
      </c>
      <c r="H1698" s="162" t="s">
        <v>4902</v>
      </c>
      <c r="I1698" s="162" t="s">
        <v>4903</v>
      </c>
      <c r="J1698" s="162" t="b">
        <v>0</v>
      </c>
      <c r="K1698" s="162" t="b">
        <v>0</v>
      </c>
    </row>
    <row r="1699" spans="1:11">
      <c r="A1699" s="162" t="s">
        <v>4828</v>
      </c>
      <c r="B1699" s="162" t="s">
        <v>9235</v>
      </c>
      <c r="C1699" s="162" t="s">
        <v>9236</v>
      </c>
      <c r="D1699" s="162" t="s">
        <v>4904</v>
      </c>
      <c r="E1699" s="162" t="s">
        <v>340</v>
      </c>
      <c r="F1699" s="162" t="s">
        <v>333</v>
      </c>
      <c r="G1699" s="162" t="s">
        <v>4905</v>
      </c>
      <c r="H1699" s="162" t="s">
        <v>4905</v>
      </c>
      <c r="I1699" s="162" t="s">
        <v>4906</v>
      </c>
      <c r="J1699" s="162" t="b">
        <v>0</v>
      </c>
      <c r="K1699" s="162" t="b">
        <v>0</v>
      </c>
    </row>
    <row r="1700" spans="1:11">
      <c r="A1700" s="162" t="s">
        <v>4828</v>
      </c>
      <c r="B1700" s="162" t="s">
        <v>9237</v>
      </c>
      <c r="C1700" s="162" t="s">
        <v>9238</v>
      </c>
      <c r="D1700" s="162" t="s">
        <v>4907</v>
      </c>
      <c r="E1700" s="162" t="s">
        <v>340</v>
      </c>
      <c r="F1700" s="162" t="s">
        <v>333</v>
      </c>
      <c r="G1700" s="162" t="s">
        <v>4908</v>
      </c>
      <c r="H1700" s="162" t="s">
        <v>4908</v>
      </c>
      <c r="I1700" s="162" t="s">
        <v>4909</v>
      </c>
      <c r="J1700" s="162" t="b">
        <v>0</v>
      </c>
      <c r="K1700" s="162" t="b">
        <v>0</v>
      </c>
    </row>
    <row r="1701" spans="1:11">
      <c r="A1701" s="162" t="s">
        <v>4828</v>
      </c>
      <c r="B1701" s="162" t="s">
        <v>9239</v>
      </c>
      <c r="C1701" s="162" t="s">
        <v>9240</v>
      </c>
      <c r="D1701" s="162" t="s">
        <v>4910</v>
      </c>
      <c r="E1701" s="162" t="s">
        <v>340</v>
      </c>
      <c r="F1701" s="162" t="s">
        <v>333</v>
      </c>
      <c r="G1701" s="162" t="s">
        <v>4911</v>
      </c>
      <c r="H1701" s="162" t="s">
        <v>4911</v>
      </c>
      <c r="I1701" s="162" t="s">
        <v>4912</v>
      </c>
      <c r="J1701" s="162" t="b">
        <v>0</v>
      </c>
      <c r="K1701" s="162" t="b">
        <v>0</v>
      </c>
    </row>
    <row r="1702" spans="1:11">
      <c r="A1702" s="162" t="s">
        <v>4828</v>
      </c>
      <c r="B1702" s="162" t="s">
        <v>9241</v>
      </c>
      <c r="C1702" s="162" t="s">
        <v>9242</v>
      </c>
      <c r="D1702" s="162" t="s">
        <v>4913</v>
      </c>
      <c r="E1702" s="162" t="s">
        <v>340</v>
      </c>
      <c r="F1702" s="162" t="s">
        <v>333</v>
      </c>
      <c r="G1702" s="162" t="s">
        <v>4914</v>
      </c>
      <c r="H1702" s="162" t="s">
        <v>4914</v>
      </c>
      <c r="I1702" s="162" t="s">
        <v>4915</v>
      </c>
      <c r="J1702" s="162" t="b">
        <v>0</v>
      </c>
      <c r="K1702" s="162" t="b">
        <v>0</v>
      </c>
    </row>
    <row r="1703" spans="1:11">
      <c r="A1703" s="162" t="s">
        <v>4828</v>
      </c>
      <c r="B1703" s="162" t="s">
        <v>9243</v>
      </c>
      <c r="C1703" s="162" t="s">
        <v>9244</v>
      </c>
      <c r="D1703" s="162" t="s">
        <v>4916</v>
      </c>
      <c r="E1703" s="162" t="s">
        <v>340</v>
      </c>
      <c r="F1703" s="162" t="s">
        <v>333</v>
      </c>
      <c r="G1703" s="162" t="s">
        <v>4917</v>
      </c>
      <c r="H1703" s="162" t="s">
        <v>4917</v>
      </c>
      <c r="I1703" s="162" t="s">
        <v>4918</v>
      </c>
      <c r="J1703" s="162" t="b">
        <v>0</v>
      </c>
      <c r="K1703" s="162" t="b">
        <v>0</v>
      </c>
    </row>
    <row r="1704" spans="1:11">
      <c r="A1704" s="162" t="s">
        <v>4828</v>
      </c>
      <c r="B1704" s="162" t="s">
        <v>9245</v>
      </c>
      <c r="C1704" s="162" t="s">
        <v>9246</v>
      </c>
      <c r="D1704" s="162" t="s">
        <v>4919</v>
      </c>
      <c r="E1704" s="162" t="s">
        <v>340</v>
      </c>
      <c r="F1704" s="162" t="s">
        <v>333</v>
      </c>
      <c r="G1704" s="162" t="s">
        <v>4920</v>
      </c>
      <c r="H1704" s="162" t="s">
        <v>4920</v>
      </c>
      <c r="I1704" s="162" t="s">
        <v>4921</v>
      </c>
      <c r="J1704" s="162" t="b">
        <v>0</v>
      </c>
      <c r="K1704" s="162" t="b">
        <v>0</v>
      </c>
    </row>
    <row r="1705" spans="1:11">
      <c r="A1705" s="162" t="s">
        <v>4828</v>
      </c>
      <c r="B1705" s="162" t="s">
        <v>9247</v>
      </c>
      <c r="C1705" s="162" t="s">
        <v>9248</v>
      </c>
      <c r="D1705" s="162" t="s">
        <v>4922</v>
      </c>
      <c r="E1705" s="162" t="s">
        <v>340</v>
      </c>
      <c r="F1705" s="162" t="s">
        <v>333</v>
      </c>
      <c r="G1705" s="162" t="s">
        <v>4923</v>
      </c>
      <c r="H1705" s="162" t="s">
        <v>4923</v>
      </c>
      <c r="I1705" s="162" t="s">
        <v>4924</v>
      </c>
      <c r="J1705" s="162" t="b">
        <v>0</v>
      </c>
      <c r="K1705" s="162" t="b">
        <v>0</v>
      </c>
    </row>
    <row r="1706" spans="1:11">
      <c r="A1706" s="162" t="s">
        <v>4828</v>
      </c>
      <c r="B1706" s="162" t="s">
        <v>9249</v>
      </c>
      <c r="C1706" s="162" t="s">
        <v>9250</v>
      </c>
      <c r="D1706" s="162" t="s">
        <v>4925</v>
      </c>
      <c r="E1706" s="162" t="s">
        <v>340</v>
      </c>
      <c r="F1706" s="162" t="s">
        <v>333</v>
      </c>
      <c r="G1706" s="162" t="s">
        <v>4926</v>
      </c>
      <c r="H1706" s="162" t="s">
        <v>4926</v>
      </c>
      <c r="I1706" s="162" t="s">
        <v>4927</v>
      </c>
      <c r="J1706" s="162" t="b">
        <v>0</v>
      </c>
      <c r="K1706" s="162" t="b">
        <v>0</v>
      </c>
    </row>
    <row r="1707" spans="1:11">
      <c r="A1707" s="162" t="s">
        <v>4931</v>
      </c>
      <c r="B1707" s="162" t="s">
        <v>9251</v>
      </c>
      <c r="C1707" s="162" t="s">
        <v>9252</v>
      </c>
      <c r="D1707" s="162" t="s">
        <v>4928</v>
      </c>
      <c r="E1707" s="162" t="s">
        <v>340</v>
      </c>
      <c r="F1707" s="162" t="s">
        <v>333</v>
      </c>
      <c r="G1707" s="162" t="s">
        <v>4929</v>
      </c>
      <c r="H1707" s="162" t="s">
        <v>4929</v>
      </c>
      <c r="I1707" s="162" t="s">
        <v>4930</v>
      </c>
      <c r="J1707" s="162" t="b">
        <v>1</v>
      </c>
      <c r="K1707" s="162" t="b">
        <v>0</v>
      </c>
    </row>
    <row r="1708" spans="1:11">
      <c r="A1708" s="162" t="s">
        <v>4931</v>
      </c>
      <c r="B1708" s="162" t="s">
        <v>9253</v>
      </c>
      <c r="C1708" s="162" t="s">
        <v>9254</v>
      </c>
      <c r="D1708" s="162" t="s">
        <v>4932</v>
      </c>
      <c r="E1708" s="162" t="s">
        <v>340</v>
      </c>
      <c r="F1708" s="162" t="s">
        <v>333</v>
      </c>
      <c r="G1708" s="162" t="s">
        <v>4933</v>
      </c>
      <c r="H1708" s="162" t="s">
        <v>4933</v>
      </c>
      <c r="I1708" s="162" t="s">
        <v>4934</v>
      </c>
      <c r="J1708" s="162" t="b">
        <v>1</v>
      </c>
      <c r="K1708" s="162" t="b">
        <v>0</v>
      </c>
    </row>
    <row r="1709" spans="1:11">
      <c r="A1709" s="162" t="s">
        <v>4938</v>
      </c>
      <c r="B1709" s="162" t="s">
        <v>9255</v>
      </c>
      <c r="C1709" s="162" t="s">
        <v>9256</v>
      </c>
      <c r="D1709" s="162" t="s">
        <v>4935</v>
      </c>
      <c r="E1709" s="162" t="s">
        <v>340</v>
      </c>
      <c r="F1709" s="162" t="s">
        <v>1255</v>
      </c>
      <c r="G1709" s="162" t="s">
        <v>4936</v>
      </c>
      <c r="H1709" s="162" t="s">
        <v>4936</v>
      </c>
      <c r="I1709" s="162" t="s">
        <v>4937</v>
      </c>
      <c r="J1709" s="162" t="b">
        <v>1</v>
      </c>
      <c r="K1709" s="162" t="b">
        <v>0</v>
      </c>
    </row>
    <row r="1710" spans="1:11">
      <c r="A1710" s="162" t="s">
        <v>4942</v>
      </c>
      <c r="B1710" s="162" t="s">
        <v>9257</v>
      </c>
      <c r="C1710" s="162" t="s">
        <v>9258</v>
      </c>
      <c r="D1710" s="162" t="s">
        <v>4939</v>
      </c>
      <c r="E1710" s="162" t="s">
        <v>340</v>
      </c>
      <c r="F1710" s="162" t="s">
        <v>333</v>
      </c>
      <c r="G1710" s="162" t="s">
        <v>4940</v>
      </c>
      <c r="H1710" s="162" t="s">
        <v>4940</v>
      </c>
      <c r="I1710" s="162" t="s">
        <v>4941</v>
      </c>
      <c r="J1710" s="162" t="b">
        <v>1</v>
      </c>
      <c r="K1710" s="162" t="b">
        <v>0</v>
      </c>
    </row>
    <row r="1711" spans="1:11">
      <c r="A1711" s="162" t="s">
        <v>4942</v>
      </c>
      <c r="B1711" s="162" t="s">
        <v>9259</v>
      </c>
      <c r="C1711" s="162" t="s">
        <v>9260</v>
      </c>
      <c r="D1711" s="162" t="s">
        <v>4943</v>
      </c>
      <c r="E1711" s="162" t="s">
        <v>340</v>
      </c>
      <c r="F1711" s="162" t="s">
        <v>333</v>
      </c>
      <c r="G1711" s="162" t="s">
        <v>4944</v>
      </c>
      <c r="H1711" s="162" t="s">
        <v>4944</v>
      </c>
      <c r="I1711" s="162" t="s">
        <v>4945</v>
      </c>
      <c r="J1711" s="162" t="b">
        <v>1</v>
      </c>
      <c r="K1711" s="162" t="b">
        <v>0</v>
      </c>
    </row>
    <row r="1712" spans="1:11">
      <c r="A1712" s="162" t="s">
        <v>4942</v>
      </c>
      <c r="B1712" s="162" t="s">
        <v>9261</v>
      </c>
      <c r="C1712" s="162" t="s">
        <v>9262</v>
      </c>
      <c r="D1712" s="162" t="s">
        <v>4946</v>
      </c>
      <c r="E1712" s="162" t="s">
        <v>340</v>
      </c>
      <c r="F1712" s="162" t="s">
        <v>333</v>
      </c>
      <c r="G1712" s="162" t="s">
        <v>4947</v>
      </c>
      <c r="H1712" s="162" t="s">
        <v>4947</v>
      </c>
      <c r="I1712" s="162" t="s">
        <v>4948</v>
      </c>
      <c r="J1712" s="162" t="b">
        <v>1</v>
      </c>
      <c r="K1712" s="162" t="b">
        <v>0</v>
      </c>
    </row>
    <row r="1713" spans="1:11">
      <c r="A1713" s="162" t="s">
        <v>4942</v>
      </c>
      <c r="B1713" s="162" t="s">
        <v>9263</v>
      </c>
      <c r="C1713" s="162" t="s">
        <v>9264</v>
      </c>
      <c r="D1713" s="162" t="s">
        <v>4943</v>
      </c>
      <c r="E1713" s="162" t="s">
        <v>340</v>
      </c>
      <c r="F1713" s="162" t="s">
        <v>333</v>
      </c>
      <c r="G1713" s="162" t="s">
        <v>4949</v>
      </c>
      <c r="H1713" s="162" t="s">
        <v>4949</v>
      </c>
      <c r="I1713" s="162" t="s">
        <v>4950</v>
      </c>
      <c r="J1713" s="162" t="b">
        <v>1</v>
      </c>
      <c r="K1713" s="162" t="b">
        <v>0</v>
      </c>
    </row>
    <row r="1714" spans="1:11">
      <c r="A1714" s="162" t="s">
        <v>4942</v>
      </c>
      <c r="B1714" s="162" t="s">
        <v>9265</v>
      </c>
      <c r="C1714" s="162" t="s">
        <v>9266</v>
      </c>
      <c r="D1714" s="162" t="s">
        <v>4951</v>
      </c>
      <c r="E1714" s="162" t="s">
        <v>340</v>
      </c>
      <c r="F1714" s="162" t="s">
        <v>333</v>
      </c>
      <c r="G1714" s="162" t="s">
        <v>4952</v>
      </c>
      <c r="H1714" s="162" t="s">
        <v>4952</v>
      </c>
      <c r="I1714" s="162" t="s">
        <v>4953</v>
      </c>
      <c r="J1714" s="162" t="b">
        <v>1</v>
      </c>
      <c r="K1714" s="162" t="b">
        <v>0</v>
      </c>
    </row>
    <row r="1715" spans="1:11">
      <c r="A1715" s="162" t="s">
        <v>4942</v>
      </c>
      <c r="B1715" s="162" t="s">
        <v>9267</v>
      </c>
      <c r="C1715" s="162" t="s">
        <v>9268</v>
      </c>
      <c r="D1715" s="162" t="s">
        <v>4946</v>
      </c>
      <c r="E1715" s="162" t="s">
        <v>340</v>
      </c>
      <c r="F1715" s="162" t="s">
        <v>333</v>
      </c>
      <c r="G1715" s="162" t="s">
        <v>4954</v>
      </c>
      <c r="H1715" s="162" t="s">
        <v>4954</v>
      </c>
      <c r="I1715" s="162" t="s">
        <v>4955</v>
      </c>
      <c r="J1715" s="162" t="b">
        <v>1</v>
      </c>
      <c r="K1715" s="162" t="b">
        <v>0</v>
      </c>
    </row>
    <row r="1716" spans="1:11">
      <c r="A1716" s="162" t="s">
        <v>4942</v>
      </c>
      <c r="B1716" s="162" t="s">
        <v>9269</v>
      </c>
      <c r="C1716" s="162" t="s">
        <v>9270</v>
      </c>
      <c r="D1716" s="162" t="s">
        <v>4946</v>
      </c>
      <c r="E1716" s="162" t="s">
        <v>340</v>
      </c>
      <c r="F1716" s="162" t="s">
        <v>333</v>
      </c>
      <c r="G1716" s="162" t="s">
        <v>4956</v>
      </c>
      <c r="H1716" s="162" t="s">
        <v>4956</v>
      </c>
      <c r="I1716" s="162" t="s">
        <v>4957</v>
      </c>
      <c r="J1716" s="162" t="b">
        <v>1</v>
      </c>
      <c r="K1716" s="162" t="b">
        <v>0</v>
      </c>
    </row>
    <row r="1717" spans="1:11">
      <c r="A1717" s="162" t="s">
        <v>4942</v>
      </c>
      <c r="B1717" s="162" t="s">
        <v>9271</v>
      </c>
      <c r="C1717" s="162" t="s">
        <v>9272</v>
      </c>
      <c r="D1717" s="162" t="s">
        <v>4958</v>
      </c>
      <c r="E1717" s="162" t="s">
        <v>340</v>
      </c>
      <c r="F1717" s="162" t="s">
        <v>333</v>
      </c>
      <c r="G1717" s="162" t="s">
        <v>4959</v>
      </c>
      <c r="H1717" s="162" t="s">
        <v>4959</v>
      </c>
      <c r="I1717" s="162" t="s">
        <v>4960</v>
      </c>
      <c r="J1717" s="162" t="b">
        <v>1</v>
      </c>
      <c r="K1717" s="162" t="b">
        <v>0</v>
      </c>
    </row>
    <row r="1718" spans="1:11">
      <c r="A1718" s="162" t="s">
        <v>4942</v>
      </c>
      <c r="B1718" s="162" t="s">
        <v>9273</v>
      </c>
      <c r="C1718" s="162" t="s">
        <v>9274</v>
      </c>
      <c r="D1718" s="162" t="s">
        <v>4961</v>
      </c>
      <c r="E1718" s="162" t="s">
        <v>340</v>
      </c>
      <c r="F1718" s="162" t="s">
        <v>333</v>
      </c>
      <c r="G1718" s="162" t="s">
        <v>4962</v>
      </c>
      <c r="H1718" s="162" t="s">
        <v>4962</v>
      </c>
      <c r="I1718" s="162" t="s">
        <v>4963</v>
      </c>
      <c r="J1718" s="162" t="b">
        <v>1</v>
      </c>
      <c r="K1718" s="162" t="b">
        <v>0</v>
      </c>
    </row>
    <row r="1719" spans="1:11">
      <c r="A1719" s="162" t="s">
        <v>4942</v>
      </c>
      <c r="B1719" s="162" t="s">
        <v>9275</v>
      </c>
      <c r="C1719" s="162" t="s">
        <v>9276</v>
      </c>
      <c r="D1719" s="162" t="s">
        <v>4943</v>
      </c>
      <c r="E1719" s="162" t="s">
        <v>340</v>
      </c>
      <c r="F1719" s="162" t="s">
        <v>333</v>
      </c>
      <c r="G1719" s="162" t="s">
        <v>4964</v>
      </c>
      <c r="H1719" s="162" t="s">
        <v>4964</v>
      </c>
      <c r="I1719" s="162" t="s">
        <v>4965</v>
      </c>
      <c r="J1719" s="162" t="b">
        <v>1</v>
      </c>
      <c r="K1719" s="162" t="b">
        <v>0</v>
      </c>
    </row>
    <row r="1720" spans="1:11">
      <c r="A1720" s="162" t="s">
        <v>4942</v>
      </c>
      <c r="B1720" s="162" t="s">
        <v>9277</v>
      </c>
      <c r="C1720" s="162" t="s">
        <v>9278</v>
      </c>
      <c r="D1720" s="162" t="s">
        <v>4946</v>
      </c>
      <c r="E1720" s="162" t="s">
        <v>340</v>
      </c>
      <c r="F1720" s="162" t="s">
        <v>333</v>
      </c>
      <c r="G1720" s="162" t="s">
        <v>4966</v>
      </c>
      <c r="H1720" s="162" t="s">
        <v>4966</v>
      </c>
      <c r="I1720" s="162" t="s">
        <v>4967</v>
      </c>
      <c r="J1720" s="162" t="b">
        <v>1</v>
      </c>
      <c r="K1720" s="162" t="b">
        <v>0</v>
      </c>
    </row>
    <row r="1721" spans="1:11">
      <c r="A1721" s="162" t="s">
        <v>4942</v>
      </c>
      <c r="B1721" s="162" t="s">
        <v>9279</v>
      </c>
      <c r="C1721" s="162" t="s">
        <v>9280</v>
      </c>
      <c r="D1721" s="162" t="s">
        <v>4946</v>
      </c>
      <c r="E1721" s="162" t="s">
        <v>340</v>
      </c>
      <c r="F1721" s="162" t="s">
        <v>333</v>
      </c>
      <c r="G1721" s="162" t="s">
        <v>4968</v>
      </c>
      <c r="H1721" s="162" t="s">
        <v>4968</v>
      </c>
      <c r="I1721" s="162" t="s">
        <v>4969</v>
      </c>
      <c r="J1721" s="162" t="b">
        <v>1</v>
      </c>
      <c r="K1721" s="162" t="b">
        <v>0</v>
      </c>
    </row>
    <row r="1722" spans="1:11">
      <c r="A1722" s="162" t="s">
        <v>4973</v>
      </c>
      <c r="B1722" s="162" t="s">
        <v>9281</v>
      </c>
      <c r="C1722" s="162" t="s">
        <v>9282</v>
      </c>
      <c r="D1722" s="162" t="s">
        <v>4970</v>
      </c>
      <c r="E1722" s="162" t="s">
        <v>340</v>
      </c>
      <c r="F1722" s="162" t="s">
        <v>332</v>
      </c>
      <c r="G1722" s="162" t="s">
        <v>4971</v>
      </c>
      <c r="H1722" s="162" t="s">
        <v>4971</v>
      </c>
      <c r="I1722" s="162" t="s">
        <v>4972</v>
      </c>
      <c r="J1722" s="162" t="b">
        <v>0</v>
      </c>
      <c r="K1722" s="162" t="b">
        <v>0</v>
      </c>
    </row>
    <row r="1723" spans="1:11">
      <c r="A1723" s="162" t="s">
        <v>4973</v>
      </c>
      <c r="B1723" s="162" t="s">
        <v>9283</v>
      </c>
      <c r="C1723" s="162" t="s">
        <v>9284</v>
      </c>
      <c r="D1723" s="162" t="s">
        <v>4974</v>
      </c>
      <c r="E1723" s="162" t="s">
        <v>340</v>
      </c>
      <c r="F1723" s="162" t="s">
        <v>332</v>
      </c>
      <c r="G1723" s="162" t="s">
        <v>4975</v>
      </c>
      <c r="H1723" s="162" t="s">
        <v>4975</v>
      </c>
      <c r="I1723" s="162" t="s">
        <v>4976</v>
      </c>
      <c r="J1723" s="162" t="b">
        <v>0</v>
      </c>
      <c r="K1723" s="162" t="b">
        <v>0</v>
      </c>
    </row>
    <row r="1724" spans="1:11">
      <c r="A1724" s="162" t="s">
        <v>4973</v>
      </c>
      <c r="B1724" s="162" t="s">
        <v>9285</v>
      </c>
      <c r="C1724" s="162" t="s">
        <v>9286</v>
      </c>
      <c r="D1724" s="162" t="s">
        <v>4977</v>
      </c>
      <c r="E1724" s="162" t="s">
        <v>340</v>
      </c>
      <c r="F1724" s="162" t="s">
        <v>332</v>
      </c>
      <c r="G1724" s="162" t="s">
        <v>4978</v>
      </c>
      <c r="H1724" s="162" t="s">
        <v>4978</v>
      </c>
      <c r="I1724" s="162" t="s">
        <v>4979</v>
      </c>
      <c r="J1724" s="162" t="b">
        <v>0</v>
      </c>
      <c r="K1724" s="162" t="b">
        <v>0</v>
      </c>
    </row>
    <row r="1725" spans="1:11">
      <c r="A1725" s="162" t="s">
        <v>4973</v>
      </c>
      <c r="B1725" s="162" t="s">
        <v>9287</v>
      </c>
      <c r="C1725" s="162" t="s">
        <v>9288</v>
      </c>
      <c r="D1725" s="162" t="s">
        <v>4980</v>
      </c>
      <c r="E1725" s="162" t="s">
        <v>340</v>
      </c>
      <c r="F1725" s="162" t="s">
        <v>332</v>
      </c>
      <c r="G1725" s="162" t="s">
        <v>4981</v>
      </c>
      <c r="H1725" s="162" t="s">
        <v>4981</v>
      </c>
      <c r="I1725" s="162" t="s">
        <v>4982</v>
      </c>
      <c r="J1725" s="162" t="b">
        <v>0</v>
      </c>
      <c r="K1725" s="162" t="b">
        <v>0</v>
      </c>
    </row>
    <row r="1726" spans="1:11">
      <c r="A1726" s="162" t="s">
        <v>4973</v>
      </c>
      <c r="B1726" s="162" t="s">
        <v>9289</v>
      </c>
      <c r="C1726" s="162" t="s">
        <v>9290</v>
      </c>
      <c r="D1726" s="162" t="s">
        <v>4983</v>
      </c>
      <c r="E1726" s="162" t="s">
        <v>340</v>
      </c>
      <c r="F1726" s="162" t="s">
        <v>332</v>
      </c>
      <c r="G1726" s="162" t="s">
        <v>4984</v>
      </c>
      <c r="H1726" s="162" t="s">
        <v>4984</v>
      </c>
      <c r="I1726" s="162" t="s">
        <v>4985</v>
      </c>
      <c r="J1726" s="162" t="b">
        <v>0</v>
      </c>
      <c r="K1726" s="162" t="b">
        <v>0</v>
      </c>
    </row>
    <row r="1727" spans="1:11">
      <c r="A1727" s="162" t="s">
        <v>4973</v>
      </c>
      <c r="B1727" s="162" t="s">
        <v>9291</v>
      </c>
      <c r="C1727" s="162" t="s">
        <v>9292</v>
      </c>
      <c r="D1727" s="162" t="s">
        <v>4986</v>
      </c>
      <c r="E1727" s="162" t="s">
        <v>340</v>
      </c>
      <c r="F1727" s="162" t="s">
        <v>332</v>
      </c>
      <c r="G1727" s="162" t="s">
        <v>4987</v>
      </c>
      <c r="H1727" s="162" t="s">
        <v>4987</v>
      </c>
      <c r="I1727" s="162" t="s">
        <v>4988</v>
      </c>
      <c r="J1727" s="162" t="b">
        <v>0</v>
      </c>
      <c r="K1727" s="162" t="b">
        <v>0</v>
      </c>
    </row>
    <row r="1728" spans="1:11">
      <c r="A1728" s="162" t="s">
        <v>4973</v>
      </c>
      <c r="B1728" s="162" t="s">
        <v>9293</v>
      </c>
      <c r="C1728" s="162" t="s">
        <v>9294</v>
      </c>
      <c r="D1728" s="162" t="s">
        <v>4989</v>
      </c>
      <c r="E1728" s="162" t="s">
        <v>340</v>
      </c>
      <c r="F1728" s="162" t="s">
        <v>332</v>
      </c>
      <c r="G1728" s="162" t="s">
        <v>4990</v>
      </c>
      <c r="H1728" s="162" t="s">
        <v>4990</v>
      </c>
      <c r="I1728" s="162" t="s">
        <v>4991</v>
      </c>
      <c r="J1728" s="162" t="b">
        <v>0</v>
      </c>
      <c r="K1728" s="162" t="b">
        <v>0</v>
      </c>
    </row>
    <row r="1729" spans="1:11">
      <c r="A1729" s="162" t="s">
        <v>4973</v>
      </c>
      <c r="B1729" s="162" t="s">
        <v>9295</v>
      </c>
      <c r="C1729" s="162" t="s">
        <v>9296</v>
      </c>
      <c r="D1729" s="162" t="s">
        <v>4992</v>
      </c>
      <c r="E1729" s="162" t="s">
        <v>340</v>
      </c>
      <c r="F1729" s="162" t="s">
        <v>332</v>
      </c>
      <c r="G1729" s="162" t="s">
        <v>4993</v>
      </c>
      <c r="H1729" s="162" t="s">
        <v>4993</v>
      </c>
      <c r="I1729" s="162" t="s">
        <v>4994</v>
      </c>
      <c r="J1729" s="162" t="b">
        <v>0</v>
      </c>
      <c r="K1729" s="162" t="b">
        <v>0</v>
      </c>
    </row>
    <row r="1730" spans="1:11">
      <c r="A1730" s="162" t="s">
        <v>4998</v>
      </c>
      <c r="B1730" s="162" t="s">
        <v>9297</v>
      </c>
      <c r="C1730" s="162" t="s">
        <v>9298</v>
      </c>
      <c r="D1730" s="162" t="s">
        <v>4995</v>
      </c>
      <c r="E1730" s="162" t="s">
        <v>340</v>
      </c>
      <c r="F1730" s="162" t="s">
        <v>332</v>
      </c>
      <c r="G1730" s="162" t="s">
        <v>4996</v>
      </c>
      <c r="H1730" s="162" t="s">
        <v>9299</v>
      </c>
      <c r="I1730" s="162" t="s">
        <v>4997</v>
      </c>
      <c r="J1730" s="162" t="b">
        <v>0</v>
      </c>
      <c r="K1730" s="162" t="b">
        <v>0</v>
      </c>
    </row>
    <row r="1731" spans="1:11">
      <c r="A1731" s="162" t="s">
        <v>4998</v>
      </c>
      <c r="B1731" s="162" t="s">
        <v>9300</v>
      </c>
      <c r="C1731" s="162" t="s">
        <v>9301</v>
      </c>
      <c r="D1731" s="162" t="s">
        <v>4999</v>
      </c>
      <c r="E1731" s="162" t="s">
        <v>340</v>
      </c>
      <c r="F1731" s="162" t="s">
        <v>332</v>
      </c>
      <c r="G1731" s="162" t="s">
        <v>5000</v>
      </c>
      <c r="H1731" s="162" t="s">
        <v>5000</v>
      </c>
      <c r="I1731" s="162" t="s">
        <v>5001</v>
      </c>
      <c r="J1731" s="162" t="b">
        <v>0</v>
      </c>
      <c r="K1731" s="162" t="b">
        <v>0</v>
      </c>
    </row>
    <row r="1732" spans="1:11">
      <c r="A1732" s="162" t="s">
        <v>4998</v>
      </c>
      <c r="B1732" s="162" t="s">
        <v>9302</v>
      </c>
      <c r="C1732" s="162" t="s">
        <v>9303</v>
      </c>
      <c r="D1732" s="162" t="s">
        <v>5002</v>
      </c>
      <c r="E1732" s="162" t="s">
        <v>340</v>
      </c>
      <c r="F1732" s="162" t="s">
        <v>332</v>
      </c>
      <c r="G1732" s="162" t="s">
        <v>5003</v>
      </c>
      <c r="H1732" s="162" t="s">
        <v>5003</v>
      </c>
      <c r="I1732" s="162" t="s">
        <v>5004</v>
      </c>
      <c r="J1732" s="162" t="b">
        <v>0</v>
      </c>
      <c r="K1732" s="162" t="b">
        <v>0</v>
      </c>
    </row>
    <row r="1733" spans="1:11">
      <c r="A1733" s="162" t="s">
        <v>4998</v>
      </c>
      <c r="B1733" s="162" t="s">
        <v>9304</v>
      </c>
      <c r="C1733" s="162" t="s">
        <v>9305</v>
      </c>
      <c r="D1733" s="162" t="s">
        <v>5005</v>
      </c>
      <c r="E1733" s="162" t="s">
        <v>340</v>
      </c>
      <c r="F1733" s="162" t="s">
        <v>332</v>
      </c>
      <c r="G1733" s="162" t="s">
        <v>5006</v>
      </c>
      <c r="H1733" s="162" t="s">
        <v>5006</v>
      </c>
      <c r="I1733" s="162" t="s">
        <v>5007</v>
      </c>
      <c r="J1733" s="162" t="b">
        <v>0</v>
      </c>
      <c r="K1733" s="162" t="b">
        <v>0</v>
      </c>
    </row>
    <row r="1734" spans="1:11">
      <c r="A1734" s="162" t="s">
        <v>4998</v>
      </c>
      <c r="B1734" s="162" t="s">
        <v>9306</v>
      </c>
      <c r="C1734" s="162" t="s">
        <v>9307</v>
      </c>
      <c r="D1734" s="162" t="s">
        <v>5005</v>
      </c>
      <c r="E1734" s="162" t="s">
        <v>340</v>
      </c>
      <c r="F1734" s="162" t="s">
        <v>332</v>
      </c>
      <c r="G1734" s="162" t="s">
        <v>5008</v>
      </c>
      <c r="H1734" s="162" t="s">
        <v>5008</v>
      </c>
      <c r="I1734" s="162" t="s">
        <v>5009</v>
      </c>
      <c r="J1734" s="162" t="b">
        <v>0</v>
      </c>
      <c r="K1734" s="162" t="b">
        <v>0</v>
      </c>
    </row>
    <row r="1735" spans="1:11">
      <c r="A1735" s="162" t="s">
        <v>4998</v>
      </c>
      <c r="B1735" s="162" t="s">
        <v>9308</v>
      </c>
      <c r="C1735" s="162" t="s">
        <v>9309</v>
      </c>
      <c r="D1735" s="162" t="s">
        <v>5005</v>
      </c>
      <c r="E1735" s="162" t="s">
        <v>340</v>
      </c>
      <c r="F1735" s="162" t="s">
        <v>332</v>
      </c>
      <c r="G1735" s="162" t="s">
        <v>5010</v>
      </c>
      <c r="H1735" s="162" t="s">
        <v>5010</v>
      </c>
      <c r="I1735" s="162" t="s">
        <v>5011</v>
      </c>
      <c r="J1735" s="162" t="b">
        <v>0</v>
      </c>
      <c r="K1735" s="162" t="b">
        <v>0</v>
      </c>
    </row>
    <row r="1736" spans="1:11">
      <c r="A1736" s="162" t="s">
        <v>4998</v>
      </c>
      <c r="B1736" s="162" t="s">
        <v>9310</v>
      </c>
      <c r="C1736" s="162" t="s">
        <v>9311</v>
      </c>
      <c r="D1736" s="162" t="s">
        <v>5005</v>
      </c>
      <c r="E1736" s="162" t="s">
        <v>340</v>
      </c>
      <c r="F1736" s="162" t="s">
        <v>332</v>
      </c>
      <c r="G1736" s="162" t="s">
        <v>5012</v>
      </c>
      <c r="H1736" s="162" t="s">
        <v>5012</v>
      </c>
      <c r="I1736" s="162" t="s">
        <v>5013</v>
      </c>
      <c r="J1736" s="162" t="b">
        <v>0</v>
      </c>
      <c r="K1736" s="162" t="b">
        <v>0</v>
      </c>
    </row>
    <row r="1737" spans="1:11">
      <c r="A1737" s="162" t="s">
        <v>4998</v>
      </c>
      <c r="B1737" s="162" t="s">
        <v>9312</v>
      </c>
      <c r="C1737" s="162" t="s">
        <v>9313</v>
      </c>
      <c r="D1737" s="162" t="s">
        <v>4995</v>
      </c>
      <c r="E1737" s="162" t="s">
        <v>340</v>
      </c>
      <c r="F1737" s="162" t="s">
        <v>332</v>
      </c>
      <c r="G1737" s="162" t="s">
        <v>5014</v>
      </c>
      <c r="H1737" s="162" t="s">
        <v>5014</v>
      </c>
      <c r="I1737" s="162" t="s">
        <v>5015</v>
      </c>
      <c r="J1737" s="162" t="b">
        <v>0</v>
      </c>
      <c r="K1737" s="162" t="b">
        <v>0</v>
      </c>
    </row>
    <row r="1738" spans="1:11">
      <c r="A1738" s="162" t="s">
        <v>4998</v>
      </c>
      <c r="B1738" s="162" t="s">
        <v>9314</v>
      </c>
      <c r="C1738" s="162" t="s">
        <v>9315</v>
      </c>
      <c r="D1738" s="162" t="s">
        <v>4999</v>
      </c>
      <c r="E1738" s="162" t="s">
        <v>340</v>
      </c>
      <c r="F1738" s="162" t="s">
        <v>332</v>
      </c>
      <c r="G1738" s="162" t="s">
        <v>5016</v>
      </c>
      <c r="H1738" s="162" t="s">
        <v>5016</v>
      </c>
      <c r="I1738" s="162" t="s">
        <v>5017</v>
      </c>
      <c r="J1738" s="162" t="b">
        <v>0</v>
      </c>
      <c r="K1738" s="162" t="b">
        <v>0</v>
      </c>
    </row>
    <row r="1739" spans="1:11">
      <c r="A1739" s="162" t="s">
        <v>4998</v>
      </c>
      <c r="B1739" s="162" t="s">
        <v>9316</v>
      </c>
      <c r="C1739" s="162" t="s">
        <v>9317</v>
      </c>
      <c r="D1739" s="162" t="s">
        <v>5002</v>
      </c>
      <c r="E1739" s="162" t="s">
        <v>340</v>
      </c>
      <c r="F1739" s="162" t="s">
        <v>332</v>
      </c>
      <c r="G1739" s="162" t="s">
        <v>5018</v>
      </c>
      <c r="H1739" s="162" t="s">
        <v>5018</v>
      </c>
      <c r="I1739" s="162" t="s">
        <v>5019</v>
      </c>
      <c r="J1739" s="162" t="b">
        <v>0</v>
      </c>
      <c r="K1739" s="162" t="b">
        <v>0</v>
      </c>
    </row>
    <row r="1740" spans="1:11">
      <c r="A1740" s="162" t="s">
        <v>4998</v>
      </c>
      <c r="B1740" s="162" t="s">
        <v>9318</v>
      </c>
      <c r="C1740" s="162" t="s">
        <v>9319</v>
      </c>
      <c r="D1740" s="162" t="s">
        <v>4999</v>
      </c>
      <c r="E1740" s="162" t="s">
        <v>340</v>
      </c>
      <c r="F1740" s="162" t="s">
        <v>332</v>
      </c>
      <c r="G1740" s="162" t="s">
        <v>5020</v>
      </c>
      <c r="H1740" s="162" t="s">
        <v>5020</v>
      </c>
      <c r="I1740" s="162" t="s">
        <v>5021</v>
      </c>
      <c r="J1740" s="162" t="b">
        <v>0</v>
      </c>
      <c r="K1740" s="162" t="b">
        <v>0</v>
      </c>
    </row>
    <row r="1741" spans="1:11">
      <c r="A1741" s="162" t="s">
        <v>4998</v>
      </c>
      <c r="B1741" s="162" t="s">
        <v>9320</v>
      </c>
      <c r="C1741" s="162" t="s">
        <v>9321</v>
      </c>
      <c r="D1741" s="162" t="s">
        <v>4995</v>
      </c>
      <c r="E1741" s="162" t="s">
        <v>340</v>
      </c>
      <c r="F1741" s="162" t="s">
        <v>332</v>
      </c>
      <c r="G1741" s="162" t="s">
        <v>5022</v>
      </c>
      <c r="H1741" s="162" t="s">
        <v>5022</v>
      </c>
      <c r="I1741" s="162" t="s">
        <v>5023</v>
      </c>
      <c r="J1741" s="162" t="b">
        <v>0</v>
      </c>
      <c r="K1741" s="162" t="b">
        <v>0</v>
      </c>
    </row>
    <row r="1742" spans="1:11">
      <c r="A1742" s="162" t="s">
        <v>4998</v>
      </c>
      <c r="B1742" s="162" t="s">
        <v>9322</v>
      </c>
      <c r="C1742" s="162" t="s">
        <v>9323</v>
      </c>
      <c r="D1742" s="162" t="s">
        <v>4999</v>
      </c>
      <c r="E1742" s="162" t="s">
        <v>340</v>
      </c>
      <c r="F1742" s="162" t="s">
        <v>332</v>
      </c>
      <c r="G1742" s="162" t="s">
        <v>5024</v>
      </c>
      <c r="H1742" s="162" t="s">
        <v>5024</v>
      </c>
      <c r="I1742" s="162" t="s">
        <v>5025</v>
      </c>
      <c r="J1742" s="162" t="b">
        <v>0</v>
      </c>
      <c r="K1742" s="162" t="b">
        <v>0</v>
      </c>
    </row>
    <row r="1743" spans="1:11">
      <c r="A1743" s="162" t="s">
        <v>4998</v>
      </c>
      <c r="B1743" s="162" t="s">
        <v>9324</v>
      </c>
      <c r="C1743" s="162" t="s">
        <v>9325</v>
      </c>
      <c r="D1743" s="162" t="s">
        <v>5002</v>
      </c>
      <c r="E1743" s="162" t="s">
        <v>340</v>
      </c>
      <c r="F1743" s="162" t="s">
        <v>332</v>
      </c>
      <c r="G1743" s="162" t="s">
        <v>5026</v>
      </c>
      <c r="H1743" s="162" t="s">
        <v>5026</v>
      </c>
      <c r="I1743" s="162" t="s">
        <v>5027</v>
      </c>
      <c r="J1743" s="162" t="b">
        <v>0</v>
      </c>
      <c r="K1743" s="162" t="b">
        <v>0</v>
      </c>
    </row>
    <row r="1744" spans="1:11">
      <c r="A1744" s="162" t="s">
        <v>4998</v>
      </c>
      <c r="B1744" s="162" t="s">
        <v>9326</v>
      </c>
      <c r="C1744" s="162" t="s">
        <v>9327</v>
      </c>
      <c r="D1744" s="162" t="s">
        <v>4995</v>
      </c>
      <c r="E1744" s="162" t="s">
        <v>340</v>
      </c>
      <c r="F1744" s="162" t="s">
        <v>332</v>
      </c>
      <c r="G1744" s="162" t="s">
        <v>5028</v>
      </c>
      <c r="H1744" s="162" t="s">
        <v>5028</v>
      </c>
      <c r="I1744" s="162" t="s">
        <v>5029</v>
      </c>
      <c r="J1744" s="162" t="b">
        <v>0</v>
      </c>
      <c r="K1744" s="162" t="b">
        <v>0</v>
      </c>
    </row>
    <row r="1745" spans="1:11">
      <c r="A1745" s="162" t="s">
        <v>4998</v>
      </c>
      <c r="B1745" s="162" t="s">
        <v>9328</v>
      </c>
      <c r="C1745" s="162" t="s">
        <v>9329</v>
      </c>
      <c r="D1745" s="162" t="s">
        <v>4999</v>
      </c>
      <c r="E1745" s="162" t="s">
        <v>340</v>
      </c>
      <c r="F1745" s="162" t="s">
        <v>332</v>
      </c>
      <c r="G1745" s="162" t="s">
        <v>5030</v>
      </c>
      <c r="H1745" s="162" t="s">
        <v>5030</v>
      </c>
      <c r="I1745" s="162" t="s">
        <v>5031</v>
      </c>
      <c r="J1745" s="162" t="b">
        <v>0</v>
      </c>
      <c r="K1745" s="162" t="b">
        <v>0</v>
      </c>
    </row>
    <row r="1746" spans="1:11">
      <c r="A1746" s="162" t="s">
        <v>4998</v>
      </c>
      <c r="B1746" s="162" t="s">
        <v>9330</v>
      </c>
      <c r="C1746" s="162" t="s">
        <v>9331</v>
      </c>
      <c r="D1746" s="162" t="s">
        <v>5002</v>
      </c>
      <c r="E1746" s="162" t="s">
        <v>340</v>
      </c>
      <c r="F1746" s="162" t="s">
        <v>332</v>
      </c>
      <c r="G1746" s="162" t="s">
        <v>5032</v>
      </c>
      <c r="H1746" s="162" t="s">
        <v>5032</v>
      </c>
      <c r="I1746" s="162" t="s">
        <v>5033</v>
      </c>
      <c r="J1746" s="162" t="b">
        <v>0</v>
      </c>
      <c r="K1746" s="162" t="b">
        <v>0</v>
      </c>
    </row>
    <row r="1747" spans="1:11">
      <c r="A1747" s="162" t="s">
        <v>4998</v>
      </c>
      <c r="B1747" s="162" t="s">
        <v>9332</v>
      </c>
      <c r="C1747" s="162" t="s">
        <v>9333</v>
      </c>
      <c r="D1747" s="162" t="s">
        <v>5034</v>
      </c>
      <c r="E1747" s="162" t="s">
        <v>340</v>
      </c>
      <c r="F1747" s="162" t="s">
        <v>332</v>
      </c>
      <c r="G1747" s="162" t="s">
        <v>5035</v>
      </c>
      <c r="H1747" s="162" t="s">
        <v>5035</v>
      </c>
      <c r="I1747" s="162" t="s">
        <v>5036</v>
      </c>
      <c r="J1747" s="162" t="b">
        <v>0</v>
      </c>
      <c r="K1747" s="162" t="b">
        <v>0</v>
      </c>
    </row>
    <row r="1748" spans="1:11">
      <c r="A1748" s="162" t="s">
        <v>4998</v>
      </c>
      <c r="B1748" s="162" t="s">
        <v>9334</v>
      </c>
      <c r="C1748" s="162" t="s">
        <v>9335</v>
      </c>
      <c r="D1748" s="162" t="s">
        <v>5034</v>
      </c>
      <c r="E1748" s="162" t="s">
        <v>340</v>
      </c>
      <c r="F1748" s="162" t="s">
        <v>332</v>
      </c>
      <c r="G1748" s="162" t="s">
        <v>5037</v>
      </c>
      <c r="H1748" s="162" t="s">
        <v>5037</v>
      </c>
      <c r="I1748" s="162" t="s">
        <v>5038</v>
      </c>
      <c r="J1748" s="162" t="b">
        <v>0</v>
      </c>
      <c r="K1748" s="162" t="b">
        <v>0</v>
      </c>
    </row>
    <row r="1749" spans="1:11">
      <c r="A1749" s="162" t="s">
        <v>4998</v>
      </c>
      <c r="B1749" s="162" t="s">
        <v>9336</v>
      </c>
      <c r="C1749" s="162" t="s">
        <v>9337</v>
      </c>
      <c r="D1749" s="162" t="s">
        <v>5034</v>
      </c>
      <c r="E1749" s="162" t="s">
        <v>340</v>
      </c>
      <c r="F1749" s="162" t="s">
        <v>332</v>
      </c>
      <c r="G1749" s="162" t="s">
        <v>5039</v>
      </c>
      <c r="H1749" s="162" t="s">
        <v>5039</v>
      </c>
      <c r="I1749" s="162" t="s">
        <v>5040</v>
      </c>
      <c r="J1749" s="162" t="b">
        <v>0</v>
      </c>
      <c r="K1749" s="162" t="b">
        <v>0</v>
      </c>
    </row>
    <row r="1750" spans="1:11">
      <c r="A1750" s="162" t="s">
        <v>4998</v>
      </c>
      <c r="B1750" s="162" t="s">
        <v>9338</v>
      </c>
      <c r="C1750" s="162" t="s">
        <v>9339</v>
      </c>
      <c r="D1750" s="162" t="s">
        <v>4995</v>
      </c>
      <c r="E1750" s="162" t="s">
        <v>340</v>
      </c>
      <c r="F1750" s="162" t="s">
        <v>332</v>
      </c>
      <c r="G1750" s="162" t="s">
        <v>5041</v>
      </c>
      <c r="H1750" s="162" t="s">
        <v>5041</v>
      </c>
      <c r="I1750" s="162" t="s">
        <v>5042</v>
      </c>
      <c r="J1750" s="162" t="b">
        <v>0</v>
      </c>
      <c r="K1750" s="162" t="b">
        <v>0</v>
      </c>
    </row>
    <row r="1751" spans="1:11">
      <c r="A1751" s="162" t="s">
        <v>4998</v>
      </c>
      <c r="B1751" s="162" t="s">
        <v>9340</v>
      </c>
      <c r="C1751" s="162" t="s">
        <v>9341</v>
      </c>
      <c r="D1751" s="162" t="s">
        <v>4999</v>
      </c>
      <c r="E1751" s="162" t="s">
        <v>340</v>
      </c>
      <c r="F1751" s="162" t="s">
        <v>332</v>
      </c>
      <c r="G1751" s="162" t="s">
        <v>5043</v>
      </c>
      <c r="H1751" s="162" t="s">
        <v>5043</v>
      </c>
      <c r="I1751" s="162" t="s">
        <v>5044</v>
      </c>
      <c r="J1751" s="162" t="b">
        <v>0</v>
      </c>
      <c r="K1751" s="162" t="b">
        <v>0</v>
      </c>
    </row>
    <row r="1752" spans="1:11">
      <c r="A1752" s="162" t="s">
        <v>4998</v>
      </c>
      <c r="B1752" s="162" t="s">
        <v>9342</v>
      </c>
      <c r="C1752" s="162" t="s">
        <v>9343</v>
      </c>
      <c r="D1752" s="162" t="s">
        <v>5002</v>
      </c>
      <c r="E1752" s="162" t="s">
        <v>340</v>
      </c>
      <c r="F1752" s="162" t="s">
        <v>332</v>
      </c>
      <c r="G1752" s="162" t="s">
        <v>5045</v>
      </c>
      <c r="H1752" s="162" t="s">
        <v>5045</v>
      </c>
      <c r="I1752" s="162" t="s">
        <v>5046</v>
      </c>
      <c r="J1752" s="162" t="b">
        <v>0</v>
      </c>
      <c r="K1752" s="162" t="b">
        <v>0</v>
      </c>
    </row>
    <row r="1753" spans="1:11">
      <c r="A1753" s="162" t="s">
        <v>4998</v>
      </c>
      <c r="B1753" s="162" t="s">
        <v>9344</v>
      </c>
      <c r="C1753" s="162" t="s">
        <v>9345</v>
      </c>
      <c r="D1753" s="162" t="s">
        <v>4995</v>
      </c>
      <c r="E1753" s="162" t="s">
        <v>340</v>
      </c>
      <c r="F1753" s="162" t="s">
        <v>332</v>
      </c>
      <c r="G1753" s="162" t="s">
        <v>5047</v>
      </c>
      <c r="H1753" s="162" t="s">
        <v>5047</v>
      </c>
      <c r="I1753" s="162" t="s">
        <v>5048</v>
      </c>
      <c r="J1753" s="162" t="b">
        <v>0</v>
      </c>
      <c r="K1753" s="162" t="b">
        <v>0</v>
      </c>
    </row>
    <row r="1754" spans="1:11">
      <c r="A1754" s="162" t="s">
        <v>4998</v>
      </c>
      <c r="B1754" s="162" t="s">
        <v>9346</v>
      </c>
      <c r="C1754" s="162" t="s">
        <v>9347</v>
      </c>
      <c r="D1754" s="162" t="s">
        <v>4999</v>
      </c>
      <c r="E1754" s="162" t="s">
        <v>340</v>
      </c>
      <c r="F1754" s="162" t="s">
        <v>332</v>
      </c>
      <c r="G1754" s="162" t="s">
        <v>5049</v>
      </c>
      <c r="H1754" s="162" t="s">
        <v>5049</v>
      </c>
      <c r="I1754" s="162" t="s">
        <v>5050</v>
      </c>
      <c r="J1754" s="162" t="b">
        <v>0</v>
      </c>
      <c r="K1754" s="162" t="b">
        <v>0</v>
      </c>
    </row>
    <row r="1755" spans="1:11">
      <c r="A1755" s="162" t="s">
        <v>4998</v>
      </c>
      <c r="B1755" s="162" t="s">
        <v>9348</v>
      </c>
      <c r="C1755" s="162" t="s">
        <v>9349</v>
      </c>
      <c r="D1755" s="162" t="s">
        <v>5002</v>
      </c>
      <c r="E1755" s="162" t="s">
        <v>340</v>
      </c>
      <c r="F1755" s="162" t="s">
        <v>332</v>
      </c>
      <c r="G1755" s="162" t="s">
        <v>5051</v>
      </c>
      <c r="H1755" s="162" t="s">
        <v>5051</v>
      </c>
      <c r="I1755" s="162" t="s">
        <v>5052</v>
      </c>
      <c r="J1755" s="162" t="b">
        <v>0</v>
      </c>
      <c r="K1755" s="162" t="b">
        <v>0</v>
      </c>
    </row>
    <row r="1756" spans="1:11">
      <c r="A1756" s="162" t="s">
        <v>4998</v>
      </c>
      <c r="B1756" s="162" t="s">
        <v>9350</v>
      </c>
      <c r="C1756" s="162" t="s">
        <v>9351</v>
      </c>
      <c r="D1756" s="162" t="s">
        <v>4995</v>
      </c>
      <c r="E1756" s="162" t="s">
        <v>340</v>
      </c>
      <c r="F1756" s="162" t="s">
        <v>332</v>
      </c>
      <c r="G1756" s="162" t="s">
        <v>5053</v>
      </c>
      <c r="H1756" s="162" t="s">
        <v>5053</v>
      </c>
      <c r="I1756" s="162" t="s">
        <v>5054</v>
      </c>
      <c r="J1756" s="162" t="b">
        <v>0</v>
      </c>
      <c r="K1756" s="162" t="b">
        <v>0</v>
      </c>
    </row>
    <row r="1757" spans="1:11">
      <c r="A1757" s="162" t="s">
        <v>4998</v>
      </c>
      <c r="B1757" s="162" t="s">
        <v>9352</v>
      </c>
      <c r="C1757" s="162" t="s">
        <v>9353</v>
      </c>
      <c r="D1757" s="162" t="s">
        <v>4999</v>
      </c>
      <c r="E1757" s="162" t="s">
        <v>340</v>
      </c>
      <c r="F1757" s="162" t="s">
        <v>332</v>
      </c>
      <c r="G1757" s="162" t="s">
        <v>5055</v>
      </c>
      <c r="H1757" s="162" t="s">
        <v>5055</v>
      </c>
      <c r="I1757" s="162" t="s">
        <v>5056</v>
      </c>
      <c r="J1757" s="162" t="b">
        <v>0</v>
      </c>
      <c r="K1757" s="162" t="b">
        <v>0</v>
      </c>
    </row>
    <row r="1758" spans="1:11">
      <c r="A1758" s="162" t="s">
        <v>4998</v>
      </c>
      <c r="B1758" s="162" t="s">
        <v>9354</v>
      </c>
      <c r="C1758" s="162" t="s">
        <v>9355</v>
      </c>
      <c r="D1758" s="162" t="s">
        <v>5002</v>
      </c>
      <c r="E1758" s="162" t="s">
        <v>340</v>
      </c>
      <c r="F1758" s="162" t="s">
        <v>332</v>
      </c>
      <c r="G1758" s="162" t="s">
        <v>5057</v>
      </c>
      <c r="H1758" s="162" t="s">
        <v>5057</v>
      </c>
      <c r="I1758" s="162" t="s">
        <v>5058</v>
      </c>
      <c r="J1758" s="162" t="b">
        <v>0</v>
      </c>
      <c r="K1758" s="162" t="b">
        <v>0</v>
      </c>
    </row>
    <row r="1759" spans="1:11">
      <c r="A1759" s="162" t="s">
        <v>4998</v>
      </c>
      <c r="B1759" s="162" t="s">
        <v>9356</v>
      </c>
      <c r="C1759" s="162" t="s">
        <v>9357</v>
      </c>
      <c r="D1759" s="162" t="s">
        <v>4995</v>
      </c>
      <c r="E1759" s="162" t="s">
        <v>340</v>
      </c>
      <c r="F1759" s="162" t="s">
        <v>332</v>
      </c>
      <c r="G1759" s="162" t="s">
        <v>5059</v>
      </c>
      <c r="H1759" s="162" t="s">
        <v>5059</v>
      </c>
      <c r="I1759" s="162" t="s">
        <v>5060</v>
      </c>
      <c r="J1759" s="162" t="b">
        <v>0</v>
      </c>
      <c r="K1759" s="162" t="b">
        <v>0</v>
      </c>
    </row>
    <row r="1760" spans="1:11">
      <c r="A1760" s="162" t="s">
        <v>4998</v>
      </c>
      <c r="B1760" s="162" t="s">
        <v>9358</v>
      </c>
      <c r="C1760" s="162" t="s">
        <v>9359</v>
      </c>
      <c r="D1760" s="162" t="s">
        <v>4999</v>
      </c>
      <c r="E1760" s="162" t="s">
        <v>340</v>
      </c>
      <c r="F1760" s="162" t="s">
        <v>332</v>
      </c>
      <c r="G1760" s="162" t="s">
        <v>5061</v>
      </c>
      <c r="H1760" s="162" t="s">
        <v>5061</v>
      </c>
      <c r="I1760" s="162" t="s">
        <v>5062</v>
      </c>
      <c r="J1760" s="162" t="b">
        <v>0</v>
      </c>
      <c r="K1760" s="162" t="b">
        <v>0</v>
      </c>
    </row>
    <row r="1761" spans="1:11">
      <c r="A1761" s="162" t="s">
        <v>4998</v>
      </c>
      <c r="B1761" s="162" t="s">
        <v>9360</v>
      </c>
      <c r="C1761" s="162" t="s">
        <v>9361</v>
      </c>
      <c r="D1761" s="162" t="s">
        <v>4995</v>
      </c>
      <c r="E1761" s="162" t="s">
        <v>340</v>
      </c>
      <c r="F1761" s="162" t="s">
        <v>332</v>
      </c>
      <c r="G1761" s="162" t="s">
        <v>5063</v>
      </c>
      <c r="H1761" s="162" t="s">
        <v>5063</v>
      </c>
      <c r="I1761" s="162" t="s">
        <v>5064</v>
      </c>
      <c r="J1761" s="162" t="b">
        <v>0</v>
      </c>
      <c r="K1761" s="162" t="b">
        <v>0</v>
      </c>
    </row>
    <row r="1762" spans="1:11">
      <c r="A1762" s="162" t="s">
        <v>4998</v>
      </c>
      <c r="B1762" s="162" t="s">
        <v>9362</v>
      </c>
      <c r="C1762" s="162" t="s">
        <v>9363</v>
      </c>
      <c r="D1762" s="162" t="s">
        <v>4999</v>
      </c>
      <c r="E1762" s="162" t="s">
        <v>340</v>
      </c>
      <c r="F1762" s="162" t="s">
        <v>332</v>
      </c>
      <c r="G1762" s="162" t="s">
        <v>5065</v>
      </c>
      <c r="H1762" s="162" t="s">
        <v>5065</v>
      </c>
      <c r="I1762" s="162" t="s">
        <v>5066</v>
      </c>
      <c r="J1762" s="162" t="b">
        <v>0</v>
      </c>
      <c r="K1762" s="162" t="b">
        <v>0</v>
      </c>
    </row>
    <row r="1763" spans="1:11">
      <c r="A1763" s="162" t="s">
        <v>4998</v>
      </c>
      <c r="B1763" s="162" t="s">
        <v>9364</v>
      </c>
      <c r="C1763" s="162" t="s">
        <v>9365</v>
      </c>
      <c r="D1763" s="162" t="s">
        <v>5002</v>
      </c>
      <c r="E1763" s="162" t="s">
        <v>340</v>
      </c>
      <c r="F1763" s="162" t="s">
        <v>332</v>
      </c>
      <c r="G1763" s="162" t="s">
        <v>5067</v>
      </c>
      <c r="H1763" s="162" t="s">
        <v>5067</v>
      </c>
      <c r="I1763" s="162" t="s">
        <v>5068</v>
      </c>
      <c r="J1763" s="162" t="b">
        <v>0</v>
      </c>
      <c r="K1763" s="162" t="b">
        <v>0</v>
      </c>
    </row>
    <row r="1764" spans="1:11">
      <c r="A1764" s="162" t="s">
        <v>4998</v>
      </c>
      <c r="B1764" s="162" t="s">
        <v>9366</v>
      </c>
      <c r="C1764" s="162" t="s">
        <v>9367</v>
      </c>
      <c r="D1764" s="162" t="s">
        <v>5005</v>
      </c>
      <c r="E1764" s="162" t="s">
        <v>340</v>
      </c>
      <c r="F1764" s="162" t="s">
        <v>332</v>
      </c>
      <c r="G1764" s="162" t="s">
        <v>5069</v>
      </c>
      <c r="H1764" s="162" t="s">
        <v>5069</v>
      </c>
      <c r="I1764" s="162" t="s">
        <v>5070</v>
      </c>
      <c r="J1764" s="162" t="b">
        <v>0</v>
      </c>
      <c r="K1764" s="162" t="b">
        <v>0</v>
      </c>
    </row>
    <row r="1765" spans="1:11">
      <c r="A1765" s="162" t="s">
        <v>4998</v>
      </c>
      <c r="B1765" s="162" t="s">
        <v>9368</v>
      </c>
      <c r="C1765" s="162" t="s">
        <v>9369</v>
      </c>
      <c r="D1765" s="162" t="s">
        <v>5005</v>
      </c>
      <c r="E1765" s="162" t="s">
        <v>340</v>
      </c>
      <c r="F1765" s="162" t="s">
        <v>332</v>
      </c>
      <c r="G1765" s="162" t="s">
        <v>5071</v>
      </c>
      <c r="H1765" s="162" t="s">
        <v>5071</v>
      </c>
      <c r="I1765" s="162" t="s">
        <v>5072</v>
      </c>
      <c r="J1765" s="162" t="b">
        <v>0</v>
      </c>
      <c r="K1765" s="162" t="b">
        <v>0</v>
      </c>
    </row>
    <row r="1766" spans="1:11">
      <c r="A1766" s="162" t="s">
        <v>4998</v>
      </c>
      <c r="B1766" s="162" t="s">
        <v>9370</v>
      </c>
      <c r="C1766" s="162" t="s">
        <v>9371</v>
      </c>
      <c r="D1766" s="162" t="s">
        <v>5005</v>
      </c>
      <c r="E1766" s="162" t="s">
        <v>340</v>
      </c>
      <c r="F1766" s="162" t="s">
        <v>332</v>
      </c>
      <c r="G1766" s="162" t="s">
        <v>5073</v>
      </c>
      <c r="H1766" s="162" t="s">
        <v>5073</v>
      </c>
      <c r="I1766" s="162" t="s">
        <v>5074</v>
      </c>
      <c r="J1766" s="162" t="b">
        <v>0</v>
      </c>
      <c r="K1766" s="162" t="b">
        <v>0</v>
      </c>
    </row>
    <row r="1767" spans="1:11">
      <c r="A1767" s="162" t="s">
        <v>4998</v>
      </c>
      <c r="B1767" s="162" t="s">
        <v>9372</v>
      </c>
      <c r="C1767" s="162" t="s">
        <v>9373</v>
      </c>
      <c r="D1767" s="162" t="s">
        <v>5005</v>
      </c>
      <c r="E1767" s="162" t="s">
        <v>340</v>
      </c>
      <c r="F1767" s="162" t="s">
        <v>332</v>
      </c>
      <c r="G1767" s="162" t="s">
        <v>5075</v>
      </c>
      <c r="H1767" s="162" t="s">
        <v>5075</v>
      </c>
      <c r="I1767" s="162" t="s">
        <v>5076</v>
      </c>
      <c r="J1767" s="162" t="b">
        <v>0</v>
      </c>
      <c r="K1767" s="162" t="b">
        <v>0</v>
      </c>
    </row>
    <row r="1768" spans="1:11">
      <c r="A1768" s="162" t="s">
        <v>4998</v>
      </c>
      <c r="B1768" s="162" t="s">
        <v>9374</v>
      </c>
      <c r="C1768" s="162" t="s">
        <v>9375</v>
      </c>
      <c r="D1768" s="162" t="s">
        <v>5005</v>
      </c>
      <c r="E1768" s="162" t="s">
        <v>340</v>
      </c>
      <c r="F1768" s="162" t="s">
        <v>332</v>
      </c>
      <c r="G1768" s="162" t="s">
        <v>5077</v>
      </c>
      <c r="H1768" s="162" t="s">
        <v>5077</v>
      </c>
      <c r="I1768" s="162" t="s">
        <v>5078</v>
      </c>
      <c r="J1768" s="162" t="b">
        <v>0</v>
      </c>
      <c r="K1768" s="162" t="b">
        <v>0</v>
      </c>
    </row>
    <row r="1769" spans="1:11">
      <c r="A1769" s="162" t="s">
        <v>149</v>
      </c>
      <c r="B1769" s="162" t="s">
        <v>9376</v>
      </c>
      <c r="C1769" s="162" t="s">
        <v>9377</v>
      </c>
      <c r="D1769" s="162" t="s">
        <v>1147</v>
      </c>
      <c r="E1769" s="162" t="s">
        <v>340</v>
      </c>
      <c r="F1769" s="162" t="s">
        <v>333</v>
      </c>
      <c r="G1769" s="162" t="s">
        <v>189</v>
      </c>
      <c r="H1769" s="162" t="s">
        <v>189</v>
      </c>
      <c r="I1769" s="162" t="s">
        <v>188</v>
      </c>
      <c r="J1769" s="162" t="b">
        <v>0</v>
      </c>
      <c r="K1769" s="162" t="b">
        <v>1</v>
      </c>
    </row>
    <row r="1770" spans="1:11">
      <c r="A1770" s="162" t="s">
        <v>150</v>
      </c>
      <c r="B1770" s="162" t="s">
        <v>9378</v>
      </c>
      <c r="C1770" s="162" t="s">
        <v>9379</v>
      </c>
      <c r="D1770" s="162" t="s">
        <v>1148</v>
      </c>
      <c r="E1770" s="162" t="s">
        <v>340</v>
      </c>
      <c r="F1770" s="162" t="s">
        <v>333</v>
      </c>
      <c r="G1770" s="162" t="s">
        <v>191</v>
      </c>
      <c r="H1770" s="162" t="s">
        <v>191</v>
      </c>
      <c r="I1770" s="162" t="s">
        <v>190</v>
      </c>
      <c r="J1770" s="162" t="b">
        <v>0</v>
      </c>
      <c r="K1770" s="162" t="b">
        <v>1</v>
      </c>
    </row>
    <row r="1771" spans="1:11">
      <c r="A1771" s="162" t="s">
        <v>153</v>
      </c>
      <c r="B1771" s="162" t="s">
        <v>9380</v>
      </c>
      <c r="C1771" s="162" t="s">
        <v>9381</v>
      </c>
      <c r="E1771" s="162" t="s">
        <v>340</v>
      </c>
      <c r="F1771" s="162" t="s">
        <v>333</v>
      </c>
      <c r="G1771" s="162" t="s">
        <v>202</v>
      </c>
      <c r="H1771" s="162" t="s">
        <v>202</v>
      </c>
      <c r="I1771" s="162" t="s">
        <v>201</v>
      </c>
      <c r="J1771" s="162" t="b">
        <v>0</v>
      </c>
      <c r="K1771" s="162" t="b">
        <v>1</v>
      </c>
    </row>
    <row r="1772" spans="1:11">
      <c r="A1772" s="162" t="s">
        <v>153</v>
      </c>
      <c r="B1772" s="162" t="s">
        <v>9382</v>
      </c>
      <c r="C1772" s="162" t="s">
        <v>9383</v>
      </c>
      <c r="E1772" s="162" t="s">
        <v>340</v>
      </c>
      <c r="F1772" s="162" t="s">
        <v>333</v>
      </c>
      <c r="G1772" s="162" t="s">
        <v>200</v>
      </c>
      <c r="H1772" s="162" t="s">
        <v>200</v>
      </c>
      <c r="I1772" s="162" t="s">
        <v>199</v>
      </c>
      <c r="J1772" s="162" t="b">
        <v>0</v>
      </c>
      <c r="K1772" s="162" t="b">
        <v>1</v>
      </c>
    </row>
    <row r="1773" spans="1:11">
      <c r="A1773" s="162" t="s">
        <v>153</v>
      </c>
      <c r="B1773" s="162" t="s">
        <v>9384</v>
      </c>
      <c r="C1773" s="162" t="s">
        <v>9385</v>
      </c>
      <c r="E1773" s="162" t="s">
        <v>340</v>
      </c>
      <c r="F1773" s="162" t="s">
        <v>333</v>
      </c>
      <c r="G1773" s="162" t="s">
        <v>1149</v>
      </c>
      <c r="H1773" s="162" t="s">
        <v>1149</v>
      </c>
      <c r="I1773" s="162" t="s">
        <v>1150</v>
      </c>
      <c r="J1773" s="162" t="b">
        <v>0</v>
      </c>
      <c r="K1773" s="162" t="b">
        <v>1</v>
      </c>
    </row>
    <row r="1774" spans="1:11">
      <c r="A1774" s="162" t="s">
        <v>153</v>
      </c>
      <c r="B1774" s="162" t="s">
        <v>9386</v>
      </c>
      <c r="C1774" s="162" t="s">
        <v>9387</v>
      </c>
      <c r="E1774" s="162" t="s">
        <v>340</v>
      </c>
      <c r="F1774" s="162" t="s">
        <v>333</v>
      </c>
      <c r="G1774" s="162" t="s">
        <v>204</v>
      </c>
      <c r="H1774" s="162" t="s">
        <v>204</v>
      </c>
      <c r="I1774" s="162" t="s">
        <v>203</v>
      </c>
      <c r="J1774" s="162" t="b">
        <v>0</v>
      </c>
      <c r="K1774" s="162" t="b">
        <v>1</v>
      </c>
    </row>
    <row r="1775" spans="1:11">
      <c r="A1775" s="162" t="s">
        <v>5082</v>
      </c>
      <c r="B1775" s="162" t="s">
        <v>9388</v>
      </c>
      <c r="C1775" s="162" t="s">
        <v>9389</v>
      </c>
      <c r="D1775" s="162" t="s">
        <v>5079</v>
      </c>
      <c r="E1775" s="162" t="s">
        <v>340</v>
      </c>
      <c r="F1775" s="162" t="s">
        <v>332</v>
      </c>
      <c r="G1775" s="162" t="s">
        <v>5080</v>
      </c>
      <c r="H1775" s="162" t="s">
        <v>5080</v>
      </c>
      <c r="I1775" s="162" t="s">
        <v>5081</v>
      </c>
      <c r="J1775" s="162" t="b">
        <v>0</v>
      </c>
      <c r="K1775" s="162" t="b">
        <v>0</v>
      </c>
    </row>
    <row r="1776" spans="1:11">
      <c r="A1776" s="162" t="s">
        <v>5082</v>
      </c>
      <c r="B1776" s="162" t="s">
        <v>9390</v>
      </c>
      <c r="C1776" s="162" t="s">
        <v>9391</v>
      </c>
      <c r="D1776" s="162" t="s">
        <v>5083</v>
      </c>
      <c r="E1776" s="162" t="s">
        <v>340</v>
      </c>
      <c r="F1776" s="162" t="s">
        <v>332</v>
      </c>
      <c r="G1776" s="162" t="s">
        <v>5084</v>
      </c>
      <c r="H1776" s="162" t="s">
        <v>5084</v>
      </c>
      <c r="I1776" s="162" t="s">
        <v>5085</v>
      </c>
      <c r="J1776" s="162" t="b">
        <v>0</v>
      </c>
      <c r="K1776" s="162" t="b">
        <v>0</v>
      </c>
    </row>
    <row r="1777" spans="1:11">
      <c r="A1777" s="162" t="s">
        <v>5089</v>
      </c>
      <c r="B1777" s="162" t="s">
        <v>9392</v>
      </c>
      <c r="C1777" s="162" t="s">
        <v>9393</v>
      </c>
      <c r="D1777" s="162" t="s">
        <v>5086</v>
      </c>
      <c r="E1777" s="162" t="s">
        <v>340</v>
      </c>
      <c r="F1777" s="162" t="s">
        <v>333</v>
      </c>
      <c r="G1777" s="162" t="s">
        <v>5087</v>
      </c>
      <c r="H1777" s="162" t="s">
        <v>5087</v>
      </c>
      <c r="I1777" s="162" t="s">
        <v>5088</v>
      </c>
      <c r="J1777" s="162" t="b">
        <v>1</v>
      </c>
      <c r="K1777" s="162" t="b">
        <v>0</v>
      </c>
    </row>
    <row r="1778" spans="1:11">
      <c r="A1778" s="162" t="s">
        <v>5089</v>
      </c>
      <c r="B1778" s="162" t="s">
        <v>9394</v>
      </c>
      <c r="C1778" s="162" t="s">
        <v>9395</v>
      </c>
      <c r="D1778" s="162" t="s">
        <v>5090</v>
      </c>
      <c r="E1778" s="162" t="s">
        <v>340</v>
      </c>
      <c r="F1778" s="162" t="s">
        <v>333</v>
      </c>
      <c r="G1778" s="162" t="s">
        <v>5091</v>
      </c>
      <c r="H1778" s="162" t="s">
        <v>5091</v>
      </c>
      <c r="I1778" s="162" t="s">
        <v>5092</v>
      </c>
      <c r="J1778" s="162" t="b">
        <v>1</v>
      </c>
      <c r="K1778" s="162" t="b">
        <v>0</v>
      </c>
    </row>
    <row r="1779" spans="1:11">
      <c r="A1779" s="162" t="s">
        <v>5096</v>
      </c>
      <c r="B1779" s="162" t="s">
        <v>9396</v>
      </c>
      <c r="C1779" s="162" t="s">
        <v>9397</v>
      </c>
      <c r="D1779" s="162" t="s">
        <v>5093</v>
      </c>
      <c r="E1779" s="162" t="s">
        <v>340</v>
      </c>
      <c r="F1779" s="162" t="s">
        <v>333</v>
      </c>
      <c r="G1779" s="162" t="s">
        <v>5094</v>
      </c>
      <c r="H1779" s="162" t="s">
        <v>9398</v>
      </c>
      <c r="I1779" s="162" t="s">
        <v>5095</v>
      </c>
      <c r="J1779" s="162" t="b">
        <v>0</v>
      </c>
      <c r="K1779" s="162" t="b">
        <v>0</v>
      </c>
    </row>
    <row r="1780" spans="1:11">
      <c r="A1780" s="162" t="s">
        <v>5096</v>
      </c>
      <c r="B1780" s="162" t="s">
        <v>9399</v>
      </c>
      <c r="C1780" s="162" t="s">
        <v>9400</v>
      </c>
      <c r="D1780" s="162" t="s">
        <v>5097</v>
      </c>
      <c r="E1780" s="162" t="s">
        <v>340</v>
      </c>
      <c r="F1780" s="162" t="s">
        <v>333</v>
      </c>
      <c r="G1780" s="162" t="s">
        <v>5098</v>
      </c>
      <c r="H1780" s="162" t="s">
        <v>9401</v>
      </c>
      <c r="I1780" s="162" t="s">
        <v>5099</v>
      </c>
      <c r="J1780" s="162" t="b">
        <v>0</v>
      </c>
      <c r="K1780" s="162" t="b">
        <v>0</v>
      </c>
    </row>
    <row r="1781" spans="1:11">
      <c r="A1781" s="162" t="s">
        <v>5096</v>
      </c>
      <c r="B1781" s="162" t="s">
        <v>9402</v>
      </c>
      <c r="C1781" s="162" t="s">
        <v>9403</v>
      </c>
      <c r="D1781" s="162" t="s">
        <v>5100</v>
      </c>
      <c r="E1781" s="162" t="s">
        <v>340</v>
      </c>
      <c r="F1781" s="162" t="s">
        <v>333</v>
      </c>
      <c r="G1781" s="162" t="s">
        <v>5101</v>
      </c>
      <c r="H1781" s="162" t="s">
        <v>9404</v>
      </c>
      <c r="I1781" s="162" t="s">
        <v>5102</v>
      </c>
      <c r="J1781" s="162" t="b">
        <v>0</v>
      </c>
      <c r="K1781" s="162" t="b">
        <v>0</v>
      </c>
    </row>
    <row r="1782" spans="1:11">
      <c r="A1782" s="162" t="s">
        <v>5096</v>
      </c>
      <c r="B1782" s="162" t="s">
        <v>9405</v>
      </c>
      <c r="C1782" s="162" t="s">
        <v>9406</v>
      </c>
      <c r="D1782" s="162" t="s">
        <v>5103</v>
      </c>
      <c r="E1782" s="162" t="s">
        <v>340</v>
      </c>
      <c r="F1782" s="162" t="s">
        <v>333</v>
      </c>
      <c r="G1782" s="162" t="s">
        <v>5104</v>
      </c>
      <c r="H1782" s="162" t="s">
        <v>9407</v>
      </c>
      <c r="I1782" s="162" t="s">
        <v>5105</v>
      </c>
      <c r="J1782" s="162" t="b">
        <v>0</v>
      </c>
      <c r="K1782" s="162" t="b">
        <v>0</v>
      </c>
    </row>
    <row r="1783" spans="1:11">
      <c r="A1783" s="162" t="s">
        <v>5096</v>
      </c>
      <c r="B1783" s="162" t="s">
        <v>9408</v>
      </c>
      <c r="C1783" s="162" t="s">
        <v>9409</v>
      </c>
      <c r="D1783" s="162" t="s">
        <v>5106</v>
      </c>
      <c r="E1783" s="162" t="s">
        <v>340</v>
      </c>
      <c r="F1783" s="162" t="s">
        <v>333</v>
      </c>
      <c r="G1783" s="162" t="s">
        <v>5107</v>
      </c>
      <c r="H1783" s="162" t="s">
        <v>9410</v>
      </c>
      <c r="I1783" s="162" t="s">
        <v>5108</v>
      </c>
      <c r="J1783" s="162" t="b">
        <v>0</v>
      </c>
      <c r="K1783" s="162" t="b">
        <v>0</v>
      </c>
    </row>
    <row r="1784" spans="1:11">
      <c r="A1784" s="162" t="s">
        <v>5096</v>
      </c>
      <c r="B1784" s="162" t="s">
        <v>9411</v>
      </c>
      <c r="C1784" s="162" t="s">
        <v>9412</v>
      </c>
      <c r="D1784" s="162" t="s">
        <v>5109</v>
      </c>
      <c r="E1784" s="162" t="s">
        <v>340</v>
      </c>
      <c r="F1784" s="162" t="s">
        <v>333</v>
      </c>
      <c r="G1784" s="162" t="s">
        <v>5110</v>
      </c>
      <c r="H1784" s="162" t="s">
        <v>9413</v>
      </c>
      <c r="I1784" s="162" t="s">
        <v>5111</v>
      </c>
      <c r="J1784" s="162" t="b">
        <v>0</v>
      </c>
      <c r="K1784" s="162" t="b">
        <v>0</v>
      </c>
    </row>
    <row r="1785" spans="1:11">
      <c r="A1785" s="162" t="s">
        <v>5096</v>
      </c>
      <c r="B1785" s="162" t="s">
        <v>9414</v>
      </c>
      <c r="C1785" s="162" t="s">
        <v>9415</v>
      </c>
      <c r="D1785" s="162" t="s">
        <v>5112</v>
      </c>
      <c r="E1785" s="162" t="s">
        <v>340</v>
      </c>
      <c r="F1785" s="162" t="s">
        <v>333</v>
      </c>
      <c r="G1785" s="162" t="s">
        <v>5113</v>
      </c>
      <c r="H1785" s="162" t="s">
        <v>9416</v>
      </c>
      <c r="I1785" s="162" t="s">
        <v>5114</v>
      </c>
      <c r="J1785" s="162" t="b">
        <v>0</v>
      </c>
      <c r="K1785" s="162" t="b">
        <v>0</v>
      </c>
    </row>
    <row r="1786" spans="1:11">
      <c r="A1786" s="162" t="s">
        <v>5096</v>
      </c>
      <c r="B1786" s="162" t="s">
        <v>9417</v>
      </c>
      <c r="C1786" s="162" t="s">
        <v>9418</v>
      </c>
      <c r="D1786" s="162" t="s">
        <v>5115</v>
      </c>
      <c r="E1786" s="162" t="s">
        <v>340</v>
      </c>
      <c r="F1786" s="162" t="s">
        <v>333</v>
      </c>
      <c r="G1786" s="162" t="s">
        <v>5116</v>
      </c>
      <c r="H1786" s="162" t="s">
        <v>9419</v>
      </c>
      <c r="I1786" s="162" t="s">
        <v>5117</v>
      </c>
      <c r="J1786" s="162" t="b">
        <v>0</v>
      </c>
      <c r="K1786" s="162" t="b">
        <v>0</v>
      </c>
    </row>
    <row r="1787" spans="1:11">
      <c r="A1787" s="162" t="s">
        <v>5096</v>
      </c>
      <c r="B1787" s="162" t="s">
        <v>9420</v>
      </c>
      <c r="C1787" s="162" t="s">
        <v>9421</v>
      </c>
      <c r="D1787" s="162" t="s">
        <v>5118</v>
      </c>
      <c r="E1787" s="162" t="s">
        <v>340</v>
      </c>
      <c r="F1787" s="162" t="s">
        <v>333</v>
      </c>
      <c r="G1787" s="162" t="s">
        <v>5119</v>
      </c>
      <c r="H1787" s="162" t="s">
        <v>9422</v>
      </c>
      <c r="I1787" s="162" t="s">
        <v>5120</v>
      </c>
      <c r="J1787" s="162" t="b">
        <v>0</v>
      </c>
      <c r="K1787" s="162" t="b">
        <v>0</v>
      </c>
    </row>
    <row r="1788" spans="1:11">
      <c r="A1788" s="162" t="s">
        <v>5096</v>
      </c>
      <c r="B1788" s="162" t="s">
        <v>9423</v>
      </c>
      <c r="C1788" s="162" t="s">
        <v>9424</v>
      </c>
      <c r="D1788" s="162" t="s">
        <v>5121</v>
      </c>
      <c r="E1788" s="162" t="s">
        <v>340</v>
      </c>
      <c r="F1788" s="162" t="s">
        <v>333</v>
      </c>
      <c r="G1788" s="162" t="s">
        <v>5122</v>
      </c>
      <c r="H1788" s="162" t="s">
        <v>9425</v>
      </c>
      <c r="I1788" s="162" t="s">
        <v>5123</v>
      </c>
      <c r="J1788" s="162" t="b">
        <v>0</v>
      </c>
      <c r="K1788" s="162" t="b">
        <v>0</v>
      </c>
    </row>
    <row r="1789" spans="1:11">
      <c r="A1789" s="162" t="s">
        <v>5096</v>
      </c>
      <c r="B1789" s="162" t="s">
        <v>9426</v>
      </c>
      <c r="C1789" s="162" t="s">
        <v>9427</v>
      </c>
      <c r="D1789" s="162" t="s">
        <v>5124</v>
      </c>
      <c r="E1789" s="162" t="s">
        <v>340</v>
      </c>
      <c r="F1789" s="162" t="s">
        <v>333</v>
      </c>
      <c r="G1789" s="162" t="s">
        <v>5125</v>
      </c>
      <c r="H1789" s="162" t="s">
        <v>9428</v>
      </c>
      <c r="I1789" s="162" t="s">
        <v>5126</v>
      </c>
      <c r="J1789" s="162" t="b">
        <v>0</v>
      </c>
      <c r="K1789" s="162" t="b">
        <v>0</v>
      </c>
    </row>
    <row r="1790" spans="1:11">
      <c r="A1790" s="162" t="s">
        <v>5096</v>
      </c>
      <c r="B1790" s="162" t="s">
        <v>9429</v>
      </c>
      <c r="C1790" s="162" t="s">
        <v>9430</v>
      </c>
      <c r="D1790" s="162" t="s">
        <v>5127</v>
      </c>
      <c r="E1790" s="162" t="s">
        <v>340</v>
      </c>
      <c r="F1790" s="162" t="s">
        <v>333</v>
      </c>
      <c r="G1790" s="162" t="s">
        <v>5128</v>
      </c>
      <c r="H1790" s="162" t="s">
        <v>9431</v>
      </c>
      <c r="I1790" s="162" t="s">
        <v>5129</v>
      </c>
      <c r="J1790" s="162" t="b">
        <v>0</v>
      </c>
      <c r="K1790" s="162" t="b">
        <v>0</v>
      </c>
    </row>
    <row r="1791" spans="1:11">
      <c r="A1791" s="162" t="s">
        <v>5096</v>
      </c>
      <c r="B1791" s="162" t="s">
        <v>9432</v>
      </c>
      <c r="C1791" s="162" t="s">
        <v>9433</v>
      </c>
      <c r="D1791" s="162" t="s">
        <v>5130</v>
      </c>
      <c r="E1791" s="162" t="s">
        <v>340</v>
      </c>
      <c r="F1791" s="162" t="s">
        <v>333</v>
      </c>
      <c r="G1791" s="162" t="s">
        <v>5131</v>
      </c>
      <c r="H1791" s="162" t="s">
        <v>9434</v>
      </c>
      <c r="I1791" s="162" t="s">
        <v>5132</v>
      </c>
      <c r="J1791" s="162" t="b">
        <v>0</v>
      </c>
      <c r="K1791" s="162" t="b">
        <v>0</v>
      </c>
    </row>
    <row r="1792" spans="1:11">
      <c r="A1792" s="162" t="s">
        <v>5096</v>
      </c>
      <c r="B1792" s="162" t="s">
        <v>9435</v>
      </c>
      <c r="C1792" s="162" t="s">
        <v>9436</v>
      </c>
      <c r="D1792" s="162" t="s">
        <v>5133</v>
      </c>
      <c r="E1792" s="162" t="s">
        <v>340</v>
      </c>
      <c r="F1792" s="162" t="s">
        <v>333</v>
      </c>
      <c r="G1792" s="162" t="s">
        <v>5134</v>
      </c>
      <c r="H1792" s="162" t="s">
        <v>9437</v>
      </c>
      <c r="I1792" s="162" t="s">
        <v>5135</v>
      </c>
      <c r="J1792" s="162" t="b">
        <v>0</v>
      </c>
      <c r="K1792" s="162" t="b">
        <v>0</v>
      </c>
    </row>
    <row r="1793" spans="1:11">
      <c r="A1793" s="162" t="s">
        <v>5096</v>
      </c>
      <c r="B1793" s="162" t="s">
        <v>9438</v>
      </c>
      <c r="C1793" s="162" t="s">
        <v>9439</v>
      </c>
      <c r="D1793" s="162" t="s">
        <v>5136</v>
      </c>
      <c r="E1793" s="162" t="s">
        <v>340</v>
      </c>
      <c r="F1793" s="162" t="s">
        <v>333</v>
      </c>
      <c r="G1793" s="162" t="s">
        <v>5137</v>
      </c>
      <c r="H1793" s="162" t="s">
        <v>9440</v>
      </c>
      <c r="I1793" s="162" t="s">
        <v>5138</v>
      </c>
      <c r="J1793" s="162" t="b">
        <v>0</v>
      </c>
      <c r="K1793" s="162" t="b">
        <v>0</v>
      </c>
    </row>
    <row r="1794" spans="1:11">
      <c r="A1794" s="162" t="s">
        <v>345</v>
      </c>
      <c r="B1794" s="162" t="s">
        <v>9441</v>
      </c>
      <c r="C1794" s="162" t="s">
        <v>9442</v>
      </c>
      <c r="D1794" s="162" t="s">
        <v>342</v>
      </c>
      <c r="E1794" s="162" t="s">
        <v>340</v>
      </c>
      <c r="F1794" s="162" t="s">
        <v>333</v>
      </c>
      <c r="G1794" s="162" t="s">
        <v>343</v>
      </c>
      <c r="H1794" s="162" t="s">
        <v>343</v>
      </c>
      <c r="I1794" s="162" t="s">
        <v>344</v>
      </c>
      <c r="J1794" s="162" t="b">
        <v>0</v>
      </c>
      <c r="K1794" s="162" t="b">
        <v>0</v>
      </c>
    </row>
    <row r="1795" spans="1:11">
      <c r="A1795" s="162" t="s">
        <v>345</v>
      </c>
      <c r="B1795" s="162" t="s">
        <v>9443</v>
      </c>
      <c r="C1795" s="162" t="s">
        <v>9444</v>
      </c>
      <c r="D1795" s="162" t="s">
        <v>342</v>
      </c>
      <c r="E1795" s="162" t="s">
        <v>340</v>
      </c>
      <c r="F1795" s="162" t="s">
        <v>333</v>
      </c>
      <c r="G1795" s="162" t="s">
        <v>346</v>
      </c>
      <c r="H1795" s="162" t="s">
        <v>346</v>
      </c>
      <c r="I1795" s="162" t="s">
        <v>347</v>
      </c>
      <c r="J1795" s="162" t="b">
        <v>0</v>
      </c>
      <c r="K1795" s="162" t="b">
        <v>0</v>
      </c>
    </row>
    <row r="1796" spans="1:11">
      <c r="A1796" s="162" t="s">
        <v>345</v>
      </c>
      <c r="B1796" s="162" t="s">
        <v>9445</v>
      </c>
      <c r="C1796" s="162" t="s">
        <v>9446</v>
      </c>
      <c r="D1796" s="162" t="s">
        <v>342</v>
      </c>
      <c r="E1796" s="162" t="s">
        <v>340</v>
      </c>
      <c r="F1796" s="162" t="s">
        <v>332</v>
      </c>
      <c r="G1796" s="162" t="s">
        <v>343</v>
      </c>
      <c r="H1796" s="162" t="s">
        <v>343</v>
      </c>
      <c r="I1796" s="162" t="s">
        <v>348</v>
      </c>
      <c r="J1796" s="162" t="b">
        <v>0</v>
      </c>
      <c r="K1796" s="162" t="b">
        <v>0</v>
      </c>
    </row>
    <row r="1797" spans="1:11">
      <c r="A1797" s="162" t="s">
        <v>152</v>
      </c>
      <c r="B1797" s="162" t="s">
        <v>9447</v>
      </c>
      <c r="C1797" s="162" t="s">
        <v>9448</v>
      </c>
      <c r="E1797" s="162" t="s">
        <v>340</v>
      </c>
      <c r="F1797" s="162" t="s">
        <v>332</v>
      </c>
      <c r="G1797" s="162" t="s">
        <v>198</v>
      </c>
      <c r="H1797" s="162" t="s">
        <v>198</v>
      </c>
      <c r="I1797" s="162" t="s">
        <v>197</v>
      </c>
      <c r="J1797" s="162" t="b">
        <v>0</v>
      </c>
      <c r="K1797" s="162" t="b">
        <v>1</v>
      </c>
    </row>
    <row r="1798" spans="1:11">
      <c r="A1798" s="162" t="s">
        <v>146</v>
      </c>
      <c r="B1798" s="162" t="s">
        <v>9449</v>
      </c>
      <c r="C1798" s="162" t="s">
        <v>9450</v>
      </c>
      <c r="E1798" s="162" t="s">
        <v>340</v>
      </c>
      <c r="F1798" s="162" t="s">
        <v>333</v>
      </c>
      <c r="G1798" s="162" t="s">
        <v>180</v>
      </c>
      <c r="H1798" s="162" t="s">
        <v>180</v>
      </c>
      <c r="I1798" s="162" t="s">
        <v>181</v>
      </c>
      <c r="J1798" s="162" t="b">
        <v>0</v>
      </c>
      <c r="K1798" s="162" t="b">
        <v>1</v>
      </c>
    </row>
    <row r="1799" spans="1:11">
      <c r="A1799" s="162" t="s">
        <v>146</v>
      </c>
      <c r="B1799" s="162" t="s">
        <v>9451</v>
      </c>
      <c r="C1799" s="162" t="s">
        <v>9452</v>
      </c>
      <c r="E1799" s="162" t="s">
        <v>340</v>
      </c>
      <c r="F1799" s="162" t="s">
        <v>333</v>
      </c>
      <c r="G1799" s="162" t="s">
        <v>182</v>
      </c>
      <c r="H1799" s="162" t="s">
        <v>182</v>
      </c>
      <c r="I1799" s="162" t="s">
        <v>1151</v>
      </c>
      <c r="J1799" s="162" t="b">
        <v>0</v>
      </c>
      <c r="K1799" s="162" t="b">
        <v>1</v>
      </c>
    </row>
    <row r="1800" spans="1:11">
      <c r="A1800" s="162" t="s">
        <v>146</v>
      </c>
      <c r="B1800" s="162" t="s">
        <v>9453</v>
      </c>
      <c r="C1800" s="162" t="s">
        <v>9454</v>
      </c>
      <c r="E1800" s="162" t="s">
        <v>340</v>
      </c>
      <c r="F1800" s="162" t="s">
        <v>332</v>
      </c>
      <c r="G1800" s="162" t="s">
        <v>180</v>
      </c>
      <c r="H1800" s="162" t="s">
        <v>180</v>
      </c>
      <c r="I1800" s="162" t="s">
        <v>179</v>
      </c>
      <c r="J1800" s="162" t="b">
        <v>0</v>
      </c>
      <c r="K1800" s="162" t="b">
        <v>1</v>
      </c>
    </row>
    <row r="1801" spans="1:11">
      <c r="A1801" s="162" t="s">
        <v>146</v>
      </c>
      <c r="B1801" s="162" t="s">
        <v>9455</v>
      </c>
      <c r="C1801" s="162" t="s">
        <v>9456</v>
      </c>
      <c r="E1801" s="162" t="s">
        <v>340</v>
      </c>
      <c r="F1801" s="162" t="s">
        <v>332</v>
      </c>
      <c r="G1801" s="162" t="s">
        <v>182</v>
      </c>
      <c r="H1801" s="162" t="s">
        <v>182</v>
      </c>
      <c r="I1801" s="162" t="s">
        <v>1152</v>
      </c>
      <c r="J1801" s="162" t="b">
        <v>0</v>
      </c>
      <c r="K1801" s="162" t="b">
        <v>1</v>
      </c>
    </row>
    <row r="1802" spans="1:11">
      <c r="A1802" s="162" t="s">
        <v>151</v>
      </c>
      <c r="B1802" s="162" t="s">
        <v>9457</v>
      </c>
      <c r="C1802" s="162" t="s">
        <v>9458</v>
      </c>
      <c r="E1802" s="162" t="s">
        <v>340</v>
      </c>
      <c r="F1802" s="162" t="s">
        <v>333</v>
      </c>
      <c r="G1802" s="162" t="s">
        <v>193</v>
      </c>
      <c r="H1802" s="162" t="s">
        <v>193</v>
      </c>
      <c r="I1802" s="162" t="s">
        <v>192</v>
      </c>
      <c r="J1802" s="162" t="b">
        <v>0</v>
      </c>
      <c r="K1802" s="162" t="b">
        <v>1</v>
      </c>
    </row>
    <row r="1803" spans="1:11">
      <c r="A1803" s="162" t="s">
        <v>352</v>
      </c>
      <c r="B1803" s="162" t="s">
        <v>9459</v>
      </c>
      <c r="C1803" s="162" t="s">
        <v>9460</v>
      </c>
      <c r="D1803" s="162" t="s">
        <v>349</v>
      </c>
      <c r="E1803" s="162" t="s">
        <v>340</v>
      </c>
      <c r="F1803" s="162" t="s">
        <v>333</v>
      </c>
      <c r="G1803" s="162" t="s">
        <v>350</v>
      </c>
      <c r="H1803" s="162" t="s">
        <v>350</v>
      </c>
      <c r="I1803" s="162" t="s">
        <v>351</v>
      </c>
      <c r="J1803" s="162" t="b">
        <v>0</v>
      </c>
      <c r="K1803" s="162" t="b">
        <v>0</v>
      </c>
    </row>
    <row r="1804" spans="1:11">
      <c r="A1804" s="162" t="s">
        <v>147</v>
      </c>
      <c r="B1804" s="162" t="s">
        <v>9461</v>
      </c>
      <c r="C1804" s="162" t="s">
        <v>9462</v>
      </c>
      <c r="D1804" s="162" t="s">
        <v>353</v>
      </c>
      <c r="E1804" s="162" t="s">
        <v>340</v>
      </c>
      <c r="F1804" s="162" t="s">
        <v>341</v>
      </c>
      <c r="G1804" s="162" t="s">
        <v>354</v>
      </c>
      <c r="H1804" s="162" t="s">
        <v>354</v>
      </c>
      <c r="I1804" s="162" t="s">
        <v>355</v>
      </c>
      <c r="J1804" s="162" t="b">
        <v>1</v>
      </c>
      <c r="K1804" s="162" t="b">
        <v>0</v>
      </c>
    </row>
    <row r="1805" spans="1:11">
      <c r="A1805" s="162" t="s">
        <v>147</v>
      </c>
      <c r="B1805" s="162" t="s">
        <v>9463</v>
      </c>
      <c r="C1805" s="162" t="s">
        <v>9464</v>
      </c>
      <c r="D1805" s="162" t="s">
        <v>356</v>
      </c>
      <c r="E1805" s="162" t="s">
        <v>340</v>
      </c>
      <c r="F1805" s="162" t="s">
        <v>341</v>
      </c>
      <c r="G1805" s="162" t="s">
        <v>357</v>
      </c>
      <c r="H1805" s="162" t="s">
        <v>357</v>
      </c>
      <c r="I1805" s="162" t="s">
        <v>358</v>
      </c>
      <c r="J1805" s="162" t="b">
        <v>0</v>
      </c>
      <c r="K1805" s="162" t="b">
        <v>0</v>
      </c>
    </row>
    <row r="1806" spans="1:11">
      <c r="A1806" s="162" t="s">
        <v>147</v>
      </c>
      <c r="B1806" s="162" t="s">
        <v>9465</v>
      </c>
      <c r="C1806" s="162" t="s">
        <v>9466</v>
      </c>
      <c r="D1806" s="162" t="s">
        <v>359</v>
      </c>
      <c r="E1806" s="162" t="s">
        <v>340</v>
      </c>
      <c r="F1806" s="162" t="s">
        <v>341</v>
      </c>
      <c r="G1806" s="162" t="s">
        <v>360</v>
      </c>
      <c r="H1806" s="162" t="s">
        <v>360</v>
      </c>
      <c r="I1806" s="162" t="s">
        <v>361</v>
      </c>
      <c r="J1806" s="162" t="b">
        <v>0</v>
      </c>
      <c r="K1806" s="162" t="b">
        <v>0</v>
      </c>
    </row>
    <row r="1807" spans="1:11">
      <c r="A1807" s="162" t="s">
        <v>147</v>
      </c>
      <c r="B1807" s="162" t="s">
        <v>9467</v>
      </c>
      <c r="C1807" s="162" t="s">
        <v>9468</v>
      </c>
      <c r="D1807" s="162" t="s">
        <v>362</v>
      </c>
      <c r="E1807" s="162" t="s">
        <v>340</v>
      </c>
      <c r="F1807" s="162" t="s">
        <v>341</v>
      </c>
      <c r="G1807" s="162" t="s">
        <v>363</v>
      </c>
      <c r="H1807" s="162" t="s">
        <v>363</v>
      </c>
      <c r="I1807" s="162" t="s">
        <v>364</v>
      </c>
      <c r="J1807" s="162" t="b">
        <v>0</v>
      </c>
      <c r="K1807" s="162" t="b">
        <v>0</v>
      </c>
    </row>
    <row r="1808" spans="1:11">
      <c r="A1808" s="162" t="s">
        <v>147</v>
      </c>
      <c r="B1808" s="162" t="s">
        <v>9469</v>
      </c>
      <c r="C1808" s="162" t="s">
        <v>9470</v>
      </c>
      <c r="D1808" s="162" t="s">
        <v>362</v>
      </c>
      <c r="E1808" s="162" t="s">
        <v>340</v>
      </c>
      <c r="F1808" s="162" t="s">
        <v>341</v>
      </c>
      <c r="G1808" s="162" t="s">
        <v>365</v>
      </c>
      <c r="H1808" s="162" t="s">
        <v>365</v>
      </c>
      <c r="I1808" s="162" t="s">
        <v>366</v>
      </c>
      <c r="J1808" s="162" t="b">
        <v>0</v>
      </c>
      <c r="K1808" s="162" t="b">
        <v>0</v>
      </c>
    </row>
    <row r="1809" spans="1:11">
      <c r="A1809" s="162" t="s">
        <v>147</v>
      </c>
      <c r="B1809" s="162" t="s">
        <v>9471</v>
      </c>
      <c r="C1809" s="162" t="s">
        <v>9472</v>
      </c>
      <c r="D1809" s="162" t="s">
        <v>353</v>
      </c>
      <c r="E1809" s="162" t="s">
        <v>340</v>
      </c>
      <c r="F1809" s="162" t="s">
        <v>333</v>
      </c>
      <c r="G1809" s="162" t="s">
        <v>367</v>
      </c>
      <c r="H1809" s="162" t="s">
        <v>367</v>
      </c>
      <c r="I1809" s="162" t="s">
        <v>368</v>
      </c>
      <c r="J1809" s="162" t="b">
        <v>1</v>
      </c>
      <c r="K1809" s="162" t="b">
        <v>0</v>
      </c>
    </row>
    <row r="1810" spans="1:11">
      <c r="A1810" s="162" t="s">
        <v>147</v>
      </c>
      <c r="B1810" s="162" t="s">
        <v>9473</v>
      </c>
      <c r="C1810" s="162" t="s">
        <v>9474</v>
      </c>
      <c r="D1810" s="162" t="s">
        <v>356</v>
      </c>
      <c r="E1810" s="162" t="s">
        <v>340</v>
      </c>
      <c r="F1810" s="162" t="s">
        <v>333</v>
      </c>
      <c r="G1810" s="162" t="s">
        <v>369</v>
      </c>
      <c r="H1810" s="162" t="s">
        <v>369</v>
      </c>
      <c r="I1810" s="162" t="s">
        <v>370</v>
      </c>
      <c r="J1810" s="162" t="b">
        <v>0</v>
      </c>
      <c r="K1810" s="162" t="b">
        <v>0</v>
      </c>
    </row>
    <row r="1811" spans="1:11">
      <c r="A1811" s="162" t="s">
        <v>147</v>
      </c>
      <c r="B1811" s="162" t="s">
        <v>9475</v>
      </c>
      <c r="C1811" s="162" t="s">
        <v>9476</v>
      </c>
      <c r="D1811" s="162" t="s">
        <v>359</v>
      </c>
      <c r="E1811" s="162" t="s">
        <v>340</v>
      </c>
      <c r="F1811" s="162" t="s">
        <v>333</v>
      </c>
      <c r="G1811" s="162" t="s">
        <v>371</v>
      </c>
      <c r="H1811" s="162" t="s">
        <v>371</v>
      </c>
      <c r="I1811" s="162" t="s">
        <v>372</v>
      </c>
      <c r="J1811" s="162" t="b">
        <v>1</v>
      </c>
      <c r="K1811" s="162" t="b">
        <v>0</v>
      </c>
    </row>
    <row r="1812" spans="1:11">
      <c r="A1812" s="162" t="s">
        <v>147</v>
      </c>
      <c r="B1812" s="162" t="s">
        <v>9477</v>
      </c>
      <c r="C1812" s="162" t="s">
        <v>9478</v>
      </c>
      <c r="D1812" s="162" t="s">
        <v>362</v>
      </c>
      <c r="E1812" s="162" t="s">
        <v>340</v>
      </c>
      <c r="F1812" s="162" t="s">
        <v>333</v>
      </c>
      <c r="G1812" s="162" t="s">
        <v>184</v>
      </c>
      <c r="H1812" s="162" t="s">
        <v>184</v>
      </c>
      <c r="I1812" s="162" t="s">
        <v>185</v>
      </c>
      <c r="J1812" s="162" t="b">
        <v>0</v>
      </c>
      <c r="K1812" s="162" t="b">
        <v>0</v>
      </c>
    </row>
    <row r="1813" spans="1:11">
      <c r="A1813" s="162" t="s">
        <v>147</v>
      </c>
      <c r="B1813" s="162" t="s">
        <v>9479</v>
      </c>
      <c r="C1813" s="162" t="s">
        <v>9480</v>
      </c>
      <c r="D1813" s="162" t="s">
        <v>359</v>
      </c>
      <c r="E1813" s="162" t="s">
        <v>340</v>
      </c>
      <c r="F1813" s="162" t="s">
        <v>333</v>
      </c>
      <c r="G1813" s="162" t="s">
        <v>360</v>
      </c>
      <c r="H1813" s="162" t="s">
        <v>360</v>
      </c>
      <c r="I1813" s="162" t="s">
        <v>373</v>
      </c>
      <c r="J1813" s="162" t="b">
        <v>0</v>
      </c>
      <c r="K1813" s="162" t="b">
        <v>0</v>
      </c>
    </row>
    <row r="1814" spans="1:11">
      <c r="A1814" s="162" t="s">
        <v>147</v>
      </c>
      <c r="B1814" s="162" t="s">
        <v>9481</v>
      </c>
      <c r="C1814" s="162" t="s">
        <v>9482</v>
      </c>
      <c r="D1814" s="162" t="s">
        <v>362</v>
      </c>
      <c r="E1814" s="162" t="s">
        <v>340</v>
      </c>
      <c r="F1814" s="162" t="s">
        <v>333</v>
      </c>
      <c r="G1814" s="162" t="s">
        <v>363</v>
      </c>
      <c r="H1814" s="162" t="s">
        <v>363</v>
      </c>
      <c r="I1814" s="162" t="s">
        <v>374</v>
      </c>
      <c r="J1814" s="162" t="b">
        <v>0</v>
      </c>
      <c r="K1814" s="162" t="b">
        <v>0</v>
      </c>
    </row>
    <row r="1815" spans="1:11">
      <c r="A1815" s="162" t="s">
        <v>147</v>
      </c>
      <c r="B1815" s="162" t="s">
        <v>9483</v>
      </c>
      <c r="C1815" s="162" t="s">
        <v>9484</v>
      </c>
      <c r="D1815" s="162" t="s">
        <v>362</v>
      </c>
      <c r="E1815" s="162" t="s">
        <v>340</v>
      </c>
      <c r="F1815" s="162" t="s">
        <v>333</v>
      </c>
      <c r="G1815" s="162" t="s">
        <v>365</v>
      </c>
      <c r="H1815" s="162" t="s">
        <v>365</v>
      </c>
      <c r="I1815" s="162" t="s">
        <v>375</v>
      </c>
      <c r="J1815" s="162" t="b">
        <v>0</v>
      </c>
      <c r="K1815" s="162" t="b">
        <v>0</v>
      </c>
    </row>
    <row r="1816" spans="1:11">
      <c r="A1816" s="162" t="s">
        <v>147</v>
      </c>
      <c r="B1816" s="162" t="s">
        <v>9485</v>
      </c>
      <c r="C1816" s="162" t="s">
        <v>9486</v>
      </c>
      <c r="D1816" s="162" t="s">
        <v>356</v>
      </c>
      <c r="E1816" s="162" t="s">
        <v>340</v>
      </c>
      <c r="F1816" s="162" t="s">
        <v>332</v>
      </c>
      <c r="G1816" s="162" t="s">
        <v>376</v>
      </c>
      <c r="H1816" s="162" t="s">
        <v>376</v>
      </c>
      <c r="I1816" s="162" t="s">
        <v>377</v>
      </c>
      <c r="J1816" s="162" t="b">
        <v>0</v>
      </c>
      <c r="K1816" s="162" t="b">
        <v>0</v>
      </c>
    </row>
    <row r="1817" spans="1:11">
      <c r="A1817" s="162" t="s">
        <v>147</v>
      </c>
      <c r="B1817" s="162" t="s">
        <v>9487</v>
      </c>
      <c r="C1817" s="162" t="s">
        <v>9488</v>
      </c>
      <c r="D1817" s="162" t="s">
        <v>359</v>
      </c>
      <c r="E1817" s="162" t="s">
        <v>340</v>
      </c>
      <c r="F1817" s="162" t="s">
        <v>332</v>
      </c>
      <c r="G1817" s="162" t="s">
        <v>378</v>
      </c>
      <c r="H1817" s="162" t="s">
        <v>378</v>
      </c>
      <c r="I1817" s="162" t="s">
        <v>379</v>
      </c>
      <c r="J1817" s="162" t="b">
        <v>1</v>
      </c>
      <c r="K1817" s="162" t="b">
        <v>0</v>
      </c>
    </row>
    <row r="1818" spans="1:11">
      <c r="A1818" s="162" t="s">
        <v>147</v>
      </c>
      <c r="B1818" s="162" t="s">
        <v>9489</v>
      </c>
      <c r="C1818" s="162" t="s">
        <v>9490</v>
      </c>
      <c r="D1818" s="162" t="s">
        <v>362</v>
      </c>
      <c r="E1818" s="162" t="s">
        <v>340</v>
      </c>
      <c r="F1818" s="162" t="s">
        <v>332</v>
      </c>
      <c r="G1818" s="162" t="s">
        <v>184</v>
      </c>
      <c r="H1818" s="162" t="s">
        <v>184</v>
      </c>
      <c r="I1818" s="162" t="s">
        <v>183</v>
      </c>
      <c r="J1818" s="162" t="b">
        <v>0</v>
      </c>
      <c r="K1818" s="162" t="b">
        <v>0</v>
      </c>
    </row>
    <row r="1819" spans="1:11">
      <c r="A1819" s="162" t="s">
        <v>1155</v>
      </c>
      <c r="B1819" s="162" t="s">
        <v>9491</v>
      </c>
      <c r="C1819" s="162" t="s">
        <v>9492</v>
      </c>
      <c r="E1819" s="162" t="s">
        <v>340</v>
      </c>
      <c r="F1819" s="162" t="s">
        <v>341</v>
      </c>
      <c r="G1819" s="162" t="s">
        <v>1153</v>
      </c>
      <c r="H1819" s="162" t="s">
        <v>1153</v>
      </c>
      <c r="I1819" s="162" t="s">
        <v>1154</v>
      </c>
      <c r="J1819" s="162" t="b">
        <v>0</v>
      </c>
      <c r="K1819" s="162" t="b">
        <v>1</v>
      </c>
    </row>
    <row r="1820" spans="1:11">
      <c r="A1820" s="162" t="s">
        <v>1155</v>
      </c>
      <c r="B1820" s="162" t="s">
        <v>9493</v>
      </c>
      <c r="C1820" s="162" t="s">
        <v>9494</v>
      </c>
      <c r="E1820" s="162" t="s">
        <v>340</v>
      </c>
      <c r="F1820" s="162" t="s">
        <v>333</v>
      </c>
      <c r="G1820" s="162" t="s">
        <v>1156</v>
      </c>
      <c r="H1820" s="162" t="s">
        <v>9495</v>
      </c>
      <c r="I1820" s="162" t="s">
        <v>1157</v>
      </c>
      <c r="J1820" s="162" t="b">
        <v>0</v>
      </c>
      <c r="K1820" s="162" t="b">
        <v>1</v>
      </c>
    </row>
    <row r="1821" spans="1:11">
      <c r="A1821" s="162" t="s">
        <v>1155</v>
      </c>
      <c r="B1821" s="162" t="s">
        <v>9496</v>
      </c>
      <c r="C1821" s="162" t="s">
        <v>9497</v>
      </c>
      <c r="E1821" s="162" t="s">
        <v>340</v>
      </c>
      <c r="F1821" s="162" t="s">
        <v>333</v>
      </c>
      <c r="G1821" s="162" t="s">
        <v>1153</v>
      </c>
      <c r="H1821" s="162" t="s">
        <v>1153</v>
      </c>
      <c r="I1821" s="162" t="s">
        <v>1158</v>
      </c>
      <c r="J1821" s="162" t="b">
        <v>0</v>
      </c>
      <c r="K1821" s="162" t="b">
        <v>1</v>
      </c>
    </row>
    <row r="1822" spans="1:11">
      <c r="A1822" s="162" t="s">
        <v>1155</v>
      </c>
      <c r="B1822" s="162" t="s">
        <v>9498</v>
      </c>
      <c r="C1822" s="162" t="s">
        <v>9499</v>
      </c>
      <c r="E1822" s="162" t="s">
        <v>340</v>
      </c>
      <c r="F1822" s="162" t="s">
        <v>332</v>
      </c>
      <c r="G1822" s="162" t="s">
        <v>1156</v>
      </c>
      <c r="H1822" s="162" t="s">
        <v>9495</v>
      </c>
      <c r="I1822" s="162" t="s">
        <v>1159</v>
      </c>
      <c r="J1822" s="162" t="b">
        <v>0</v>
      </c>
      <c r="K1822" s="162" t="b">
        <v>1</v>
      </c>
    </row>
    <row r="1823" spans="1:11">
      <c r="A1823" s="162" t="s">
        <v>148</v>
      </c>
      <c r="B1823" s="162" t="s">
        <v>9500</v>
      </c>
      <c r="C1823" s="162" t="s">
        <v>9501</v>
      </c>
      <c r="E1823" s="162" t="s">
        <v>340</v>
      </c>
      <c r="F1823" s="162" t="s">
        <v>333</v>
      </c>
      <c r="G1823" s="162" t="s">
        <v>187</v>
      </c>
      <c r="H1823" s="162" t="s">
        <v>187</v>
      </c>
      <c r="I1823" s="162" t="s">
        <v>186</v>
      </c>
      <c r="J1823" s="162" t="b">
        <v>0</v>
      </c>
      <c r="K1823" s="162" t="b">
        <v>1</v>
      </c>
    </row>
    <row r="1824" spans="1:11">
      <c r="A1824" s="162" t="s">
        <v>5142</v>
      </c>
      <c r="B1824" s="162" t="s">
        <v>9502</v>
      </c>
      <c r="C1824" s="162" t="s">
        <v>9503</v>
      </c>
      <c r="D1824" s="162" t="s">
        <v>5139</v>
      </c>
      <c r="E1824" s="162" t="s">
        <v>340</v>
      </c>
      <c r="F1824" s="162" t="s">
        <v>332</v>
      </c>
      <c r="G1824" s="162" t="s">
        <v>5140</v>
      </c>
      <c r="H1824" s="162" t="s">
        <v>5140</v>
      </c>
      <c r="I1824" s="162" t="s">
        <v>5141</v>
      </c>
      <c r="J1824" s="162" t="b">
        <v>1</v>
      </c>
      <c r="K1824" s="162" t="b">
        <v>0</v>
      </c>
    </row>
    <row r="1825" spans="1:11">
      <c r="A1825" s="162" t="s">
        <v>5142</v>
      </c>
      <c r="B1825" s="162" t="s">
        <v>9504</v>
      </c>
      <c r="C1825" s="162" t="s">
        <v>9505</v>
      </c>
      <c r="D1825" s="162" t="s">
        <v>5143</v>
      </c>
      <c r="E1825" s="162" t="s">
        <v>340</v>
      </c>
      <c r="F1825" s="162" t="s">
        <v>332</v>
      </c>
      <c r="G1825" s="162" t="s">
        <v>5144</v>
      </c>
      <c r="H1825" s="162" t="s">
        <v>5144</v>
      </c>
      <c r="I1825" s="162" t="s">
        <v>5145</v>
      </c>
      <c r="J1825" s="162" t="b">
        <v>1</v>
      </c>
      <c r="K1825" s="162" t="b">
        <v>0</v>
      </c>
    </row>
    <row r="1826" spans="1:11">
      <c r="A1826" s="162" t="s">
        <v>5142</v>
      </c>
      <c r="B1826" s="162" t="s">
        <v>9506</v>
      </c>
      <c r="C1826" s="162" t="s">
        <v>9507</v>
      </c>
      <c r="D1826" s="162" t="s">
        <v>5139</v>
      </c>
      <c r="E1826" s="162" t="s">
        <v>340</v>
      </c>
      <c r="F1826" s="162" t="s">
        <v>332</v>
      </c>
      <c r="G1826" s="162" t="s">
        <v>5146</v>
      </c>
      <c r="H1826" s="162" t="s">
        <v>5146</v>
      </c>
      <c r="I1826" s="162" t="s">
        <v>5147</v>
      </c>
      <c r="J1826" s="162" t="b">
        <v>1</v>
      </c>
      <c r="K1826" s="162" t="b">
        <v>0</v>
      </c>
    </row>
    <row r="1827" spans="1:11">
      <c r="A1827" s="162" t="s">
        <v>5142</v>
      </c>
      <c r="B1827" s="162" t="s">
        <v>9508</v>
      </c>
      <c r="C1827" s="162" t="s">
        <v>9509</v>
      </c>
      <c r="D1827" s="162" t="s">
        <v>5143</v>
      </c>
      <c r="E1827" s="162" t="s">
        <v>340</v>
      </c>
      <c r="F1827" s="162" t="s">
        <v>332</v>
      </c>
      <c r="G1827" s="162" t="s">
        <v>5148</v>
      </c>
      <c r="H1827" s="162" t="s">
        <v>5148</v>
      </c>
      <c r="I1827" s="162" t="s">
        <v>5149</v>
      </c>
      <c r="J1827" s="162" t="b">
        <v>1</v>
      </c>
      <c r="K1827" s="162" t="b">
        <v>0</v>
      </c>
    </row>
    <row r="1828" spans="1:11">
      <c r="A1828" s="162" t="s">
        <v>5142</v>
      </c>
      <c r="B1828" s="162" t="s">
        <v>9510</v>
      </c>
      <c r="C1828" s="162" t="s">
        <v>9511</v>
      </c>
      <c r="D1828" s="162" t="s">
        <v>5139</v>
      </c>
      <c r="E1828" s="162" t="s">
        <v>340</v>
      </c>
      <c r="F1828" s="162" t="s">
        <v>332</v>
      </c>
      <c r="G1828" s="162" t="s">
        <v>5150</v>
      </c>
      <c r="H1828" s="162" t="s">
        <v>5150</v>
      </c>
      <c r="I1828" s="162" t="s">
        <v>5151</v>
      </c>
      <c r="J1828" s="162" t="b">
        <v>1</v>
      </c>
      <c r="K1828" s="162" t="b">
        <v>0</v>
      </c>
    </row>
    <row r="1829" spans="1:11">
      <c r="A1829" s="162" t="s">
        <v>5142</v>
      </c>
      <c r="B1829" s="162" t="s">
        <v>9512</v>
      </c>
      <c r="C1829" s="162" t="s">
        <v>9513</v>
      </c>
      <c r="D1829" s="162" t="s">
        <v>5143</v>
      </c>
      <c r="E1829" s="162" t="s">
        <v>340</v>
      </c>
      <c r="F1829" s="162" t="s">
        <v>332</v>
      </c>
      <c r="G1829" s="162" t="s">
        <v>5152</v>
      </c>
      <c r="H1829" s="162" t="s">
        <v>5152</v>
      </c>
      <c r="I1829" s="162" t="s">
        <v>5153</v>
      </c>
      <c r="J1829" s="162" t="b">
        <v>1</v>
      </c>
      <c r="K1829" s="162" t="b">
        <v>0</v>
      </c>
    </row>
    <row r="1830" spans="1:11">
      <c r="A1830" s="162" t="s">
        <v>5142</v>
      </c>
      <c r="B1830" s="162" t="s">
        <v>9514</v>
      </c>
      <c r="C1830" s="162" t="s">
        <v>9515</v>
      </c>
      <c r="D1830" s="162" t="s">
        <v>5143</v>
      </c>
      <c r="E1830" s="162" t="s">
        <v>340</v>
      </c>
      <c r="F1830" s="162" t="s">
        <v>332</v>
      </c>
      <c r="G1830" s="162" t="s">
        <v>5154</v>
      </c>
      <c r="H1830" s="162" t="s">
        <v>5154</v>
      </c>
      <c r="I1830" s="162" t="s">
        <v>5155</v>
      </c>
      <c r="J1830" s="162" t="b">
        <v>1</v>
      </c>
      <c r="K1830" s="162" t="b">
        <v>0</v>
      </c>
    </row>
    <row r="1831" spans="1:11">
      <c r="A1831" s="162" t="s">
        <v>5142</v>
      </c>
      <c r="B1831" s="162" t="s">
        <v>9516</v>
      </c>
      <c r="C1831" s="162" t="s">
        <v>9517</v>
      </c>
      <c r="D1831" s="162" t="s">
        <v>5143</v>
      </c>
      <c r="E1831" s="162" t="s">
        <v>340</v>
      </c>
      <c r="F1831" s="162" t="s">
        <v>332</v>
      </c>
      <c r="G1831" s="162" t="s">
        <v>5156</v>
      </c>
      <c r="H1831" s="162" t="s">
        <v>5156</v>
      </c>
      <c r="I1831" s="162" t="s">
        <v>5157</v>
      </c>
      <c r="J1831" s="162" t="b">
        <v>1</v>
      </c>
      <c r="K1831" s="162" t="b">
        <v>0</v>
      </c>
    </row>
    <row r="1832" spans="1:11">
      <c r="A1832" s="162" t="s">
        <v>5161</v>
      </c>
      <c r="B1832" s="162" t="s">
        <v>9518</v>
      </c>
      <c r="C1832" s="162" t="s">
        <v>9519</v>
      </c>
      <c r="D1832" s="162" t="s">
        <v>5158</v>
      </c>
      <c r="E1832" s="162" t="s">
        <v>340</v>
      </c>
      <c r="F1832" s="162" t="s">
        <v>333</v>
      </c>
      <c r="G1832" s="162" t="s">
        <v>5159</v>
      </c>
      <c r="H1832" s="162" t="s">
        <v>5159</v>
      </c>
      <c r="I1832" s="162" t="s">
        <v>5160</v>
      </c>
      <c r="J1832" s="162" t="b">
        <v>1</v>
      </c>
      <c r="K1832" s="162" t="b">
        <v>0</v>
      </c>
    </row>
    <row r="1833" spans="1:11">
      <c r="A1833" s="162" t="s">
        <v>5165</v>
      </c>
      <c r="B1833" s="162" t="s">
        <v>9520</v>
      </c>
      <c r="C1833" s="162" t="s">
        <v>9521</v>
      </c>
      <c r="D1833" s="162" t="s">
        <v>5162</v>
      </c>
      <c r="E1833" s="162" t="s">
        <v>340</v>
      </c>
      <c r="F1833" s="162" t="s">
        <v>333</v>
      </c>
      <c r="G1833" s="162" t="s">
        <v>5163</v>
      </c>
      <c r="H1833" s="162" t="s">
        <v>5163</v>
      </c>
      <c r="I1833" s="162" t="s">
        <v>5164</v>
      </c>
      <c r="J1833" s="162" t="b">
        <v>1</v>
      </c>
      <c r="K1833" s="162" t="b">
        <v>0</v>
      </c>
    </row>
    <row r="1834" spans="1:11">
      <c r="A1834" s="162" t="s">
        <v>5165</v>
      </c>
      <c r="B1834" s="162" t="s">
        <v>9522</v>
      </c>
      <c r="C1834" s="162" t="s">
        <v>9523</v>
      </c>
      <c r="D1834" s="162" t="s">
        <v>5162</v>
      </c>
      <c r="E1834" s="162" t="s">
        <v>340</v>
      </c>
      <c r="F1834" s="162" t="s">
        <v>333</v>
      </c>
      <c r="G1834" s="162" t="s">
        <v>5166</v>
      </c>
      <c r="H1834" s="162" t="s">
        <v>5166</v>
      </c>
      <c r="I1834" s="162" t="s">
        <v>5167</v>
      </c>
      <c r="J1834" s="162" t="b">
        <v>1</v>
      </c>
      <c r="K1834" s="162" t="b">
        <v>0</v>
      </c>
    </row>
    <row r="1835" spans="1:11">
      <c r="A1835" s="162" t="s">
        <v>5165</v>
      </c>
      <c r="B1835" s="162" t="s">
        <v>9524</v>
      </c>
      <c r="C1835" s="162" t="s">
        <v>9525</v>
      </c>
      <c r="D1835" s="162" t="s">
        <v>5162</v>
      </c>
      <c r="E1835" s="162" t="s">
        <v>340</v>
      </c>
      <c r="F1835" s="162" t="s">
        <v>333</v>
      </c>
      <c r="G1835" s="162" t="s">
        <v>5168</v>
      </c>
      <c r="H1835" s="162" t="s">
        <v>5168</v>
      </c>
      <c r="I1835" s="162" t="s">
        <v>5169</v>
      </c>
      <c r="J1835" s="162" t="b">
        <v>1</v>
      </c>
      <c r="K1835" s="162" t="b">
        <v>0</v>
      </c>
    </row>
    <row r="1836" spans="1:11">
      <c r="A1836" s="162" t="s">
        <v>5165</v>
      </c>
      <c r="B1836" s="162" t="s">
        <v>9526</v>
      </c>
      <c r="C1836" s="162" t="s">
        <v>9527</v>
      </c>
      <c r="D1836" s="162" t="s">
        <v>5162</v>
      </c>
      <c r="E1836" s="162" t="s">
        <v>340</v>
      </c>
      <c r="F1836" s="162" t="s">
        <v>333</v>
      </c>
      <c r="G1836" s="162" t="s">
        <v>5170</v>
      </c>
      <c r="H1836" s="162" t="s">
        <v>5170</v>
      </c>
      <c r="I1836" s="162" t="s">
        <v>5171</v>
      </c>
      <c r="J1836" s="162" t="b">
        <v>1</v>
      </c>
      <c r="K1836" s="162" t="b">
        <v>0</v>
      </c>
    </row>
    <row r="1837" spans="1:11">
      <c r="A1837" s="162" t="s">
        <v>5165</v>
      </c>
      <c r="B1837" s="162" t="s">
        <v>9528</v>
      </c>
      <c r="C1837" s="162" t="s">
        <v>9529</v>
      </c>
      <c r="D1837" s="162" t="s">
        <v>5162</v>
      </c>
      <c r="E1837" s="162" t="s">
        <v>340</v>
      </c>
      <c r="F1837" s="162" t="s">
        <v>333</v>
      </c>
      <c r="G1837" s="162" t="s">
        <v>5172</v>
      </c>
      <c r="H1837" s="162" t="s">
        <v>5172</v>
      </c>
      <c r="I1837" s="162" t="s">
        <v>5173</v>
      </c>
      <c r="J1837" s="162" t="b">
        <v>1</v>
      </c>
      <c r="K1837" s="162" t="b">
        <v>0</v>
      </c>
    </row>
    <row r="1838" spans="1:11">
      <c r="A1838" s="162" t="s">
        <v>5165</v>
      </c>
      <c r="B1838" s="162" t="s">
        <v>9530</v>
      </c>
      <c r="C1838" s="162" t="s">
        <v>9531</v>
      </c>
      <c r="D1838" s="162" t="s">
        <v>5174</v>
      </c>
      <c r="E1838" s="162" t="s">
        <v>340</v>
      </c>
      <c r="F1838" s="162" t="s">
        <v>333</v>
      </c>
      <c r="G1838" s="162" t="s">
        <v>5175</v>
      </c>
      <c r="H1838" s="162" t="s">
        <v>5175</v>
      </c>
      <c r="I1838" s="162" t="s">
        <v>5176</v>
      </c>
      <c r="J1838" s="162" t="b">
        <v>1</v>
      </c>
      <c r="K1838" s="162" t="b">
        <v>0</v>
      </c>
    </row>
    <row r="1839" spans="1:11">
      <c r="A1839" s="162" t="s">
        <v>5165</v>
      </c>
      <c r="B1839" s="162" t="s">
        <v>9532</v>
      </c>
      <c r="C1839" s="162" t="s">
        <v>9533</v>
      </c>
      <c r="D1839" s="162" t="s">
        <v>5162</v>
      </c>
      <c r="E1839" s="162" t="s">
        <v>340</v>
      </c>
      <c r="F1839" s="162" t="s">
        <v>333</v>
      </c>
      <c r="G1839" s="162" t="s">
        <v>5177</v>
      </c>
      <c r="H1839" s="162" t="s">
        <v>5177</v>
      </c>
      <c r="I1839" s="162" t="s">
        <v>5178</v>
      </c>
      <c r="J1839" s="162" t="b">
        <v>1</v>
      </c>
      <c r="K1839" s="162" t="b">
        <v>0</v>
      </c>
    </row>
    <row r="1840" spans="1:11">
      <c r="A1840" s="162" t="s">
        <v>5165</v>
      </c>
      <c r="B1840" s="162" t="s">
        <v>9534</v>
      </c>
      <c r="C1840" s="162" t="s">
        <v>9535</v>
      </c>
      <c r="D1840" s="162" t="s">
        <v>5162</v>
      </c>
      <c r="E1840" s="162" t="s">
        <v>340</v>
      </c>
      <c r="F1840" s="162" t="s">
        <v>333</v>
      </c>
      <c r="G1840" s="162" t="s">
        <v>5179</v>
      </c>
      <c r="H1840" s="162" t="s">
        <v>5179</v>
      </c>
      <c r="I1840" s="162" t="s">
        <v>5180</v>
      </c>
      <c r="J1840" s="162" t="b">
        <v>1</v>
      </c>
      <c r="K1840" s="162" t="b">
        <v>0</v>
      </c>
    </row>
    <row r="1841" spans="1:11">
      <c r="A1841" s="162" t="s">
        <v>5165</v>
      </c>
      <c r="B1841" s="162" t="s">
        <v>9536</v>
      </c>
      <c r="C1841" s="162" t="s">
        <v>9537</v>
      </c>
      <c r="D1841" s="162" t="s">
        <v>5174</v>
      </c>
      <c r="E1841" s="162" t="s">
        <v>340</v>
      </c>
      <c r="F1841" s="162" t="s">
        <v>333</v>
      </c>
      <c r="G1841" s="162" t="s">
        <v>5181</v>
      </c>
      <c r="H1841" s="162" t="s">
        <v>5181</v>
      </c>
      <c r="I1841" s="162" t="s">
        <v>5182</v>
      </c>
      <c r="J1841" s="162" t="b">
        <v>1</v>
      </c>
      <c r="K1841" s="162" t="b">
        <v>0</v>
      </c>
    </row>
    <row r="1842" spans="1:11">
      <c r="A1842" s="162" t="s">
        <v>5165</v>
      </c>
      <c r="B1842" s="162" t="s">
        <v>9538</v>
      </c>
      <c r="C1842" s="162" t="s">
        <v>9539</v>
      </c>
      <c r="D1842" s="162" t="s">
        <v>5183</v>
      </c>
      <c r="E1842" s="162" t="s">
        <v>340</v>
      </c>
      <c r="F1842" s="162" t="s">
        <v>333</v>
      </c>
      <c r="G1842" s="162" t="s">
        <v>5184</v>
      </c>
      <c r="H1842" s="162" t="s">
        <v>5184</v>
      </c>
      <c r="I1842" s="162" t="s">
        <v>5185</v>
      </c>
      <c r="J1842" s="162" t="b">
        <v>1</v>
      </c>
      <c r="K1842" s="162" t="b">
        <v>0</v>
      </c>
    </row>
    <row r="1843" spans="1:11">
      <c r="A1843" s="162" t="s">
        <v>5165</v>
      </c>
      <c r="B1843" s="162" t="s">
        <v>9540</v>
      </c>
      <c r="C1843" s="162" t="s">
        <v>9541</v>
      </c>
      <c r="D1843" s="162" t="s">
        <v>5186</v>
      </c>
      <c r="E1843" s="162" t="s">
        <v>340</v>
      </c>
      <c r="F1843" s="162" t="s">
        <v>333</v>
      </c>
      <c r="G1843" s="162" t="s">
        <v>5187</v>
      </c>
      <c r="H1843" s="162" t="s">
        <v>5187</v>
      </c>
      <c r="I1843" s="162" t="s">
        <v>5188</v>
      </c>
      <c r="J1843" s="162" t="b">
        <v>1</v>
      </c>
      <c r="K1843" s="162" t="b">
        <v>0</v>
      </c>
    </row>
    <row r="1844" spans="1:11">
      <c r="A1844" s="162" t="s">
        <v>5192</v>
      </c>
      <c r="B1844" s="162" t="s">
        <v>9542</v>
      </c>
      <c r="C1844" s="162" t="s">
        <v>9543</v>
      </c>
      <c r="D1844" s="162" t="s">
        <v>5189</v>
      </c>
      <c r="E1844" s="162" t="s">
        <v>340</v>
      </c>
      <c r="F1844" s="162" t="s">
        <v>333</v>
      </c>
      <c r="G1844" s="162" t="s">
        <v>5190</v>
      </c>
      <c r="H1844" s="162" t="s">
        <v>5190</v>
      </c>
      <c r="I1844" s="162" t="s">
        <v>5191</v>
      </c>
      <c r="J1844" s="162" t="b">
        <v>1</v>
      </c>
      <c r="K1844" s="162" t="b">
        <v>0</v>
      </c>
    </row>
    <row r="1845" spans="1:11">
      <c r="A1845" s="162" t="s">
        <v>5192</v>
      </c>
      <c r="B1845" s="162" t="s">
        <v>9544</v>
      </c>
      <c r="C1845" s="162" t="s">
        <v>9545</v>
      </c>
      <c r="D1845" s="162" t="s">
        <v>5193</v>
      </c>
      <c r="E1845" s="162" t="s">
        <v>340</v>
      </c>
      <c r="F1845" s="162" t="s">
        <v>333</v>
      </c>
      <c r="G1845" s="162" t="s">
        <v>5194</v>
      </c>
      <c r="H1845" s="162" t="s">
        <v>5194</v>
      </c>
      <c r="I1845" s="162" t="s">
        <v>5195</v>
      </c>
      <c r="J1845" s="162" t="b">
        <v>1</v>
      </c>
      <c r="K1845" s="162" t="b">
        <v>0</v>
      </c>
    </row>
    <row r="1846" spans="1:11">
      <c r="A1846" s="162" t="s">
        <v>5192</v>
      </c>
      <c r="B1846" s="162" t="s">
        <v>9546</v>
      </c>
      <c r="C1846" s="162" t="s">
        <v>9547</v>
      </c>
      <c r="D1846" s="162" t="s">
        <v>5196</v>
      </c>
      <c r="E1846" s="162" t="s">
        <v>340</v>
      </c>
      <c r="F1846" s="162" t="s">
        <v>333</v>
      </c>
      <c r="G1846" s="162" t="s">
        <v>5197</v>
      </c>
      <c r="H1846" s="162" t="s">
        <v>5197</v>
      </c>
      <c r="I1846" s="162" t="s">
        <v>5198</v>
      </c>
      <c r="J1846" s="162" t="b">
        <v>0</v>
      </c>
      <c r="K1846" s="162" t="b">
        <v>0</v>
      </c>
    </row>
    <row r="1847" spans="1:11">
      <c r="A1847" s="162" t="s">
        <v>5192</v>
      </c>
      <c r="B1847" s="162" t="s">
        <v>9548</v>
      </c>
      <c r="C1847" s="162" t="s">
        <v>9549</v>
      </c>
      <c r="D1847" s="162" t="s">
        <v>5199</v>
      </c>
      <c r="E1847" s="162" t="s">
        <v>340</v>
      </c>
      <c r="F1847" s="162" t="s">
        <v>333</v>
      </c>
      <c r="G1847" s="162" t="s">
        <v>5200</v>
      </c>
      <c r="H1847" s="162" t="s">
        <v>5200</v>
      </c>
      <c r="I1847" s="162" t="s">
        <v>5201</v>
      </c>
      <c r="J1847" s="162" t="b">
        <v>0</v>
      </c>
      <c r="K1847" s="162" t="b">
        <v>0</v>
      </c>
    </row>
    <row r="1848" spans="1:11">
      <c r="A1848" s="162" t="s">
        <v>5205</v>
      </c>
      <c r="B1848" s="162" t="s">
        <v>9550</v>
      </c>
      <c r="C1848" s="162" t="s">
        <v>9551</v>
      </c>
      <c r="D1848" s="162" t="s">
        <v>5202</v>
      </c>
      <c r="E1848" s="162" t="s">
        <v>340</v>
      </c>
      <c r="F1848" s="162" t="s">
        <v>333</v>
      </c>
      <c r="G1848" s="162" t="s">
        <v>5203</v>
      </c>
      <c r="H1848" s="162" t="s">
        <v>9552</v>
      </c>
      <c r="I1848" s="162" t="s">
        <v>5204</v>
      </c>
      <c r="J1848" s="162" t="b">
        <v>1</v>
      </c>
      <c r="K1848" s="162" t="b">
        <v>0</v>
      </c>
    </row>
    <row r="1849" spans="1:11">
      <c r="A1849" s="162" t="s">
        <v>5205</v>
      </c>
      <c r="B1849" s="162" t="s">
        <v>9553</v>
      </c>
      <c r="C1849" s="162" t="s">
        <v>9554</v>
      </c>
      <c r="D1849" s="162" t="s">
        <v>5206</v>
      </c>
      <c r="E1849" s="162" t="s">
        <v>340</v>
      </c>
      <c r="F1849" s="162" t="s">
        <v>333</v>
      </c>
      <c r="G1849" s="162" t="s">
        <v>5207</v>
      </c>
      <c r="H1849" s="162" t="s">
        <v>9555</v>
      </c>
      <c r="I1849" s="162" t="s">
        <v>5208</v>
      </c>
      <c r="J1849" s="162" t="b">
        <v>1</v>
      </c>
      <c r="K1849" s="162" t="b">
        <v>0</v>
      </c>
    </row>
    <row r="1850" spans="1:11">
      <c r="A1850" s="162" t="s">
        <v>5205</v>
      </c>
      <c r="B1850" s="162" t="s">
        <v>9556</v>
      </c>
      <c r="C1850" s="162" t="s">
        <v>9557</v>
      </c>
      <c r="D1850" s="162" t="s">
        <v>5209</v>
      </c>
      <c r="E1850" s="162" t="s">
        <v>340</v>
      </c>
      <c r="F1850" s="162" t="s">
        <v>333</v>
      </c>
      <c r="G1850" s="162" t="s">
        <v>5210</v>
      </c>
      <c r="H1850" s="162" t="s">
        <v>9558</v>
      </c>
      <c r="I1850" s="162" t="s">
        <v>5211</v>
      </c>
      <c r="J1850" s="162" t="b">
        <v>0</v>
      </c>
      <c r="K1850" s="162" t="b">
        <v>0</v>
      </c>
    </row>
    <row r="1851" spans="1:11">
      <c r="A1851" s="162" t="s">
        <v>5205</v>
      </c>
      <c r="B1851" s="162" t="s">
        <v>9559</v>
      </c>
      <c r="C1851" s="162" t="s">
        <v>9560</v>
      </c>
      <c r="D1851" s="162" t="s">
        <v>5212</v>
      </c>
      <c r="E1851" s="162" t="s">
        <v>340</v>
      </c>
      <c r="F1851" s="162" t="s">
        <v>333</v>
      </c>
      <c r="G1851" s="162" t="s">
        <v>5213</v>
      </c>
      <c r="H1851" s="162" t="s">
        <v>9561</v>
      </c>
      <c r="I1851" s="162" t="s">
        <v>5214</v>
      </c>
      <c r="J1851" s="162" t="b">
        <v>0</v>
      </c>
      <c r="K1851" s="162" t="b">
        <v>0</v>
      </c>
    </row>
    <row r="1852" spans="1:11">
      <c r="A1852" s="162" t="s">
        <v>5205</v>
      </c>
      <c r="B1852" s="162" t="s">
        <v>9562</v>
      </c>
      <c r="C1852" s="162" t="s">
        <v>9563</v>
      </c>
      <c r="D1852" s="162" t="s">
        <v>5215</v>
      </c>
      <c r="E1852" s="162" t="s">
        <v>340</v>
      </c>
      <c r="F1852" s="162" t="s">
        <v>333</v>
      </c>
      <c r="G1852" s="162" t="s">
        <v>5216</v>
      </c>
      <c r="H1852" s="162" t="s">
        <v>9564</v>
      </c>
      <c r="I1852" s="162" t="s">
        <v>5217</v>
      </c>
      <c r="J1852" s="162" t="b">
        <v>1</v>
      </c>
      <c r="K1852" s="162" t="b">
        <v>0</v>
      </c>
    </row>
    <row r="1853" spans="1:11">
      <c r="A1853" s="162" t="s">
        <v>5205</v>
      </c>
      <c r="B1853" s="162" t="s">
        <v>9565</v>
      </c>
      <c r="C1853" s="162" t="s">
        <v>9566</v>
      </c>
      <c r="D1853" s="162" t="s">
        <v>5218</v>
      </c>
      <c r="E1853" s="162" t="s">
        <v>340</v>
      </c>
      <c r="F1853" s="162" t="s">
        <v>333</v>
      </c>
      <c r="G1853" s="162" t="s">
        <v>5219</v>
      </c>
      <c r="H1853" s="162" t="s">
        <v>9567</v>
      </c>
      <c r="I1853" s="162" t="s">
        <v>5220</v>
      </c>
      <c r="J1853" s="162" t="b">
        <v>1</v>
      </c>
      <c r="K1853" s="162" t="b">
        <v>0</v>
      </c>
    </row>
    <row r="1854" spans="1:11">
      <c r="A1854" s="162" t="s">
        <v>5224</v>
      </c>
      <c r="B1854" s="162" t="s">
        <v>9568</v>
      </c>
      <c r="C1854" s="162" t="s">
        <v>9569</v>
      </c>
      <c r="D1854" s="162" t="s">
        <v>5221</v>
      </c>
      <c r="E1854" s="162" t="s">
        <v>340</v>
      </c>
      <c r="F1854" s="162" t="s">
        <v>333</v>
      </c>
      <c r="G1854" s="162" t="s">
        <v>5222</v>
      </c>
      <c r="H1854" s="162" t="s">
        <v>9570</v>
      </c>
      <c r="I1854" s="162" t="s">
        <v>5223</v>
      </c>
      <c r="J1854" s="162" t="b">
        <v>1</v>
      </c>
      <c r="K1854" s="162" t="b">
        <v>0</v>
      </c>
    </row>
    <row r="1855" spans="1:11">
      <c r="A1855" s="162" t="s">
        <v>5224</v>
      </c>
      <c r="B1855" s="162" t="s">
        <v>9571</v>
      </c>
      <c r="C1855" s="162" t="s">
        <v>9572</v>
      </c>
      <c r="D1855" s="162" t="s">
        <v>5225</v>
      </c>
      <c r="E1855" s="162" t="s">
        <v>340</v>
      </c>
      <c r="F1855" s="162" t="s">
        <v>333</v>
      </c>
      <c r="G1855" s="162" t="s">
        <v>5226</v>
      </c>
      <c r="H1855" s="162" t="s">
        <v>9573</v>
      </c>
      <c r="I1855" s="162" t="s">
        <v>5227</v>
      </c>
      <c r="J1855" s="162" t="b">
        <v>0</v>
      </c>
      <c r="K1855" s="162" t="b">
        <v>0</v>
      </c>
    </row>
    <row r="1856" spans="1:11">
      <c r="A1856" s="162" t="s">
        <v>5224</v>
      </c>
      <c r="B1856" s="162" t="s">
        <v>9574</v>
      </c>
      <c r="C1856" s="162" t="s">
        <v>9575</v>
      </c>
      <c r="D1856" s="162" t="s">
        <v>5228</v>
      </c>
      <c r="E1856" s="162" t="s">
        <v>340</v>
      </c>
      <c r="F1856" s="162" t="s">
        <v>333</v>
      </c>
      <c r="G1856" s="162" t="s">
        <v>5229</v>
      </c>
      <c r="H1856" s="162" t="s">
        <v>9576</v>
      </c>
      <c r="I1856" s="162" t="s">
        <v>5230</v>
      </c>
      <c r="J1856" s="162" t="b">
        <v>0</v>
      </c>
      <c r="K1856" s="162" t="b">
        <v>0</v>
      </c>
    </row>
    <row r="1857" spans="1:11">
      <c r="A1857" s="162" t="s">
        <v>1162</v>
      </c>
      <c r="B1857" s="162" t="s">
        <v>9577</v>
      </c>
      <c r="C1857" s="162" t="s">
        <v>9578</v>
      </c>
      <c r="E1857" s="162" t="s">
        <v>340</v>
      </c>
      <c r="F1857" s="162" t="s">
        <v>332</v>
      </c>
      <c r="G1857" s="162" t="s">
        <v>1160</v>
      </c>
      <c r="H1857" s="162" t="s">
        <v>1160</v>
      </c>
      <c r="I1857" s="162" t="s">
        <v>1161</v>
      </c>
      <c r="J1857" s="162" t="b">
        <v>0</v>
      </c>
      <c r="K1857" s="162" t="b">
        <v>1</v>
      </c>
    </row>
    <row r="1858" spans="1:11">
      <c r="A1858" s="162" t="s">
        <v>5234</v>
      </c>
      <c r="B1858" s="162" t="s">
        <v>9579</v>
      </c>
      <c r="C1858" s="162" t="s">
        <v>9580</v>
      </c>
      <c r="D1858" s="162" t="s">
        <v>5231</v>
      </c>
      <c r="E1858" s="162" t="s">
        <v>340</v>
      </c>
      <c r="F1858" s="162" t="s">
        <v>333</v>
      </c>
      <c r="G1858" s="162" t="s">
        <v>5232</v>
      </c>
      <c r="H1858" s="162" t="s">
        <v>5232</v>
      </c>
      <c r="I1858" s="162" t="s">
        <v>5233</v>
      </c>
      <c r="J1858" s="162" t="b">
        <v>1</v>
      </c>
      <c r="K1858" s="162" t="b">
        <v>0</v>
      </c>
    </row>
    <row r="1859" spans="1:11">
      <c r="A1859" s="162" t="s">
        <v>5234</v>
      </c>
      <c r="B1859" s="162" t="s">
        <v>9581</v>
      </c>
      <c r="C1859" s="162" t="s">
        <v>9582</v>
      </c>
      <c r="D1859" s="162" t="s">
        <v>5235</v>
      </c>
      <c r="E1859" s="162" t="s">
        <v>340</v>
      </c>
      <c r="F1859" s="162" t="s">
        <v>333</v>
      </c>
      <c r="G1859" s="162" t="s">
        <v>5236</v>
      </c>
      <c r="H1859" s="162" t="s">
        <v>5236</v>
      </c>
      <c r="I1859" s="162" t="s">
        <v>5237</v>
      </c>
      <c r="J1859" s="162" t="b">
        <v>1</v>
      </c>
      <c r="K1859" s="162" t="b">
        <v>0</v>
      </c>
    </row>
    <row r="1860" spans="1:11">
      <c r="A1860" s="162" t="s">
        <v>5234</v>
      </c>
      <c r="B1860" s="162" t="s">
        <v>9583</v>
      </c>
      <c r="C1860" s="162" t="s">
        <v>9584</v>
      </c>
      <c r="D1860" s="162" t="s">
        <v>5238</v>
      </c>
      <c r="E1860" s="162" t="s">
        <v>340</v>
      </c>
      <c r="F1860" s="162" t="s">
        <v>333</v>
      </c>
      <c r="G1860" s="162" t="s">
        <v>5239</v>
      </c>
      <c r="H1860" s="162" t="s">
        <v>5239</v>
      </c>
      <c r="I1860" s="162" t="s">
        <v>5240</v>
      </c>
      <c r="J1860" s="162" t="b">
        <v>1</v>
      </c>
      <c r="K1860" s="162" t="b">
        <v>0</v>
      </c>
    </row>
    <row r="1861" spans="1:11">
      <c r="A1861" s="162" t="s">
        <v>5234</v>
      </c>
      <c r="B1861" s="162" t="s">
        <v>9585</v>
      </c>
      <c r="C1861" s="162" t="s">
        <v>9586</v>
      </c>
      <c r="D1861" s="162" t="s">
        <v>5241</v>
      </c>
      <c r="E1861" s="162" t="s">
        <v>340</v>
      </c>
      <c r="F1861" s="162" t="s">
        <v>333</v>
      </c>
      <c r="G1861" s="162" t="s">
        <v>5242</v>
      </c>
      <c r="H1861" s="162" t="s">
        <v>5242</v>
      </c>
      <c r="I1861" s="162" t="s">
        <v>5243</v>
      </c>
      <c r="J1861" s="162" t="b">
        <v>1</v>
      </c>
      <c r="K1861" s="162" t="b">
        <v>0</v>
      </c>
    </row>
    <row r="1862" spans="1:11">
      <c r="A1862" s="162" t="s">
        <v>5234</v>
      </c>
      <c r="B1862" s="162" t="s">
        <v>9587</v>
      </c>
      <c r="C1862" s="162" t="s">
        <v>9588</v>
      </c>
      <c r="D1862" s="162" t="s">
        <v>5244</v>
      </c>
      <c r="E1862" s="162" t="s">
        <v>340</v>
      </c>
      <c r="F1862" s="162" t="s">
        <v>333</v>
      </c>
      <c r="G1862" s="162" t="s">
        <v>5245</v>
      </c>
      <c r="H1862" s="162" t="s">
        <v>5245</v>
      </c>
      <c r="I1862" s="162" t="s">
        <v>5246</v>
      </c>
      <c r="J1862" s="162" t="b">
        <v>1</v>
      </c>
      <c r="K1862" s="162" t="b">
        <v>0</v>
      </c>
    </row>
    <row r="1863" spans="1:11">
      <c r="A1863" s="162" t="s">
        <v>5234</v>
      </c>
      <c r="B1863" s="162" t="s">
        <v>9589</v>
      </c>
      <c r="C1863" s="162" t="s">
        <v>9590</v>
      </c>
      <c r="D1863" s="162" t="s">
        <v>5247</v>
      </c>
      <c r="E1863" s="162" t="s">
        <v>340</v>
      </c>
      <c r="F1863" s="162" t="s">
        <v>333</v>
      </c>
      <c r="G1863" s="162" t="s">
        <v>5248</v>
      </c>
      <c r="H1863" s="162" t="s">
        <v>5248</v>
      </c>
      <c r="I1863" s="162" t="s">
        <v>5249</v>
      </c>
      <c r="J1863" s="162" t="b">
        <v>1</v>
      </c>
      <c r="K1863" s="162" t="b">
        <v>0</v>
      </c>
    </row>
    <row r="1864" spans="1:11">
      <c r="A1864" s="162" t="s">
        <v>5234</v>
      </c>
      <c r="B1864" s="162" t="s">
        <v>9591</v>
      </c>
      <c r="C1864" s="162" t="s">
        <v>9592</v>
      </c>
      <c r="D1864" s="162" t="s">
        <v>5250</v>
      </c>
      <c r="E1864" s="162" t="s">
        <v>340</v>
      </c>
      <c r="F1864" s="162" t="s">
        <v>333</v>
      </c>
      <c r="G1864" s="162" t="s">
        <v>5251</v>
      </c>
      <c r="H1864" s="162" t="s">
        <v>5251</v>
      </c>
      <c r="I1864" s="162" t="s">
        <v>5252</v>
      </c>
      <c r="J1864" s="162" t="b">
        <v>1</v>
      </c>
      <c r="K1864" s="162" t="b">
        <v>0</v>
      </c>
    </row>
    <row r="1865" spans="1:11">
      <c r="A1865" s="162" t="s">
        <v>5234</v>
      </c>
      <c r="B1865" s="162" t="s">
        <v>9593</v>
      </c>
      <c r="C1865" s="162" t="s">
        <v>9594</v>
      </c>
      <c r="D1865" s="162" t="s">
        <v>5253</v>
      </c>
      <c r="E1865" s="162" t="s">
        <v>340</v>
      </c>
      <c r="F1865" s="162" t="s">
        <v>333</v>
      </c>
      <c r="G1865" s="162" t="s">
        <v>5254</v>
      </c>
      <c r="H1865" s="162" t="s">
        <v>5254</v>
      </c>
      <c r="I1865" s="162" t="s">
        <v>5255</v>
      </c>
      <c r="J1865" s="162" t="b">
        <v>1</v>
      </c>
      <c r="K1865" s="162" t="b">
        <v>0</v>
      </c>
    </row>
    <row r="1866" spans="1:11">
      <c r="A1866" s="162" t="s">
        <v>5234</v>
      </c>
      <c r="B1866" s="162" t="s">
        <v>9595</v>
      </c>
      <c r="C1866" s="162" t="s">
        <v>9596</v>
      </c>
      <c r="D1866" s="162" t="s">
        <v>5256</v>
      </c>
      <c r="E1866" s="162" t="s">
        <v>340</v>
      </c>
      <c r="F1866" s="162" t="s">
        <v>333</v>
      </c>
      <c r="G1866" s="162" t="s">
        <v>5257</v>
      </c>
      <c r="H1866" s="162" t="s">
        <v>5257</v>
      </c>
      <c r="I1866" s="162" t="s">
        <v>5258</v>
      </c>
      <c r="J1866" s="162" t="b">
        <v>1</v>
      </c>
      <c r="K1866" s="162" t="b">
        <v>0</v>
      </c>
    </row>
    <row r="1867" spans="1:11">
      <c r="A1867" s="162" t="s">
        <v>5234</v>
      </c>
      <c r="B1867" s="162" t="s">
        <v>9597</v>
      </c>
      <c r="C1867" s="162" t="s">
        <v>9598</v>
      </c>
      <c r="D1867" s="162" t="s">
        <v>5256</v>
      </c>
      <c r="E1867" s="162" t="s">
        <v>340</v>
      </c>
      <c r="F1867" s="162" t="s">
        <v>333</v>
      </c>
      <c r="G1867" s="162" t="s">
        <v>5259</v>
      </c>
      <c r="H1867" s="162" t="s">
        <v>5259</v>
      </c>
      <c r="I1867" s="162" t="s">
        <v>5260</v>
      </c>
      <c r="J1867" s="162" t="b">
        <v>1</v>
      </c>
      <c r="K1867" s="162" t="b">
        <v>0</v>
      </c>
    </row>
    <row r="1868" spans="1:11">
      <c r="A1868" s="162" t="s">
        <v>5234</v>
      </c>
      <c r="B1868" s="162" t="s">
        <v>9599</v>
      </c>
      <c r="C1868" s="162" t="s">
        <v>9600</v>
      </c>
      <c r="D1868" s="162" t="s">
        <v>5261</v>
      </c>
      <c r="E1868" s="162" t="s">
        <v>340</v>
      </c>
      <c r="F1868" s="162" t="s">
        <v>333</v>
      </c>
      <c r="G1868" s="162" t="s">
        <v>5262</v>
      </c>
      <c r="H1868" s="162" t="s">
        <v>5262</v>
      </c>
      <c r="I1868" s="162" t="s">
        <v>5263</v>
      </c>
      <c r="J1868" s="162" t="b">
        <v>1</v>
      </c>
      <c r="K1868" s="162" t="b">
        <v>0</v>
      </c>
    </row>
    <row r="1869" spans="1:11">
      <c r="A1869" s="162" t="s">
        <v>5234</v>
      </c>
      <c r="B1869" s="162" t="s">
        <v>9601</v>
      </c>
      <c r="C1869" s="162" t="s">
        <v>9602</v>
      </c>
      <c r="D1869" s="162" t="s">
        <v>5264</v>
      </c>
      <c r="E1869" s="162" t="s">
        <v>340</v>
      </c>
      <c r="F1869" s="162" t="s">
        <v>333</v>
      </c>
      <c r="G1869" s="162" t="s">
        <v>5265</v>
      </c>
      <c r="H1869" s="162" t="s">
        <v>5265</v>
      </c>
      <c r="I1869" s="162" t="s">
        <v>5266</v>
      </c>
      <c r="J1869" s="162" t="b">
        <v>1</v>
      </c>
      <c r="K1869" s="162" t="b">
        <v>0</v>
      </c>
    </row>
    <row r="1870" spans="1:11">
      <c r="A1870" s="162" t="s">
        <v>5234</v>
      </c>
      <c r="B1870" s="162" t="s">
        <v>9603</v>
      </c>
      <c r="C1870" s="162" t="s">
        <v>9604</v>
      </c>
      <c r="D1870" s="162" t="s">
        <v>5267</v>
      </c>
      <c r="E1870" s="162" t="s">
        <v>340</v>
      </c>
      <c r="F1870" s="162" t="s">
        <v>333</v>
      </c>
      <c r="G1870" s="162" t="s">
        <v>5268</v>
      </c>
      <c r="H1870" s="162" t="s">
        <v>5268</v>
      </c>
      <c r="I1870" s="162" t="s">
        <v>5269</v>
      </c>
      <c r="J1870" s="162" t="b">
        <v>1</v>
      </c>
      <c r="K1870" s="162" t="b">
        <v>0</v>
      </c>
    </row>
    <row r="1871" spans="1:11">
      <c r="A1871" s="162" t="s">
        <v>5234</v>
      </c>
      <c r="B1871" s="162" t="s">
        <v>9605</v>
      </c>
      <c r="C1871" s="162" t="s">
        <v>9606</v>
      </c>
      <c r="D1871" s="162" t="s">
        <v>5270</v>
      </c>
      <c r="E1871" s="162" t="s">
        <v>340</v>
      </c>
      <c r="F1871" s="162" t="s">
        <v>333</v>
      </c>
      <c r="G1871" s="162" t="s">
        <v>5271</v>
      </c>
      <c r="H1871" s="162" t="s">
        <v>5271</v>
      </c>
      <c r="I1871" s="162" t="s">
        <v>5272</v>
      </c>
      <c r="J1871" s="162" t="b">
        <v>1</v>
      </c>
      <c r="K1871" s="162" t="b">
        <v>0</v>
      </c>
    </row>
    <row r="1872" spans="1:11">
      <c r="A1872" s="162" t="s">
        <v>5234</v>
      </c>
      <c r="B1872" s="162" t="s">
        <v>9607</v>
      </c>
      <c r="C1872" s="162" t="s">
        <v>9608</v>
      </c>
      <c r="D1872" s="162" t="s">
        <v>5273</v>
      </c>
      <c r="E1872" s="162" t="s">
        <v>340</v>
      </c>
      <c r="F1872" s="162" t="s">
        <v>333</v>
      </c>
      <c r="G1872" s="162" t="s">
        <v>5274</v>
      </c>
      <c r="H1872" s="162" t="s">
        <v>5274</v>
      </c>
      <c r="I1872" s="162" t="s">
        <v>5275</v>
      </c>
      <c r="J1872" s="162" t="b">
        <v>1</v>
      </c>
      <c r="K1872" s="162" t="b">
        <v>0</v>
      </c>
    </row>
    <row r="1873" spans="1:11">
      <c r="A1873" s="162" t="s">
        <v>5234</v>
      </c>
      <c r="B1873" s="162" t="s">
        <v>9609</v>
      </c>
      <c r="C1873" s="162" t="s">
        <v>9610</v>
      </c>
      <c r="D1873" s="162" t="s">
        <v>5276</v>
      </c>
      <c r="E1873" s="162" t="s">
        <v>340</v>
      </c>
      <c r="F1873" s="162" t="s">
        <v>333</v>
      </c>
      <c r="G1873" s="162" t="s">
        <v>5277</v>
      </c>
      <c r="H1873" s="162" t="s">
        <v>5277</v>
      </c>
      <c r="I1873" s="162" t="s">
        <v>5278</v>
      </c>
      <c r="J1873" s="162" t="b">
        <v>1</v>
      </c>
      <c r="K1873" s="162" t="b">
        <v>0</v>
      </c>
    </row>
    <row r="1874" spans="1:11">
      <c r="A1874" s="162" t="s">
        <v>5234</v>
      </c>
      <c r="B1874" s="162" t="s">
        <v>9611</v>
      </c>
      <c r="C1874" s="162" t="s">
        <v>9612</v>
      </c>
      <c r="D1874" s="162" t="s">
        <v>5279</v>
      </c>
      <c r="E1874" s="162" t="s">
        <v>340</v>
      </c>
      <c r="F1874" s="162" t="s">
        <v>333</v>
      </c>
      <c r="G1874" s="162" t="s">
        <v>5280</v>
      </c>
      <c r="H1874" s="162" t="s">
        <v>5280</v>
      </c>
      <c r="I1874" s="162" t="s">
        <v>5281</v>
      </c>
      <c r="J1874" s="162" t="b">
        <v>1</v>
      </c>
      <c r="K1874" s="162" t="b">
        <v>0</v>
      </c>
    </row>
    <row r="1875" spans="1:11">
      <c r="A1875" s="162" t="s">
        <v>5234</v>
      </c>
      <c r="B1875" s="162" t="s">
        <v>9613</v>
      </c>
      <c r="C1875" s="162" t="s">
        <v>9614</v>
      </c>
      <c r="D1875" s="162" t="s">
        <v>5282</v>
      </c>
      <c r="E1875" s="162" t="s">
        <v>340</v>
      </c>
      <c r="F1875" s="162" t="s">
        <v>333</v>
      </c>
      <c r="G1875" s="162" t="s">
        <v>5283</v>
      </c>
      <c r="H1875" s="162" t="s">
        <v>5283</v>
      </c>
      <c r="I1875" s="162" t="s">
        <v>5284</v>
      </c>
      <c r="J1875" s="162" t="b">
        <v>1</v>
      </c>
      <c r="K1875" s="162" t="b">
        <v>0</v>
      </c>
    </row>
    <row r="1876" spans="1:11">
      <c r="A1876" s="162" t="s">
        <v>5234</v>
      </c>
      <c r="B1876" s="162" t="s">
        <v>9615</v>
      </c>
      <c r="C1876" s="162" t="s">
        <v>9616</v>
      </c>
      <c r="D1876" s="162" t="s">
        <v>5285</v>
      </c>
      <c r="E1876" s="162" t="s">
        <v>340</v>
      </c>
      <c r="F1876" s="162" t="s">
        <v>333</v>
      </c>
      <c r="G1876" s="162" t="s">
        <v>5286</v>
      </c>
      <c r="H1876" s="162" t="s">
        <v>5286</v>
      </c>
      <c r="I1876" s="162" t="s">
        <v>5287</v>
      </c>
      <c r="J1876" s="162" t="b">
        <v>1</v>
      </c>
      <c r="K1876" s="162" t="b">
        <v>0</v>
      </c>
    </row>
    <row r="1877" spans="1:11">
      <c r="A1877" s="162" t="s">
        <v>5234</v>
      </c>
      <c r="B1877" s="162" t="s">
        <v>9617</v>
      </c>
      <c r="C1877" s="162" t="s">
        <v>9618</v>
      </c>
      <c r="D1877" s="162" t="s">
        <v>5267</v>
      </c>
      <c r="E1877" s="162" t="s">
        <v>340</v>
      </c>
      <c r="F1877" s="162" t="s">
        <v>333</v>
      </c>
      <c r="G1877" s="162" t="s">
        <v>5288</v>
      </c>
      <c r="H1877" s="162" t="s">
        <v>5288</v>
      </c>
      <c r="I1877" s="162" t="s">
        <v>5289</v>
      </c>
      <c r="J1877" s="162" t="b">
        <v>1</v>
      </c>
      <c r="K1877" s="162" t="b">
        <v>0</v>
      </c>
    </row>
    <row r="1878" spans="1:11">
      <c r="A1878" s="162" t="s">
        <v>5234</v>
      </c>
      <c r="B1878" s="162" t="s">
        <v>9619</v>
      </c>
      <c r="C1878" s="162" t="s">
        <v>9620</v>
      </c>
      <c r="D1878" s="162" t="s">
        <v>5267</v>
      </c>
      <c r="E1878" s="162" t="s">
        <v>340</v>
      </c>
      <c r="F1878" s="162" t="s">
        <v>333</v>
      </c>
      <c r="G1878" s="162" t="s">
        <v>5290</v>
      </c>
      <c r="H1878" s="162" t="s">
        <v>5290</v>
      </c>
      <c r="I1878" s="162" t="s">
        <v>5291</v>
      </c>
      <c r="J1878" s="162" t="b">
        <v>1</v>
      </c>
      <c r="K1878" s="162" t="b">
        <v>0</v>
      </c>
    </row>
    <row r="1879" spans="1:11">
      <c r="A1879" s="162" t="s">
        <v>5234</v>
      </c>
      <c r="B1879" s="162" t="s">
        <v>9621</v>
      </c>
      <c r="C1879" s="162" t="s">
        <v>9622</v>
      </c>
      <c r="D1879" s="162" t="s">
        <v>5292</v>
      </c>
      <c r="E1879" s="162" t="s">
        <v>340</v>
      </c>
      <c r="F1879" s="162" t="s">
        <v>333</v>
      </c>
      <c r="G1879" s="162" t="s">
        <v>5293</v>
      </c>
      <c r="H1879" s="162" t="s">
        <v>5293</v>
      </c>
      <c r="I1879" s="162" t="s">
        <v>5294</v>
      </c>
      <c r="J1879" s="162" t="b">
        <v>1</v>
      </c>
      <c r="K1879" s="162" t="b">
        <v>0</v>
      </c>
    </row>
    <row r="1880" spans="1:11">
      <c r="A1880" s="162" t="s">
        <v>5234</v>
      </c>
      <c r="B1880" s="162" t="s">
        <v>9623</v>
      </c>
      <c r="C1880" s="162" t="s">
        <v>9624</v>
      </c>
      <c r="D1880" s="162" t="s">
        <v>5295</v>
      </c>
      <c r="E1880" s="162" t="s">
        <v>340</v>
      </c>
      <c r="F1880" s="162" t="s">
        <v>333</v>
      </c>
      <c r="G1880" s="162" t="s">
        <v>5296</v>
      </c>
      <c r="H1880" s="162" t="s">
        <v>5296</v>
      </c>
      <c r="I1880" s="162" t="s">
        <v>5297</v>
      </c>
      <c r="J1880" s="162" t="b">
        <v>1</v>
      </c>
      <c r="K1880" s="162" t="b">
        <v>0</v>
      </c>
    </row>
    <row r="1881" spans="1:11">
      <c r="A1881" s="162" t="s">
        <v>5234</v>
      </c>
      <c r="B1881" s="162" t="s">
        <v>9625</v>
      </c>
      <c r="C1881" s="162" t="s">
        <v>9626</v>
      </c>
      <c r="D1881" s="162" t="s">
        <v>5298</v>
      </c>
      <c r="E1881" s="162" t="s">
        <v>340</v>
      </c>
      <c r="F1881" s="162" t="s">
        <v>333</v>
      </c>
      <c r="G1881" s="162" t="s">
        <v>5299</v>
      </c>
      <c r="H1881" s="162" t="s">
        <v>5299</v>
      </c>
      <c r="I1881" s="162" t="s">
        <v>5300</v>
      </c>
      <c r="J1881" s="162" t="b">
        <v>1</v>
      </c>
      <c r="K1881" s="162" t="b">
        <v>0</v>
      </c>
    </row>
    <row r="1882" spans="1:11">
      <c r="A1882" s="162" t="s">
        <v>5304</v>
      </c>
      <c r="B1882" s="162" t="s">
        <v>9627</v>
      </c>
      <c r="C1882" s="162" t="s">
        <v>9628</v>
      </c>
      <c r="D1882" s="162" t="s">
        <v>5301</v>
      </c>
      <c r="E1882" s="162" t="s">
        <v>340</v>
      </c>
      <c r="F1882" s="162" t="s">
        <v>333</v>
      </c>
      <c r="G1882" s="162" t="s">
        <v>5302</v>
      </c>
      <c r="H1882" s="162" t="s">
        <v>9629</v>
      </c>
      <c r="I1882" s="162" t="s">
        <v>5303</v>
      </c>
      <c r="J1882" s="162" t="b">
        <v>1</v>
      </c>
      <c r="K1882" s="162" t="b">
        <v>0</v>
      </c>
    </row>
    <row r="1883" spans="1:11">
      <c r="A1883" s="162" t="s">
        <v>5304</v>
      </c>
      <c r="B1883" s="162" t="s">
        <v>9630</v>
      </c>
      <c r="C1883" s="162" t="s">
        <v>9631</v>
      </c>
      <c r="D1883" s="162" t="s">
        <v>5305</v>
      </c>
      <c r="E1883" s="162" t="s">
        <v>340</v>
      </c>
      <c r="F1883" s="162" t="s">
        <v>333</v>
      </c>
      <c r="G1883" s="162" t="s">
        <v>5306</v>
      </c>
      <c r="H1883" s="162" t="s">
        <v>9632</v>
      </c>
      <c r="I1883" s="162" t="s">
        <v>5307</v>
      </c>
      <c r="J1883" s="162" t="b">
        <v>0</v>
      </c>
      <c r="K1883" s="162" t="b">
        <v>0</v>
      </c>
    </row>
    <row r="1884" spans="1:11">
      <c r="A1884" s="162" t="s">
        <v>5311</v>
      </c>
      <c r="B1884" s="162" t="s">
        <v>9633</v>
      </c>
      <c r="C1884" s="162" t="s">
        <v>9634</v>
      </c>
      <c r="D1884" s="162" t="s">
        <v>5308</v>
      </c>
      <c r="E1884" s="162" t="s">
        <v>340</v>
      </c>
      <c r="F1884" s="162" t="s">
        <v>333</v>
      </c>
      <c r="G1884" s="162" t="s">
        <v>5309</v>
      </c>
      <c r="H1884" s="162" t="s">
        <v>5309</v>
      </c>
      <c r="I1884" s="162" t="s">
        <v>5310</v>
      </c>
      <c r="J1884" s="162" t="b">
        <v>1</v>
      </c>
      <c r="K1884" s="162" t="b">
        <v>0</v>
      </c>
    </row>
    <row r="1885" spans="1:11">
      <c r="A1885" s="162" t="s">
        <v>5311</v>
      </c>
      <c r="B1885" s="162" t="s">
        <v>9635</v>
      </c>
      <c r="C1885" s="162" t="s">
        <v>9636</v>
      </c>
      <c r="D1885" s="162" t="s">
        <v>5312</v>
      </c>
      <c r="E1885" s="162" t="s">
        <v>340</v>
      </c>
      <c r="F1885" s="162" t="s">
        <v>333</v>
      </c>
      <c r="G1885" s="162" t="s">
        <v>5313</v>
      </c>
      <c r="H1885" s="162" t="s">
        <v>5313</v>
      </c>
      <c r="I1885" s="162" t="s">
        <v>5314</v>
      </c>
      <c r="J1885" s="162" t="b">
        <v>1</v>
      </c>
      <c r="K1885" s="162" t="b">
        <v>0</v>
      </c>
    </row>
    <row r="1886" spans="1:11">
      <c r="A1886" s="162" t="s">
        <v>5311</v>
      </c>
      <c r="B1886" s="162" t="s">
        <v>9637</v>
      </c>
      <c r="C1886" s="162" t="s">
        <v>9638</v>
      </c>
      <c r="D1886" s="162" t="s">
        <v>5315</v>
      </c>
      <c r="E1886" s="162" t="s">
        <v>340</v>
      </c>
      <c r="F1886" s="162" t="s">
        <v>333</v>
      </c>
      <c r="G1886" s="162" t="s">
        <v>5316</v>
      </c>
      <c r="H1886" s="162" t="s">
        <v>5316</v>
      </c>
      <c r="I1886" s="162" t="s">
        <v>5317</v>
      </c>
      <c r="J1886" s="162" t="b">
        <v>0</v>
      </c>
      <c r="K1886" s="162" t="b">
        <v>0</v>
      </c>
    </row>
    <row r="1887" spans="1:11">
      <c r="A1887" s="162" t="s">
        <v>5311</v>
      </c>
      <c r="B1887" s="162" t="s">
        <v>9639</v>
      </c>
      <c r="C1887" s="162" t="s">
        <v>9640</v>
      </c>
      <c r="D1887" s="162" t="s">
        <v>5318</v>
      </c>
      <c r="E1887" s="162" t="s">
        <v>340</v>
      </c>
      <c r="F1887" s="162" t="s">
        <v>333</v>
      </c>
      <c r="G1887" s="162" t="s">
        <v>5319</v>
      </c>
      <c r="H1887" s="162" t="s">
        <v>5319</v>
      </c>
      <c r="I1887" s="162" t="s">
        <v>5320</v>
      </c>
      <c r="J1887" s="162" t="b">
        <v>0</v>
      </c>
      <c r="K1887" s="162" t="b">
        <v>0</v>
      </c>
    </row>
    <row r="1888" spans="1:11">
      <c r="A1888" s="162" t="s">
        <v>5311</v>
      </c>
      <c r="B1888" s="162" t="s">
        <v>9641</v>
      </c>
      <c r="C1888" s="162" t="s">
        <v>9642</v>
      </c>
      <c r="D1888" s="162" t="s">
        <v>5321</v>
      </c>
      <c r="E1888" s="162" t="s">
        <v>340</v>
      </c>
      <c r="F1888" s="162" t="s">
        <v>333</v>
      </c>
      <c r="G1888" s="162" t="s">
        <v>5322</v>
      </c>
      <c r="H1888" s="162" t="s">
        <v>5322</v>
      </c>
      <c r="I1888" s="162" t="s">
        <v>5323</v>
      </c>
      <c r="J1888" s="162" t="b">
        <v>1</v>
      </c>
      <c r="K1888" s="162" t="b">
        <v>0</v>
      </c>
    </row>
    <row r="1889" spans="1:11">
      <c r="A1889" s="162" t="s">
        <v>5311</v>
      </c>
      <c r="B1889" s="162" t="s">
        <v>9643</v>
      </c>
      <c r="C1889" s="162" t="s">
        <v>9644</v>
      </c>
      <c r="D1889" s="162" t="s">
        <v>5324</v>
      </c>
      <c r="E1889" s="162" t="s">
        <v>340</v>
      </c>
      <c r="F1889" s="162" t="s">
        <v>333</v>
      </c>
      <c r="G1889" s="162" t="s">
        <v>5325</v>
      </c>
      <c r="H1889" s="162" t="s">
        <v>5325</v>
      </c>
      <c r="I1889" s="162" t="s">
        <v>5326</v>
      </c>
      <c r="J1889" s="162" t="b">
        <v>1</v>
      </c>
      <c r="K1889" s="162" t="b">
        <v>0</v>
      </c>
    </row>
    <row r="1890" spans="1:11">
      <c r="A1890" s="162" t="s">
        <v>5311</v>
      </c>
      <c r="B1890" s="162" t="s">
        <v>9645</v>
      </c>
      <c r="C1890" s="162" t="s">
        <v>9646</v>
      </c>
      <c r="D1890" s="162" t="s">
        <v>5327</v>
      </c>
      <c r="E1890" s="162" t="s">
        <v>340</v>
      </c>
      <c r="F1890" s="162" t="s">
        <v>333</v>
      </c>
      <c r="G1890" s="162" t="s">
        <v>5328</v>
      </c>
      <c r="H1890" s="162" t="s">
        <v>5328</v>
      </c>
      <c r="I1890" s="162" t="s">
        <v>5329</v>
      </c>
      <c r="J1890" s="162" t="b">
        <v>1</v>
      </c>
      <c r="K1890" s="162" t="b">
        <v>0</v>
      </c>
    </row>
    <row r="1891" spans="1:11">
      <c r="A1891" s="162" t="s">
        <v>5311</v>
      </c>
      <c r="B1891" s="162" t="s">
        <v>9647</v>
      </c>
      <c r="C1891" s="162" t="s">
        <v>9648</v>
      </c>
      <c r="D1891" s="162" t="s">
        <v>5330</v>
      </c>
      <c r="E1891" s="162" t="s">
        <v>340</v>
      </c>
      <c r="F1891" s="162" t="s">
        <v>333</v>
      </c>
      <c r="G1891" s="162" t="s">
        <v>5331</v>
      </c>
      <c r="H1891" s="162" t="s">
        <v>5331</v>
      </c>
      <c r="I1891" s="162" t="s">
        <v>5332</v>
      </c>
      <c r="J1891" s="162" t="b">
        <v>1</v>
      </c>
      <c r="K1891" s="162" t="b">
        <v>0</v>
      </c>
    </row>
    <row r="1892" spans="1:11">
      <c r="A1892" s="162" t="s">
        <v>5311</v>
      </c>
      <c r="B1892" s="162" t="s">
        <v>9649</v>
      </c>
      <c r="C1892" s="162" t="s">
        <v>9650</v>
      </c>
      <c r="D1892" s="162" t="s">
        <v>5315</v>
      </c>
      <c r="E1892" s="162" t="s">
        <v>340</v>
      </c>
      <c r="F1892" s="162" t="s">
        <v>333</v>
      </c>
      <c r="G1892" s="162" t="s">
        <v>5333</v>
      </c>
      <c r="H1892" s="162" t="s">
        <v>5333</v>
      </c>
      <c r="I1892" s="162" t="s">
        <v>5334</v>
      </c>
      <c r="J1892" s="162" t="b">
        <v>0</v>
      </c>
      <c r="K1892" s="162" t="b">
        <v>0</v>
      </c>
    </row>
    <row r="1893" spans="1:11">
      <c r="A1893" s="162" t="s">
        <v>5311</v>
      </c>
      <c r="B1893" s="162" t="s">
        <v>9651</v>
      </c>
      <c r="C1893" s="162" t="s">
        <v>9652</v>
      </c>
      <c r="D1893" s="162" t="s">
        <v>5315</v>
      </c>
      <c r="E1893" s="162" t="s">
        <v>340</v>
      </c>
      <c r="F1893" s="162" t="s">
        <v>333</v>
      </c>
      <c r="G1893" s="162" t="s">
        <v>5335</v>
      </c>
      <c r="H1893" s="162" t="s">
        <v>5335</v>
      </c>
      <c r="I1893" s="162" t="s">
        <v>5336</v>
      </c>
      <c r="J1893" s="162" t="b">
        <v>0</v>
      </c>
      <c r="K1893" s="162" t="b">
        <v>0</v>
      </c>
    </row>
    <row r="1894" spans="1:11">
      <c r="A1894" s="162" t="s">
        <v>5311</v>
      </c>
      <c r="B1894" s="162" t="s">
        <v>9653</v>
      </c>
      <c r="C1894" s="162" t="s">
        <v>9654</v>
      </c>
      <c r="D1894" s="162" t="s">
        <v>5315</v>
      </c>
      <c r="E1894" s="162" t="s">
        <v>340</v>
      </c>
      <c r="F1894" s="162" t="s">
        <v>333</v>
      </c>
      <c r="G1894" s="162" t="s">
        <v>5337</v>
      </c>
      <c r="H1894" s="162" t="s">
        <v>5337</v>
      </c>
      <c r="I1894" s="162" t="s">
        <v>5338</v>
      </c>
      <c r="J1894" s="162" t="b">
        <v>0</v>
      </c>
      <c r="K1894" s="162" t="b">
        <v>0</v>
      </c>
    </row>
    <row r="1895" spans="1:11">
      <c r="A1895" s="162" t="s">
        <v>5311</v>
      </c>
      <c r="B1895" s="162" t="s">
        <v>9655</v>
      </c>
      <c r="C1895" s="162" t="s">
        <v>9656</v>
      </c>
      <c r="D1895" s="162" t="s">
        <v>5339</v>
      </c>
      <c r="E1895" s="162" t="s">
        <v>340</v>
      </c>
      <c r="F1895" s="162" t="s">
        <v>333</v>
      </c>
      <c r="G1895" s="162" t="s">
        <v>5340</v>
      </c>
      <c r="H1895" s="162" t="s">
        <v>5340</v>
      </c>
      <c r="I1895" s="162" t="s">
        <v>5341</v>
      </c>
      <c r="J1895" s="162" t="b">
        <v>0</v>
      </c>
      <c r="K1895" s="162" t="b">
        <v>0</v>
      </c>
    </row>
    <row r="1896" spans="1:11">
      <c r="A1896" s="162" t="s">
        <v>5311</v>
      </c>
      <c r="B1896" s="162" t="s">
        <v>9657</v>
      </c>
      <c r="C1896" s="162" t="s">
        <v>9658</v>
      </c>
      <c r="D1896" s="162" t="s">
        <v>5342</v>
      </c>
      <c r="E1896" s="162" t="s">
        <v>340</v>
      </c>
      <c r="F1896" s="162" t="s">
        <v>333</v>
      </c>
      <c r="G1896" s="162" t="s">
        <v>5343</v>
      </c>
      <c r="H1896" s="162" t="s">
        <v>5343</v>
      </c>
      <c r="I1896" s="162" t="s">
        <v>5344</v>
      </c>
      <c r="J1896" s="162" t="b">
        <v>0</v>
      </c>
      <c r="K1896" s="162" t="b">
        <v>0</v>
      </c>
    </row>
    <row r="1897" spans="1:11">
      <c r="A1897" s="162" t="s">
        <v>5311</v>
      </c>
      <c r="B1897" s="162" t="s">
        <v>9659</v>
      </c>
      <c r="C1897" s="162" t="s">
        <v>9660</v>
      </c>
      <c r="D1897" s="162" t="s">
        <v>5315</v>
      </c>
      <c r="E1897" s="162" t="s">
        <v>340</v>
      </c>
      <c r="F1897" s="162" t="s">
        <v>333</v>
      </c>
      <c r="G1897" s="162" t="s">
        <v>5345</v>
      </c>
      <c r="H1897" s="162" t="s">
        <v>5345</v>
      </c>
      <c r="I1897" s="162" t="s">
        <v>5346</v>
      </c>
      <c r="J1897" s="162" t="b">
        <v>0</v>
      </c>
      <c r="K1897" s="162" t="b">
        <v>0</v>
      </c>
    </row>
    <row r="1898" spans="1:11">
      <c r="A1898" s="162" t="s">
        <v>5311</v>
      </c>
      <c r="B1898" s="162" t="s">
        <v>9661</v>
      </c>
      <c r="C1898" s="162" t="s">
        <v>9662</v>
      </c>
      <c r="D1898" s="162" t="s">
        <v>5315</v>
      </c>
      <c r="E1898" s="162" t="s">
        <v>340</v>
      </c>
      <c r="F1898" s="162" t="s">
        <v>333</v>
      </c>
      <c r="G1898" s="162" t="s">
        <v>5347</v>
      </c>
      <c r="H1898" s="162" t="s">
        <v>5347</v>
      </c>
      <c r="I1898" s="162" t="s">
        <v>5348</v>
      </c>
      <c r="J1898" s="162" t="b">
        <v>0</v>
      </c>
      <c r="K1898" s="162" t="b">
        <v>0</v>
      </c>
    </row>
    <row r="1899" spans="1:11">
      <c r="A1899" s="162" t="s">
        <v>5311</v>
      </c>
      <c r="B1899" s="162" t="s">
        <v>9663</v>
      </c>
      <c r="C1899" s="162" t="s">
        <v>9664</v>
      </c>
      <c r="D1899" s="162" t="s">
        <v>5315</v>
      </c>
      <c r="E1899" s="162" t="s">
        <v>340</v>
      </c>
      <c r="F1899" s="162" t="s">
        <v>333</v>
      </c>
      <c r="G1899" s="162" t="s">
        <v>5349</v>
      </c>
      <c r="H1899" s="162" t="s">
        <v>5349</v>
      </c>
      <c r="I1899" s="162" t="s">
        <v>5350</v>
      </c>
      <c r="J1899" s="162" t="b">
        <v>0</v>
      </c>
      <c r="K1899" s="162" t="b">
        <v>0</v>
      </c>
    </row>
    <row r="1900" spans="1:11">
      <c r="A1900" s="162" t="s">
        <v>5311</v>
      </c>
      <c r="B1900" s="162" t="s">
        <v>9665</v>
      </c>
      <c r="C1900" s="162" t="s">
        <v>9666</v>
      </c>
      <c r="D1900" s="162" t="s">
        <v>5351</v>
      </c>
      <c r="E1900" s="162" t="s">
        <v>340</v>
      </c>
      <c r="F1900" s="162" t="s">
        <v>333</v>
      </c>
      <c r="G1900" s="162" t="s">
        <v>5352</v>
      </c>
      <c r="H1900" s="162" t="s">
        <v>5352</v>
      </c>
      <c r="I1900" s="162" t="s">
        <v>5353</v>
      </c>
      <c r="J1900" s="162" t="b">
        <v>1</v>
      </c>
      <c r="K1900" s="162" t="b">
        <v>0</v>
      </c>
    </row>
    <row r="1901" spans="1:11">
      <c r="A1901" s="162" t="s">
        <v>5311</v>
      </c>
      <c r="B1901" s="162" t="s">
        <v>9667</v>
      </c>
      <c r="C1901" s="162" t="s">
        <v>9668</v>
      </c>
      <c r="D1901" s="162" t="s">
        <v>5315</v>
      </c>
      <c r="E1901" s="162" t="s">
        <v>340</v>
      </c>
      <c r="F1901" s="162" t="s">
        <v>333</v>
      </c>
      <c r="G1901" s="162" t="s">
        <v>5354</v>
      </c>
      <c r="H1901" s="162" t="s">
        <v>5354</v>
      </c>
      <c r="I1901" s="162" t="s">
        <v>5355</v>
      </c>
      <c r="J1901" s="162" t="b">
        <v>0</v>
      </c>
      <c r="K1901" s="162" t="b">
        <v>0</v>
      </c>
    </row>
    <row r="1902" spans="1:11">
      <c r="A1902" s="162" t="s">
        <v>5311</v>
      </c>
      <c r="B1902" s="162" t="s">
        <v>9669</v>
      </c>
      <c r="C1902" s="162" t="s">
        <v>9670</v>
      </c>
      <c r="D1902" s="162" t="s">
        <v>5315</v>
      </c>
      <c r="E1902" s="162" t="s">
        <v>340</v>
      </c>
      <c r="F1902" s="162" t="s">
        <v>333</v>
      </c>
      <c r="G1902" s="162" t="s">
        <v>5356</v>
      </c>
      <c r="H1902" s="162" t="s">
        <v>5356</v>
      </c>
      <c r="I1902" s="162" t="s">
        <v>5357</v>
      </c>
      <c r="J1902" s="162" t="b">
        <v>0</v>
      </c>
      <c r="K1902" s="162" t="b">
        <v>0</v>
      </c>
    </row>
    <row r="1903" spans="1:11">
      <c r="A1903" s="162" t="s">
        <v>5311</v>
      </c>
      <c r="B1903" s="162" t="s">
        <v>9671</v>
      </c>
      <c r="C1903" s="162" t="s">
        <v>9672</v>
      </c>
      <c r="D1903" s="162" t="s">
        <v>5315</v>
      </c>
      <c r="E1903" s="162" t="s">
        <v>340</v>
      </c>
      <c r="F1903" s="162" t="s">
        <v>333</v>
      </c>
      <c r="G1903" s="162" t="s">
        <v>5358</v>
      </c>
      <c r="H1903" s="162" t="s">
        <v>5358</v>
      </c>
      <c r="I1903" s="162" t="s">
        <v>5359</v>
      </c>
      <c r="J1903" s="162" t="b">
        <v>0</v>
      </c>
      <c r="K1903" s="162" t="b">
        <v>0</v>
      </c>
    </row>
    <row r="1904" spans="1:11">
      <c r="A1904" s="162" t="s">
        <v>5311</v>
      </c>
      <c r="B1904" s="162" t="s">
        <v>9673</v>
      </c>
      <c r="C1904" s="162" t="s">
        <v>9674</v>
      </c>
      <c r="D1904" s="162" t="s">
        <v>5315</v>
      </c>
      <c r="E1904" s="162" t="s">
        <v>340</v>
      </c>
      <c r="F1904" s="162" t="s">
        <v>333</v>
      </c>
      <c r="G1904" s="162" t="s">
        <v>5360</v>
      </c>
      <c r="H1904" s="162" t="s">
        <v>5360</v>
      </c>
      <c r="I1904" s="162" t="s">
        <v>5361</v>
      </c>
      <c r="J1904" s="162" t="b">
        <v>0</v>
      </c>
      <c r="K1904" s="162" t="b">
        <v>0</v>
      </c>
    </row>
    <row r="1905" spans="1:11">
      <c r="A1905" s="162" t="s">
        <v>5311</v>
      </c>
      <c r="B1905" s="162" t="s">
        <v>9675</v>
      </c>
      <c r="C1905" s="162" t="s">
        <v>9676</v>
      </c>
      <c r="D1905" s="162" t="s">
        <v>5362</v>
      </c>
      <c r="E1905" s="162" t="s">
        <v>340</v>
      </c>
      <c r="F1905" s="162" t="s">
        <v>333</v>
      </c>
      <c r="G1905" s="162" t="s">
        <v>5363</v>
      </c>
      <c r="H1905" s="162" t="s">
        <v>5363</v>
      </c>
      <c r="I1905" s="162" t="s">
        <v>5364</v>
      </c>
      <c r="J1905" s="162" t="b">
        <v>1</v>
      </c>
      <c r="K1905" s="162" t="b">
        <v>0</v>
      </c>
    </row>
    <row r="1906" spans="1:11">
      <c r="A1906" s="162" t="s">
        <v>5311</v>
      </c>
      <c r="B1906" s="162" t="s">
        <v>9677</v>
      </c>
      <c r="C1906" s="162" t="s">
        <v>9678</v>
      </c>
      <c r="D1906" s="162" t="s">
        <v>5365</v>
      </c>
      <c r="E1906" s="162" t="s">
        <v>340</v>
      </c>
      <c r="F1906" s="162" t="s">
        <v>333</v>
      </c>
      <c r="G1906" s="162" t="s">
        <v>5366</v>
      </c>
      <c r="H1906" s="162" t="s">
        <v>5366</v>
      </c>
      <c r="I1906" s="162" t="s">
        <v>5367</v>
      </c>
      <c r="J1906" s="162" t="b">
        <v>0</v>
      </c>
      <c r="K1906" s="162" t="b">
        <v>0</v>
      </c>
    </row>
    <row r="1907" spans="1:11">
      <c r="A1907" s="162" t="s">
        <v>5371</v>
      </c>
      <c r="B1907" s="162" t="s">
        <v>9679</v>
      </c>
      <c r="C1907" s="162" t="s">
        <v>9680</v>
      </c>
      <c r="D1907" s="162" t="s">
        <v>5368</v>
      </c>
      <c r="E1907" s="162" t="s">
        <v>340</v>
      </c>
      <c r="F1907" s="162" t="s">
        <v>333</v>
      </c>
      <c r="G1907" s="162" t="s">
        <v>5369</v>
      </c>
      <c r="H1907" s="162" t="s">
        <v>5369</v>
      </c>
      <c r="I1907" s="162" t="s">
        <v>5370</v>
      </c>
      <c r="J1907" s="162" t="b">
        <v>0</v>
      </c>
      <c r="K1907" s="162" t="b">
        <v>0</v>
      </c>
    </row>
    <row r="1908" spans="1:11">
      <c r="A1908" s="162" t="s">
        <v>5371</v>
      </c>
      <c r="B1908" s="162" t="s">
        <v>9681</v>
      </c>
      <c r="C1908" s="162" t="s">
        <v>9682</v>
      </c>
      <c r="D1908" s="162" t="s">
        <v>5368</v>
      </c>
      <c r="E1908" s="162" t="s">
        <v>340</v>
      </c>
      <c r="F1908" s="162" t="s">
        <v>333</v>
      </c>
      <c r="G1908" s="162" t="s">
        <v>5372</v>
      </c>
      <c r="H1908" s="162" t="s">
        <v>5372</v>
      </c>
      <c r="I1908" s="162" t="s">
        <v>5373</v>
      </c>
      <c r="J1908" s="162" t="b">
        <v>0</v>
      </c>
      <c r="K1908" s="162" t="b">
        <v>0</v>
      </c>
    </row>
    <row r="1909" spans="1:11">
      <c r="A1909" s="162" t="s">
        <v>5371</v>
      </c>
      <c r="B1909" s="162" t="s">
        <v>9683</v>
      </c>
      <c r="C1909" s="162" t="s">
        <v>9684</v>
      </c>
      <c r="D1909" s="162" t="s">
        <v>5368</v>
      </c>
      <c r="E1909" s="162" t="s">
        <v>340</v>
      </c>
      <c r="F1909" s="162" t="s">
        <v>333</v>
      </c>
      <c r="G1909" s="162" t="s">
        <v>5374</v>
      </c>
      <c r="H1909" s="162" t="s">
        <v>5374</v>
      </c>
      <c r="I1909" s="162" t="s">
        <v>5375</v>
      </c>
      <c r="J1909" s="162" t="b">
        <v>0</v>
      </c>
      <c r="K1909" s="162" t="b">
        <v>0</v>
      </c>
    </row>
    <row r="1910" spans="1:11">
      <c r="A1910" s="162" t="s">
        <v>5371</v>
      </c>
      <c r="B1910" s="162" t="s">
        <v>9685</v>
      </c>
      <c r="C1910" s="162" t="s">
        <v>9686</v>
      </c>
      <c r="D1910" s="162" t="s">
        <v>5376</v>
      </c>
      <c r="E1910" s="162" t="s">
        <v>340</v>
      </c>
      <c r="F1910" s="162" t="s">
        <v>333</v>
      </c>
      <c r="G1910" s="162" t="s">
        <v>5377</v>
      </c>
      <c r="H1910" s="162" t="s">
        <v>5377</v>
      </c>
      <c r="I1910" s="162" t="s">
        <v>5378</v>
      </c>
      <c r="J1910" s="162" t="b">
        <v>0</v>
      </c>
      <c r="K1910" s="162" t="b">
        <v>0</v>
      </c>
    </row>
    <row r="1911" spans="1:11">
      <c r="A1911" s="162" t="s">
        <v>5371</v>
      </c>
      <c r="B1911" s="162" t="s">
        <v>9687</v>
      </c>
      <c r="C1911" s="162" t="s">
        <v>9688</v>
      </c>
      <c r="D1911" s="162" t="s">
        <v>5379</v>
      </c>
      <c r="E1911" s="162" t="s">
        <v>340</v>
      </c>
      <c r="F1911" s="162" t="s">
        <v>333</v>
      </c>
      <c r="G1911" s="162" t="s">
        <v>5380</v>
      </c>
      <c r="H1911" s="162" t="s">
        <v>5380</v>
      </c>
      <c r="I1911" s="162" t="s">
        <v>5381</v>
      </c>
      <c r="J1911" s="162" t="b">
        <v>1</v>
      </c>
      <c r="K1911" s="162" t="b">
        <v>0</v>
      </c>
    </row>
    <row r="1912" spans="1:11">
      <c r="A1912" s="162" t="s">
        <v>5371</v>
      </c>
      <c r="B1912" s="162" t="s">
        <v>9689</v>
      </c>
      <c r="C1912" s="162" t="s">
        <v>9690</v>
      </c>
      <c r="D1912" s="162" t="s">
        <v>5379</v>
      </c>
      <c r="E1912" s="162" t="s">
        <v>340</v>
      </c>
      <c r="F1912" s="162" t="s">
        <v>333</v>
      </c>
      <c r="G1912" s="162" t="s">
        <v>5382</v>
      </c>
      <c r="H1912" s="162" t="s">
        <v>5382</v>
      </c>
      <c r="I1912" s="162" t="s">
        <v>5383</v>
      </c>
      <c r="J1912" s="162" t="b">
        <v>1</v>
      </c>
      <c r="K1912" s="162" t="b">
        <v>0</v>
      </c>
    </row>
    <row r="1913" spans="1:11">
      <c r="A1913" s="162" t="s">
        <v>5371</v>
      </c>
      <c r="B1913" s="162" t="s">
        <v>9691</v>
      </c>
      <c r="C1913" s="162" t="s">
        <v>9692</v>
      </c>
      <c r="D1913" s="162" t="s">
        <v>5368</v>
      </c>
      <c r="E1913" s="162" t="s">
        <v>340</v>
      </c>
      <c r="F1913" s="162" t="s">
        <v>333</v>
      </c>
      <c r="G1913" s="162" t="s">
        <v>5384</v>
      </c>
      <c r="H1913" s="162" t="s">
        <v>5384</v>
      </c>
      <c r="I1913" s="162" t="s">
        <v>5385</v>
      </c>
      <c r="J1913" s="162" t="b">
        <v>0</v>
      </c>
      <c r="K1913" s="162" t="b">
        <v>0</v>
      </c>
    </row>
    <row r="1914" spans="1:11">
      <c r="A1914" s="162" t="s">
        <v>5371</v>
      </c>
      <c r="B1914" s="162" t="s">
        <v>9693</v>
      </c>
      <c r="C1914" s="162" t="s">
        <v>9694</v>
      </c>
      <c r="D1914" s="162" t="s">
        <v>5386</v>
      </c>
      <c r="E1914" s="162" t="s">
        <v>340</v>
      </c>
      <c r="F1914" s="162" t="s">
        <v>333</v>
      </c>
      <c r="G1914" s="162" t="s">
        <v>5387</v>
      </c>
      <c r="H1914" s="162" t="s">
        <v>5387</v>
      </c>
      <c r="I1914" s="162" t="s">
        <v>5388</v>
      </c>
      <c r="J1914" s="162" t="b">
        <v>0</v>
      </c>
      <c r="K1914" s="162" t="b">
        <v>0</v>
      </c>
    </row>
    <row r="1915" spans="1:11">
      <c r="A1915" s="162" t="s">
        <v>5371</v>
      </c>
      <c r="B1915" s="162" t="s">
        <v>9695</v>
      </c>
      <c r="C1915" s="162" t="s">
        <v>9696</v>
      </c>
      <c r="D1915" s="162" t="s">
        <v>5379</v>
      </c>
      <c r="E1915" s="162" t="s">
        <v>340</v>
      </c>
      <c r="F1915" s="162" t="s">
        <v>333</v>
      </c>
      <c r="G1915" s="162" t="s">
        <v>5389</v>
      </c>
      <c r="H1915" s="162" t="s">
        <v>5389</v>
      </c>
      <c r="I1915" s="162" t="s">
        <v>5390</v>
      </c>
      <c r="J1915" s="162" t="b">
        <v>1</v>
      </c>
      <c r="K1915" s="162" t="b">
        <v>0</v>
      </c>
    </row>
    <row r="1916" spans="1:11">
      <c r="A1916" s="162" t="s">
        <v>5371</v>
      </c>
      <c r="B1916" s="162" t="s">
        <v>9697</v>
      </c>
      <c r="C1916" s="162" t="s">
        <v>9698</v>
      </c>
      <c r="D1916" s="162" t="s">
        <v>5391</v>
      </c>
      <c r="E1916" s="162" t="s">
        <v>340</v>
      </c>
      <c r="F1916" s="162" t="s">
        <v>333</v>
      </c>
      <c r="G1916" s="162" t="s">
        <v>5392</v>
      </c>
      <c r="H1916" s="162" t="s">
        <v>5392</v>
      </c>
      <c r="I1916" s="162" t="s">
        <v>5393</v>
      </c>
      <c r="J1916" s="162" t="b">
        <v>0</v>
      </c>
      <c r="K1916" s="162" t="b">
        <v>0</v>
      </c>
    </row>
    <row r="1917" spans="1:11">
      <c r="A1917" s="162" t="s">
        <v>5371</v>
      </c>
      <c r="B1917" s="162" t="s">
        <v>9699</v>
      </c>
      <c r="C1917" s="162" t="s">
        <v>9700</v>
      </c>
      <c r="D1917" s="162" t="s">
        <v>5394</v>
      </c>
      <c r="E1917" s="162" t="s">
        <v>340</v>
      </c>
      <c r="F1917" s="162" t="s">
        <v>333</v>
      </c>
      <c r="G1917" s="162" t="s">
        <v>5395</v>
      </c>
      <c r="H1917" s="162" t="s">
        <v>5395</v>
      </c>
      <c r="I1917" s="162" t="s">
        <v>5396</v>
      </c>
      <c r="J1917" s="162" t="b">
        <v>0</v>
      </c>
      <c r="K1917" s="162" t="b">
        <v>0</v>
      </c>
    </row>
    <row r="1918" spans="1:11">
      <c r="A1918" s="162" t="s">
        <v>5371</v>
      </c>
      <c r="B1918" s="162" t="s">
        <v>9701</v>
      </c>
      <c r="C1918" s="162" t="s">
        <v>9702</v>
      </c>
      <c r="D1918" s="162" t="s">
        <v>5376</v>
      </c>
      <c r="E1918" s="162" t="s">
        <v>340</v>
      </c>
      <c r="F1918" s="162" t="s">
        <v>333</v>
      </c>
      <c r="G1918" s="162" t="s">
        <v>5397</v>
      </c>
      <c r="H1918" s="162" t="s">
        <v>5397</v>
      </c>
      <c r="I1918" s="162" t="s">
        <v>5398</v>
      </c>
      <c r="J1918" s="162" t="b">
        <v>0</v>
      </c>
      <c r="K1918" s="162" t="b">
        <v>0</v>
      </c>
    </row>
    <row r="1919" spans="1:11">
      <c r="A1919" s="162" t="s">
        <v>5402</v>
      </c>
      <c r="B1919" s="162" t="s">
        <v>9703</v>
      </c>
      <c r="C1919" s="162" t="s">
        <v>9704</v>
      </c>
      <c r="D1919" s="162" t="s">
        <v>5399</v>
      </c>
      <c r="E1919" s="162" t="s">
        <v>340</v>
      </c>
      <c r="F1919" s="162" t="s">
        <v>333</v>
      </c>
      <c r="G1919" s="162" t="s">
        <v>5400</v>
      </c>
      <c r="H1919" s="162" t="s">
        <v>5400</v>
      </c>
      <c r="I1919" s="162" t="s">
        <v>5401</v>
      </c>
      <c r="J1919" s="162" t="b">
        <v>1</v>
      </c>
      <c r="K1919" s="162" t="b">
        <v>0</v>
      </c>
    </row>
    <row r="1920" spans="1:11">
      <c r="A1920" s="162" t="s">
        <v>5402</v>
      </c>
      <c r="B1920" s="162" t="s">
        <v>9705</v>
      </c>
      <c r="C1920" s="162" t="s">
        <v>9706</v>
      </c>
      <c r="D1920" s="162" t="s">
        <v>5403</v>
      </c>
      <c r="E1920" s="162" t="s">
        <v>340</v>
      </c>
      <c r="F1920" s="162" t="s">
        <v>333</v>
      </c>
      <c r="G1920" s="162" t="s">
        <v>5404</v>
      </c>
      <c r="H1920" s="162" t="s">
        <v>5404</v>
      </c>
      <c r="I1920" s="162" t="s">
        <v>5405</v>
      </c>
      <c r="J1920" s="162" t="b">
        <v>1</v>
      </c>
      <c r="K1920" s="162" t="b">
        <v>0</v>
      </c>
    </row>
    <row r="1921" spans="1:13">
      <c r="A1921" s="162" t="s">
        <v>5409</v>
      </c>
      <c r="B1921" s="162" t="s">
        <v>9707</v>
      </c>
      <c r="C1921" s="162" t="s">
        <v>9708</v>
      </c>
      <c r="D1921" s="162" t="s">
        <v>5406</v>
      </c>
      <c r="E1921" s="162" t="s">
        <v>340</v>
      </c>
      <c r="F1921" s="162" t="s">
        <v>333</v>
      </c>
      <c r="G1921" s="162" t="s">
        <v>5407</v>
      </c>
      <c r="H1921" s="162" t="s">
        <v>5407</v>
      </c>
      <c r="I1921" s="162" t="s">
        <v>5408</v>
      </c>
      <c r="J1921" s="162" t="b">
        <v>0</v>
      </c>
      <c r="K1921" s="162" t="b">
        <v>0</v>
      </c>
    </row>
    <row r="1922" spans="1:13">
      <c r="A1922" s="162" t="s">
        <v>5409</v>
      </c>
      <c r="B1922" s="162" t="s">
        <v>9709</v>
      </c>
      <c r="C1922" s="162" t="s">
        <v>9710</v>
      </c>
      <c r="D1922" s="162" t="s">
        <v>5410</v>
      </c>
      <c r="E1922" s="162" t="s">
        <v>340</v>
      </c>
      <c r="F1922" s="162" t="s">
        <v>333</v>
      </c>
      <c r="G1922" s="162" t="s">
        <v>5411</v>
      </c>
      <c r="H1922" s="162" t="s">
        <v>5411</v>
      </c>
      <c r="I1922" s="162" t="s">
        <v>5412</v>
      </c>
      <c r="J1922" s="162" t="b">
        <v>0</v>
      </c>
      <c r="K1922" s="162" t="b">
        <v>0</v>
      </c>
    </row>
    <row r="1923" spans="1:13">
      <c r="A1923" s="162" t="s">
        <v>5415</v>
      </c>
      <c r="B1923" s="162" t="s">
        <v>9711</v>
      </c>
      <c r="C1923" s="162" t="s">
        <v>9712</v>
      </c>
      <c r="D1923" s="162" t="s">
        <v>1941</v>
      </c>
      <c r="E1923" s="162" t="s">
        <v>340</v>
      </c>
      <c r="F1923" s="162" t="s">
        <v>333</v>
      </c>
      <c r="G1923" s="162" t="s">
        <v>5413</v>
      </c>
      <c r="H1923" s="162" t="s">
        <v>5413</v>
      </c>
      <c r="I1923" s="162" t="s">
        <v>5414</v>
      </c>
      <c r="J1923" s="162" t="b">
        <v>1</v>
      </c>
      <c r="K1923" s="162" t="b">
        <v>0</v>
      </c>
    </row>
    <row r="1924" spans="1:13">
      <c r="A1924" s="162" t="s">
        <v>5415</v>
      </c>
      <c r="B1924" s="162" t="s">
        <v>9713</v>
      </c>
      <c r="C1924" s="162" t="s">
        <v>9714</v>
      </c>
      <c r="D1924" s="162" t="s">
        <v>5416</v>
      </c>
      <c r="E1924" s="162" t="s">
        <v>340</v>
      </c>
      <c r="F1924" s="162" t="s">
        <v>333</v>
      </c>
      <c r="G1924" s="162" t="s">
        <v>5417</v>
      </c>
      <c r="H1924" s="162" t="s">
        <v>5417</v>
      </c>
      <c r="I1924" s="162" t="s">
        <v>5418</v>
      </c>
      <c r="J1924" s="162" t="b">
        <v>1</v>
      </c>
      <c r="K1924" s="162" t="b">
        <v>0</v>
      </c>
    </row>
    <row r="1925" spans="1:13">
      <c r="A1925" s="162" t="s">
        <v>5415</v>
      </c>
      <c r="B1925" s="162" t="s">
        <v>9715</v>
      </c>
      <c r="C1925" s="162" t="s">
        <v>9716</v>
      </c>
      <c r="D1925" s="162" t="s">
        <v>5419</v>
      </c>
      <c r="E1925" s="162" t="s">
        <v>340</v>
      </c>
      <c r="F1925" s="162" t="s">
        <v>333</v>
      </c>
      <c r="G1925" s="162" t="s">
        <v>5420</v>
      </c>
      <c r="H1925" s="162" t="s">
        <v>5420</v>
      </c>
      <c r="I1925" s="162" t="s">
        <v>5421</v>
      </c>
      <c r="J1925" s="162" t="b">
        <v>0</v>
      </c>
      <c r="K1925" s="162" t="b">
        <v>0</v>
      </c>
    </row>
    <row r="1926" spans="1:13">
      <c r="A1926" s="162" t="s">
        <v>5415</v>
      </c>
      <c r="B1926" s="162" t="s">
        <v>9717</v>
      </c>
      <c r="C1926" s="162" t="s">
        <v>9718</v>
      </c>
      <c r="D1926" s="162" t="s">
        <v>5422</v>
      </c>
      <c r="E1926" s="162" t="s">
        <v>340</v>
      </c>
      <c r="F1926" s="162" t="s">
        <v>333</v>
      </c>
      <c r="G1926" s="162" t="s">
        <v>5423</v>
      </c>
      <c r="H1926" s="162" t="s">
        <v>5423</v>
      </c>
      <c r="I1926" s="162" t="s">
        <v>5424</v>
      </c>
      <c r="J1926" s="162" t="b">
        <v>0</v>
      </c>
      <c r="K1926" s="162" t="b">
        <v>0</v>
      </c>
    </row>
    <row r="1927" spans="1:13">
      <c r="A1927" s="162" t="s">
        <v>5415</v>
      </c>
      <c r="B1927" s="162" t="s">
        <v>9719</v>
      </c>
      <c r="C1927" s="162" t="s">
        <v>9720</v>
      </c>
      <c r="D1927" s="162" t="s">
        <v>1941</v>
      </c>
      <c r="E1927" s="162" t="s">
        <v>340</v>
      </c>
      <c r="F1927" s="162" t="s">
        <v>333</v>
      </c>
      <c r="G1927" s="162" t="s">
        <v>5425</v>
      </c>
      <c r="H1927" s="162" t="s">
        <v>5425</v>
      </c>
      <c r="I1927" s="162" t="s">
        <v>5426</v>
      </c>
      <c r="J1927" s="162" t="b">
        <v>1</v>
      </c>
      <c r="K1927" s="162" t="b">
        <v>0</v>
      </c>
    </row>
    <row r="1928" spans="1:13">
      <c r="A1928" s="162" t="s">
        <v>5415</v>
      </c>
      <c r="B1928" s="162" t="s">
        <v>9721</v>
      </c>
      <c r="C1928" s="162" t="s">
        <v>9722</v>
      </c>
      <c r="D1928" s="162" t="s">
        <v>5427</v>
      </c>
      <c r="E1928" s="162" t="s">
        <v>340</v>
      </c>
      <c r="F1928" s="162" t="s">
        <v>333</v>
      </c>
      <c r="G1928" s="162" t="s">
        <v>5428</v>
      </c>
      <c r="H1928" s="162" t="s">
        <v>5428</v>
      </c>
      <c r="I1928" s="162" t="s">
        <v>5429</v>
      </c>
      <c r="J1928" s="162" t="b">
        <v>1</v>
      </c>
      <c r="K1928" s="162" t="b">
        <v>0</v>
      </c>
    </row>
    <row r="1929" spans="1:13">
      <c r="A1929" s="162" t="s">
        <v>5415</v>
      </c>
      <c r="B1929" s="162" t="s">
        <v>9723</v>
      </c>
      <c r="C1929" s="162" t="s">
        <v>9724</v>
      </c>
      <c r="D1929" s="162" t="s">
        <v>5419</v>
      </c>
      <c r="E1929" s="162" t="s">
        <v>340</v>
      </c>
      <c r="F1929" s="162" t="s">
        <v>333</v>
      </c>
      <c r="G1929" s="162" t="s">
        <v>5430</v>
      </c>
      <c r="H1929" s="162" t="s">
        <v>5430</v>
      </c>
      <c r="I1929" s="162" t="s">
        <v>5431</v>
      </c>
      <c r="J1929" s="162" t="b">
        <v>0</v>
      </c>
      <c r="K1929" s="162" t="b">
        <v>0</v>
      </c>
    </row>
    <row r="1930" spans="1:13">
      <c r="A1930" s="162" t="s">
        <v>5415</v>
      </c>
      <c r="B1930" s="162" t="s">
        <v>9725</v>
      </c>
      <c r="C1930" s="162" t="s">
        <v>9726</v>
      </c>
      <c r="D1930" s="162" t="s">
        <v>5422</v>
      </c>
      <c r="E1930" s="162" t="s">
        <v>340</v>
      </c>
      <c r="F1930" s="162" t="s">
        <v>333</v>
      </c>
      <c r="G1930" s="162" t="s">
        <v>5432</v>
      </c>
      <c r="H1930" s="162" t="s">
        <v>5432</v>
      </c>
      <c r="I1930" s="162" t="s">
        <v>5433</v>
      </c>
      <c r="J1930" s="162" t="b">
        <v>1</v>
      </c>
      <c r="K1930" s="162" t="b">
        <v>0</v>
      </c>
    </row>
    <row r="1931" spans="1:13">
      <c r="A1931" s="162" t="s">
        <v>5415</v>
      </c>
      <c r="B1931" s="162" t="s">
        <v>9727</v>
      </c>
      <c r="C1931" s="162" t="s">
        <v>9728</v>
      </c>
      <c r="D1931" s="162" t="s">
        <v>5434</v>
      </c>
      <c r="E1931" s="162" t="s">
        <v>340</v>
      </c>
      <c r="F1931" s="162" t="s">
        <v>333</v>
      </c>
      <c r="G1931" s="162" t="s">
        <v>5435</v>
      </c>
      <c r="H1931" s="162" t="s">
        <v>5435</v>
      </c>
      <c r="I1931" s="162" t="s">
        <v>5436</v>
      </c>
      <c r="J1931" s="162" t="b">
        <v>0</v>
      </c>
      <c r="K1931" s="162" t="b">
        <v>0</v>
      </c>
    </row>
    <row r="1932" spans="1:13">
      <c r="A1932" s="162" t="s">
        <v>5415</v>
      </c>
      <c r="B1932" s="162" t="s">
        <v>9729</v>
      </c>
      <c r="C1932" s="162" t="s">
        <v>9730</v>
      </c>
      <c r="D1932" s="162" t="s">
        <v>5437</v>
      </c>
      <c r="E1932" s="162" t="s">
        <v>340</v>
      </c>
      <c r="F1932" s="162" t="s">
        <v>333</v>
      </c>
      <c r="G1932" s="162" t="s">
        <v>5438</v>
      </c>
      <c r="H1932" s="162" t="s">
        <v>5438</v>
      </c>
      <c r="I1932" s="162" t="s">
        <v>5439</v>
      </c>
      <c r="J1932" s="162" t="b">
        <v>0</v>
      </c>
      <c r="K1932" s="162" t="b">
        <v>0</v>
      </c>
    </row>
    <row r="1933" spans="1:13">
      <c r="A1933" s="162" t="s">
        <v>5443</v>
      </c>
      <c r="B1933" s="162" t="s">
        <v>9731</v>
      </c>
      <c r="C1933" s="162" t="s">
        <v>9732</v>
      </c>
      <c r="D1933" s="162" t="s">
        <v>5440</v>
      </c>
      <c r="E1933" s="162" t="s">
        <v>340</v>
      </c>
      <c r="F1933" s="162" t="s">
        <v>333</v>
      </c>
      <c r="G1933" s="162" t="s">
        <v>5441</v>
      </c>
      <c r="H1933" s="162" t="s">
        <v>5441</v>
      </c>
      <c r="I1933" s="162" t="s">
        <v>5442</v>
      </c>
      <c r="J1933" s="162" t="b">
        <v>0</v>
      </c>
      <c r="K1933" s="162" t="b">
        <v>0</v>
      </c>
      <c r="L1933" s="162" t="s">
        <v>10128</v>
      </c>
      <c r="M1933" s="162" t="s">
        <v>10128</v>
      </c>
    </row>
    <row r="1934" spans="1:13">
      <c r="A1934" s="162" t="s">
        <v>5443</v>
      </c>
      <c r="B1934" s="162" t="s">
        <v>9733</v>
      </c>
      <c r="C1934" s="162" t="s">
        <v>9734</v>
      </c>
      <c r="D1934" s="162" t="s">
        <v>5444</v>
      </c>
      <c r="E1934" s="162" t="s">
        <v>340</v>
      </c>
      <c r="F1934" s="162" t="s">
        <v>333</v>
      </c>
      <c r="G1934" s="162" t="s">
        <v>5445</v>
      </c>
      <c r="H1934" s="162" t="s">
        <v>5445</v>
      </c>
      <c r="I1934" s="162" t="s">
        <v>5446</v>
      </c>
      <c r="J1934" s="162" t="b">
        <v>0</v>
      </c>
      <c r="K1934" s="162" t="b">
        <v>0</v>
      </c>
      <c r="L1934" s="162" t="s">
        <v>10128</v>
      </c>
      <c r="M1934" s="162" t="s">
        <v>10128</v>
      </c>
    </row>
    <row r="1935" spans="1:13">
      <c r="A1935" s="162" t="s">
        <v>5443</v>
      </c>
      <c r="B1935" s="162" t="s">
        <v>9735</v>
      </c>
      <c r="C1935" s="162" t="s">
        <v>9736</v>
      </c>
      <c r="D1935" s="162" t="s">
        <v>5447</v>
      </c>
      <c r="E1935" s="162" t="s">
        <v>340</v>
      </c>
      <c r="F1935" s="162" t="s">
        <v>333</v>
      </c>
      <c r="G1935" s="162" t="s">
        <v>5448</v>
      </c>
      <c r="H1935" s="162" t="s">
        <v>5448</v>
      </c>
      <c r="I1935" s="162" t="s">
        <v>5449</v>
      </c>
      <c r="J1935" s="162" t="b">
        <v>1</v>
      </c>
      <c r="K1935" s="162" t="b">
        <v>0</v>
      </c>
      <c r="L1935" s="162" t="s">
        <v>10128</v>
      </c>
      <c r="M1935" s="162" t="s">
        <v>10128</v>
      </c>
    </row>
    <row r="1936" spans="1:13">
      <c r="A1936" s="162" t="s">
        <v>37</v>
      </c>
      <c r="B1936" s="162" t="s">
        <v>9737</v>
      </c>
      <c r="C1936" s="162" t="s">
        <v>9738</v>
      </c>
      <c r="D1936" s="162" t="s">
        <v>1163</v>
      </c>
      <c r="E1936" s="162" t="s">
        <v>340</v>
      </c>
      <c r="F1936" s="162" t="s">
        <v>333</v>
      </c>
      <c r="G1936" s="162" t="s">
        <v>229</v>
      </c>
      <c r="H1936" s="162" t="s">
        <v>229</v>
      </c>
      <c r="I1936" s="162" t="s">
        <v>242</v>
      </c>
      <c r="J1936" s="162" t="b">
        <v>1</v>
      </c>
      <c r="K1936" s="162" t="b">
        <v>1</v>
      </c>
    </row>
    <row r="1937" spans="1:11">
      <c r="A1937" s="162" t="s">
        <v>37</v>
      </c>
      <c r="B1937" s="162" t="s">
        <v>9739</v>
      </c>
      <c r="C1937" s="162" t="s">
        <v>9740</v>
      </c>
      <c r="D1937" s="162" t="s">
        <v>1164</v>
      </c>
      <c r="E1937" s="162" t="s">
        <v>340</v>
      </c>
      <c r="F1937" s="162" t="s">
        <v>333</v>
      </c>
      <c r="G1937" s="162" t="s">
        <v>1165</v>
      </c>
      <c r="H1937" s="162" t="s">
        <v>1165</v>
      </c>
      <c r="I1937" s="162" t="s">
        <v>1166</v>
      </c>
      <c r="J1937" s="162" t="b">
        <v>0</v>
      </c>
      <c r="K1937" s="162" t="b">
        <v>1</v>
      </c>
    </row>
    <row r="1938" spans="1:11">
      <c r="A1938" s="162" t="s">
        <v>1169</v>
      </c>
      <c r="B1938" s="162" t="s">
        <v>9741</v>
      </c>
      <c r="C1938" s="162" t="s">
        <v>9742</v>
      </c>
      <c r="E1938" s="162" t="s">
        <v>340</v>
      </c>
      <c r="F1938" s="162" t="s">
        <v>333</v>
      </c>
      <c r="G1938" s="162" t="s">
        <v>1167</v>
      </c>
      <c r="H1938" s="162" t="s">
        <v>1167</v>
      </c>
      <c r="I1938" s="162" t="s">
        <v>1168</v>
      </c>
      <c r="J1938" s="162" t="b">
        <v>0</v>
      </c>
      <c r="K1938" s="162" t="b">
        <v>1</v>
      </c>
    </row>
    <row r="1939" spans="1:11">
      <c r="A1939" s="162" t="s">
        <v>1169</v>
      </c>
      <c r="B1939" s="162" t="s">
        <v>9743</v>
      </c>
      <c r="C1939" s="162" t="s">
        <v>9744</v>
      </c>
      <c r="E1939" s="162" t="s">
        <v>340</v>
      </c>
      <c r="F1939" s="162" t="s">
        <v>333</v>
      </c>
      <c r="G1939" s="162" t="s">
        <v>1170</v>
      </c>
      <c r="H1939" s="162" t="s">
        <v>9745</v>
      </c>
      <c r="I1939" s="162" t="s">
        <v>1171</v>
      </c>
      <c r="J1939" s="162" t="b">
        <v>0</v>
      </c>
      <c r="K1939" s="162" t="b">
        <v>1</v>
      </c>
    </row>
    <row r="1940" spans="1:11">
      <c r="A1940" s="162" t="s">
        <v>5453</v>
      </c>
      <c r="B1940" s="162" t="s">
        <v>9746</v>
      </c>
      <c r="C1940" s="162" t="s">
        <v>9747</v>
      </c>
      <c r="D1940" s="162" t="s">
        <v>5450</v>
      </c>
      <c r="E1940" s="162" t="s">
        <v>340</v>
      </c>
      <c r="F1940" s="162" t="s">
        <v>341</v>
      </c>
      <c r="G1940" s="162" t="s">
        <v>5451</v>
      </c>
      <c r="H1940" s="162" t="s">
        <v>5451</v>
      </c>
      <c r="I1940" s="162" t="s">
        <v>5452</v>
      </c>
      <c r="J1940" s="162" t="b">
        <v>0</v>
      </c>
      <c r="K1940" s="162" t="b">
        <v>0</v>
      </c>
    </row>
    <row r="1941" spans="1:11">
      <c r="A1941" s="162" t="s">
        <v>5453</v>
      </c>
      <c r="B1941" s="162" t="s">
        <v>9748</v>
      </c>
      <c r="C1941" s="162" t="s">
        <v>9749</v>
      </c>
      <c r="D1941" s="162" t="s">
        <v>5454</v>
      </c>
      <c r="E1941" s="162" t="s">
        <v>340</v>
      </c>
      <c r="F1941" s="162" t="s">
        <v>341</v>
      </c>
      <c r="G1941" s="162" t="s">
        <v>5455</v>
      </c>
      <c r="H1941" s="162" t="s">
        <v>5455</v>
      </c>
      <c r="I1941" s="162" t="s">
        <v>5456</v>
      </c>
      <c r="J1941" s="162" t="b">
        <v>0</v>
      </c>
      <c r="K1941" s="162" t="b">
        <v>0</v>
      </c>
    </row>
    <row r="1942" spans="1:11">
      <c r="A1942" s="162" t="s">
        <v>5453</v>
      </c>
      <c r="B1942" s="162" t="s">
        <v>9750</v>
      </c>
      <c r="C1942" s="162" t="s">
        <v>9751</v>
      </c>
      <c r="D1942" s="162" t="s">
        <v>5457</v>
      </c>
      <c r="E1942" s="162" t="s">
        <v>340</v>
      </c>
      <c r="F1942" s="162" t="s">
        <v>341</v>
      </c>
      <c r="G1942" s="162" t="s">
        <v>5458</v>
      </c>
      <c r="H1942" s="162" t="s">
        <v>5458</v>
      </c>
      <c r="I1942" s="162" t="s">
        <v>5459</v>
      </c>
      <c r="J1942" s="162" t="b">
        <v>0</v>
      </c>
      <c r="K1942" s="162" t="b">
        <v>0</v>
      </c>
    </row>
    <row r="1943" spans="1:11">
      <c r="A1943" s="162" t="s">
        <v>5453</v>
      </c>
      <c r="B1943" s="162" t="s">
        <v>9752</v>
      </c>
      <c r="C1943" s="162" t="s">
        <v>9753</v>
      </c>
      <c r="D1943" s="162" t="s">
        <v>5460</v>
      </c>
      <c r="E1943" s="162" t="s">
        <v>340</v>
      </c>
      <c r="F1943" s="162" t="s">
        <v>341</v>
      </c>
      <c r="G1943" s="162" t="s">
        <v>5461</v>
      </c>
      <c r="H1943" s="162" t="s">
        <v>5461</v>
      </c>
      <c r="I1943" s="162" t="s">
        <v>5462</v>
      </c>
      <c r="J1943" s="162" t="b">
        <v>0</v>
      </c>
      <c r="K1943" s="162" t="b">
        <v>0</v>
      </c>
    </row>
    <row r="1944" spans="1:11">
      <c r="A1944" s="162" t="s">
        <v>5453</v>
      </c>
      <c r="B1944" s="162" t="s">
        <v>9754</v>
      </c>
      <c r="C1944" s="162" t="s">
        <v>9755</v>
      </c>
      <c r="D1944" s="162" t="s">
        <v>5463</v>
      </c>
      <c r="E1944" s="162" t="s">
        <v>340</v>
      </c>
      <c r="F1944" s="162" t="s">
        <v>341</v>
      </c>
      <c r="G1944" s="162" t="s">
        <v>5464</v>
      </c>
      <c r="H1944" s="162" t="s">
        <v>5464</v>
      </c>
      <c r="I1944" s="162" t="s">
        <v>5465</v>
      </c>
      <c r="J1944" s="162" t="b">
        <v>0</v>
      </c>
      <c r="K1944" s="162" t="b">
        <v>0</v>
      </c>
    </row>
    <row r="1945" spans="1:11">
      <c r="A1945" s="162" t="s">
        <v>5453</v>
      </c>
      <c r="B1945" s="162" t="s">
        <v>9756</v>
      </c>
      <c r="C1945" s="162" t="s">
        <v>9757</v>
      </c>
      <c r="D1945" s="162" t="s">
        <v>5466</v>
      </c>
      <c r="E1945" s="162" t="s">
        <v>340</v>
      </c>
      <c r="F1945" s="162" t="s">
        <v>341</v>
      </c>
      <c r="G1945" s="162" t="s">
        <v>5467</v>
      </c>
      <c r="H1945" s="162" t="s">
        <v>5467</v>
      </c>
      <c r="I1945" s="162" t="s">
        <v>5468</v>
      </c>
      <c r="J1945" s="162" t="b">
        <v>0</v>
      </c>
      <c r="K1945" s="162" t="b">
        <v>0</v>
      </c>
    </row>
    <row r="1946" spans="1:11">
      <c r="A1946" s="162" t="s">
        <v>5453</v>
      </c>
      <c r="B1946" s="162" t="s">
        <v>9758</v>
      </c>
      <c r="C1946" s="162" t="s">
        <v>9759</v>
      </c>
      <c r="D1946" s="162" t="s">
        <v>5469</v>
      </c>
      <c r="E1946" s="162" t="s">
        <v>340</v>
      </c>
      <c r="F1946" s="162" t="s">
        <v>341</v>
      </c>
      <c r="G1946" s="162" t="s">
        <v>5470</v>
      </c>
      <c r="H1946" s="162" t="s">
        <v>5470</v>
      </c>
      <c r="I1946" s="162" t="s">
        <v>5471</v>
      </c>
      <c r="J1946" s="162" t="b">
        <v>0</v>
      </c>
      <c r="K1946" s="162" t="b">
        <v>0</v>
      </c>
    </row>
    <row r="1947" spans="1:11">
      <c r="A1947" s="162" t="s">
        <v>5453</v>
      </c>
      <c r="B1947" s="162" t="s">
        <v>9760</v>
      </c>
      <c r="C1947" s="162" t="s">
        <v>9761</v>
      </c>
      <c r="D1947" s="162" t="s">
        <v>5472</v>
      </c>
      <c r="E1947" s="162" t="s">
        <v>340</v>
      </c>
      <c r="F1947" s="162" t="s">
        <v>341</v>
      </c>
      <c r="G1947" s="162" t="s">
        <v>5473</v>
      </c>
      <c r="H1947" s="162" t="s">
        <v>5473</v>
      </c>
      <c r="I1947" s="162" t="s">
        <v>5474</v>
      </c>
      <c r="J1947" s="162" t="b">
        <v>0</v>
      </c>
      <c r="K1947" s="162" t="b">
        <v>0</v>
      </c>
    </row>
    <row r="1948" spans="1:11">
      <c r="A1948" s="162" t="s">
        <v>5453</v>
      </c>
      <c r="B1948" s="162" t="s">
        <v>9762</v>
      </c>
      <c r="C1948" s="162" t="s">
        <v>9763</v>
      </c>
      <c r="D1948" s="162" t="s">
        <v>5475</v>
      </c>
      <c r="E1948" s="162" t="s">
        <v>340</v>
      </c>
      <c r="F1948" s="162" t="s">
        <v>341</v>
      </c>
      <c r="G1948" s="162" t="s">
        <v>5476</v>
      </c>
      <c r="H1948" s="162" t="s">
        <v>5476</v>
      </c>
      <c r="I1948" s="162" t="s">
        <v>5477</v>
      </c>
      <c r="J1948" s="162" t="b">
        <v>0</v>
      </c>
      <c r="K1948" s="162" t="b">
        <v>0</v>
      </c>
    </row>
    <row r="1949" spans="1:11">
      <c r="A1949" s="162" t="s">
        <v>5453</v>
      </c>
      <c r="B1949" s="162" t="s">
        <v>9764</v>
      </c>
      <c r="C1949" s="162" t="s">
        <v>9765</v>
      </c>
      <c r="D1949" s="162" t="s">
        <v>5478</v>
      </c>
      <c r="E1949" s="162" t="s">
        <v>340</v>
      </c>
      <c r="F1949" s="162" t="s">
        <v>341</v>
      </c>
      <c r="G1949" s="162" t="s">
        <v>5479</v>
      </c>
      <c r="H1949" s="162" t="s">
        <v>5479</v>
      </c>
      <c r="I1949" s="162" t="s">
        <v>5480</v>
      </c>
      <c r="J1949" s="162" t="b">
        <v>0</v>
      </c>
      <c r="K1949" s="162" t="b">
        <v>0</v>
      </c>
    </row>
    <row r="1950" spans="1:11">
      <c r="A1950" s="162" t="s">
        <v>5453</v>
      </c>
      <c r="B1950" s="162" t="s">
        <v>9766</v>
      </c>
      <c r="C1950" s="162" t="s">
        <v>9767</v>
      </c>
      <c r="D1950" s="162" t="s">
        <v>5481</v>
      </c>
      <c r="E1950" s="162" t="s">
        <v>340</v>
      </c>
      <c r="F1950" s="162" t="s">
        <v>341</v>
      </c>
      <c r="G1950" s="162" t="s">
        <v>5482</v>
      </c>
      <c r="H1950" s="162" t="s">
        <v>5482</v>
      </c>
      <c r="I1950" s="162" t="s">
        <v>5483</v>
      </c>
      <c r="J1950" s="162" t="b">
        <v>0</v>
      </c>
      <c r="K1950" s="162" t="b">
        <v>0</v>
      </c>
    </row>
    <row r="1951" spans="1:11">
      <c r="A1951" s="162" t="s">
        <v>5453</v>
      </c>
      <c r="B1951" s="162" t="s">
        <v>9768</v>
      </c>
      <c r="C1951" s="162" t="s">
        <v>9769</v>
      </c>
      <c r="D1951" s="162" t="s">
        <v>5484</v>
      </c>
      <c r="E1951" s="162" t="s">
        <v>340</v>
      </c>
      <c r="F1951" s="162" t="s">
        <v>341</v>
      </c>
      <c r="G1951" s="162" t="s">
        <v>5485</v>
      </c>
      <c r="H1951" s="162" t="s">
        <v>5485</v>
      </c>
      <c r="I1951" s="162" t="s">
        <v>5486</v>
      </c>
      <c r="J1951" s="162" t="b">
        <v>0</v>
      </c>
      <c r="K1951" s="162" t="b">
        <v>0</v>
      </c>
    </row>
    <row r="1952" spans="1:11">
      <c r="A1952" s="162" t="s">
        <v>5453</v>
      </c>
      <c r="B1952" s="162" t="s">
        <v>9770</v>
      </c>
      <c r="C1952" s="162" t="s">
        <v>9771</v>
      </c>
      <c r="D1952" s="162" t="s">
        <v>5487</v>
      </c>
      <c r="E1952" s="162" t="s">
        <v>340</v>
      </c>
      <c r="F1952" s="162" t="s">
        <v>341</v>
      </c>
      <c r="G1952" s="162" t="s">
        <v>5488</v>
      </c>
      <c r="H1952" s="162" t="s">
        <v>5488</v>
      </c>
      <c r="I1952" s="162" t="s">
        <v>5489</v>
      </c>
      <c r="J1952" s="162" t="b">
        <v>0</v>
      </c>
      <c r="K1952" s="162" t="b">
        <v>0</v>
      </c>
    </row>
    <row r="1953" spans="1:11">
      <c r="A1953" s="162" t="s">
        <v>5453</v>
      </c>
      <c r="B1953" s="162" t="s">
        <v>9772</v>
      </c>
      <c r="C1953" s="162" t="s">
        <v>9773</v>
      </c>
      <c r="D1953" s="162" t="s">
        <v>5490</v>
      </c>
      <c r="E1953" s="162" t="s">
        <v>340</v>
      </c>
      <c r="F1953" s="162" t="s">
        <v>341</v>
      </c>
      <c r="G1953" s="162" t="s">
        <v>5491</v>
      </c>
      <c r="H1953" s="162" t="s">
        <v>5491</v>
      </c>
      <c r="I1953" s="162" t="s">
        <v>5492</v>
      </c>
      <c r="J1953" s="162" t="b">
        <v>0</v>
      </c>
      <c r="K1953" s="162" t="b">
        <v>0</v>
      </c>
    </row>
    <row r="1954" spans="1:11">
      <c r="A1954" s="162" t="s">
        <v>5453</v>
      </c>
      <c r="B1954" s="162" t="s">
        <v>9774</v>
      </c>
      <c r="C1954" s="162" t="s">
        <v>9775</v>
      </c>
      <c r="D1954" s="162" t="s">
        <v>5493</v>
      </c>
      <c r="E1954" s="162" t="s">
        <v>340</v>
      </c>
      <c r="F1954" s="162" t="s">
        <v>341</v>
      </c>
      <c r="G1954" s="162" t="s">
        <v>5494</v>
      </c>
      <c r="H1954" s="162" t="s">
        <v>5494</v>
      </c>
      <c r="I1954" s="162" t="s">
        <v>5495</v>
      </c>
      <c r="J1954" s="162" t="b">
        <v>0</v>
      </c>
      <c r="K1954" s="162" t="b">
        <v>0</v>
      </c>
    </row>
    <row r="1955" spans="1:11">
      <c r="A1955" s="162" t="s">
        <v>5453</v>
      </c>
      <c r="B1955" s="162" t="s">
        <v>9776</v>
      </c>
      <c r="C1955" s="162" t="s">
        <v>9777</v>
      </c>
      <c r="D1955" s="162" t="s">
        <v>5496</v>
      </c>
      <c r="E1955" s="162" t="s">
        <v>340</v>
      </c>
      <c r="F1955" s="162" t="s">
        <v>341</v>
      </c>
      <c r="G1955" s="162" t="s">
        <v>5497</v>
      </c>
      <c r="H1955" s="162" t="s">
        <v>5497</v>
      </c>
      <c r="I1955" s="162" t="s">
        <v>5498</v>
      </c>
      <c r="J1955" s="162" t="b">
        <v>0</v>
      </c>
      <c r="K1955" s="162" t="b">
        <v>0</v>
      </c>
    </row>
    <row r="1956" spans="1:11">
      <c r="A1956" s="162" t="s">
        <v>5453</v>
      </c>
      <c r="B1956" s="162" t="s">
        <v>9778</v>
      </c>
      <c r="C1956" s="162" t="s">
        <v>9779</v>
      </c>
      <c r="D1956" s="162" t="s">
        <v>5499</v>
      </c>
      <c r="E1956" s="162" t="s">
        <v>340</v>
      </c>
      <c r="F1956" s="162" t="s">
        <v>341</v>
      </c>
      <c r="G1956" s="162" t="s">
        <v>5500</v>
      </c>
      <c r="H1956" s="162" t="s">
        <v>5500</v>
      </c>
      <c r="I1956" s="162" t="s">
        <v>5501</v>
      </c>
      <c r="J1956" s="162" t="b">
        <v>0</v>
      </c>
      <c r="K1956" s="162" t="b">
        <v>0</v>
      </c>
    </row>
    <row r="1957" spans="1:11">
      <c r="A1957" s="162" t="s">
        <v>5453</v>
      </c>
      <c r="B1957" s="162" t="s">
        <v>9780</v>
      </c>
      <c r="C1957" s="162" t="s">
        <v>9781</v>
      </c>
      <c r="D1957" s="162" t="s">
        <v>5502</v>
      </c>
      <c r="E1957" s="162" t="s">
        <v>340</v>
      </c>
      <c r="F1957" s="162" t="s">
        <v>341</v>
      </c>
      <c r="G1957" s="162" t="s">
        <v>5503</v>
      </c>
      <c r="H1957" s="162" t="s">
        <v>5503</v>
      </c>
      <c r="I1957" s="162" t="s">
        <v>5504</v>
      </c>
      <c r="J1957" s="162" t="b">
        <v>0</v>
      </c>
      <c r="K1957" s="162" t="b">
        <v>0</v>
      </c>
    </row>
    <row r="1958" spans="1:11">
      <c r="A1958" s="162" t="s">
        <v>5453</v>
      </c>
      <c r="B1958" s="162" t="s">
        <v>9782</v>
      </c>
      <c r="C1958" s="162" t="s">
        <v>9783</v>
      </c>
      <c r="D1958" s="162" t="s">
        <v>5505</v>
      </c>
      <c r="E1958" s="162" t="s">
        <v>340</v>
      </c>
      <c r="F1958" s="162" t="s">
        <v>341</v>
      </c>
      <c r="G1958" s="162" t="s">
        <v>5506</v>
      </c>
      <c r="H1958" s="162" t="s">
        <v>5506</v>
      </c>
      <c r="I1958" s="162" t="s">
        <v>5507</v>
      </c>
      <c r="J1958" s="162" t="b">
        <v>0</v>
      </c>
      <c r="K1958" s="162" t="b">
        <v>0</v>
      </c>
    </row>
    <row r="1959" spans="1:11">
      <c r="A1959" s="162" t="s">
        <v>5453</v>
      </c>
      <c r="B1959" s="162" t="s">
        <v>9784</v>
      </c>
      <c r="C1959" s="162" t="s">
        <v>9785</v>
      </c>
      <c r="D1959" s="162" t="s">
        <v>5508</v>
      </c>
      <c r="E1959" s="162" t="s">
        <v>340</v>
      </c>
      <c r="F1959" s="162" t="s">
        <v>341</v>
      </c>
      <c r="G1959" s="162" t="s">
        <v>5509</v>
      </c>
      <c r="H1959" s="162" t="s">
        <v>5509</v>
      </c>
      <c r="I1959" s="162" t="s">
        <v>5510</v>
      </c>
      <c r="J1959" s="162" t="b">
        <v>0</v>
      </c>
      <c r="K1959" s="162" t="b">
        <v>0</v>
      </c>
    </row>
    <row r="1960" spans="1:11">
      <c r="A1960" s="162" t="s">
        <v>5453</v>
      </c>
      <c r="B1960" s="162" t="s">
        <v>9786</v>
      </c>
      <c r="C1960" s="162" t="s">
        <v>9787</v>
      </c>
      <c r="D1960" s="162" t="s">
        <v>5511</v>
      </c>
      <c r="E1960" s="162" t="s">
        <v>340</v>
      </c>
      <c r="F1960" s="162" t="s">
        <v>332</v>
      </c>
      <c r="G1960" s="162" t="s">
        <v>5512</v>
      </c>
      <c r="H1960" s="162" t="s">
        <v>5512</v>
      </c>
      <c r="I1960" s="162" t="s">
        <v>5513</v>
      </c>
      <c r="J1960" s="162" t="b">
        <v>0</v>
      </c>
      <c r="K1960" s="162" t="b">
        <v>0</v>
      </c>
    </row>
    <row r="1961" spans="1:11">
      <c r="A1961" s="162" t="s">
        <v>5517</v>
      </c>
      <c r="B1961" s="162" t="s">
        <v>9788</v>
      </c>
      <c r="C1961" s="162" t="s">
        <v>9789</v>
      </c>
      <c r="D1961" s="162" t="s">
        <v>5514</v>
      </c>
      <c r="E1961" s="162" t="s">
        <v>340</v>
      </c>
      <c r="F1961" s="162" t="s">
        <v>333</v>
      </c>
      <c r="G1961" s="162" t="s">
        <v>5515</v>
      </c>
      <c r="H1961" s="162" t="s">
        <v>5515</v>
      </c>
      <c r="I1961" s="162" t="s">
        <v>5516</v>
      </c>
      <c r="J1961" s="162" t="b">
        <v>0</v>
      </c>
      <c r="K1961" s="162" t="b">
        <v>0</v>
      </c>
    </row>
    <row r="1962" spans="1:11">
      <c r="A1962" s="162" t="s">
        <v>5517</v>
      </c>
      <c r="B1962" s="162" t="s">
        <v>9790</v>
      </c>
      <c r="C1962" s="162" t="s">
        <v>9791</v>
      </c>
      <c r="D1962" s="162" t="s">
        <v>5518</v>
      </c>
      <c r="E1962" s="162" t="s">
        <v>340</v>
      </c>
      <c r="F1962" s="162" t="s">
        <v>333</v>
      </c>
      <c r="G1962" s="162" t="s">
        <v>5519</v>
      </c>
      <c r="H1962" s="162" t="s">
        <v>5519</v>
      </c>
      <c r="I1962" s="162" t="s">
        <v>5520</v>
      </c>
      <c r="J1962" s="162" t="b">
        <v>1</v>
      </c>
      <c r="K1962" s="162" t="b">
        <v>0</v>
      </c>
    </row>
    <row r="1963" spans="1:11">
      <c r="A1963" s="162" t="s">
        <v>5517</v>
      </c>
      <c r="B1963" s="162" t="s">
        <v>9792</v>
      </c>
      <c r="C1963" s="162" t="s">
        <v>9793</v>
      </c>
      <c r="D1963" s="162" t="s">
        <v>5521</v>
      </c>
      <c r="E1963" s="162" t="s">
        <v>340</v>
      </c>
      <c r="F1963" s="162" t="s">
        <v>333</v>
      </c>
      <c r="G1963" s="162" t="s">
        <v>5522</v>
      </c>
      <c r="H1963" s="162" t="s">
        <v>5522</v>
      </c>
      <c r="I1963" s="162" t="s">
        <v>5523</v>
      </c>
      <c r="J1963" s="162" t="b">
        <v>0</v>
      </c>
      <c r="K1963" s="162" t="b">
        <v>0</v>
      </c>
    </row>
    <row r="1964" spans="1:11">
      <c r="A1964" s="162" t="s">
        <v>5517</v>
      </c>
      <c r="B1964" s="162" t="s">
        <v>9794</v>
      </c>
      <c r="C1964" s="162" t="s">
        <v>9795</v>
      </c>
      <c r="D1964" s="162" t="s">
        <v>5524</v>
      </c>
      <c r="E1964" s="162" t="s">
        <v>340</v>
      </c>
      <c r="F1964" s="162" t="s">
        <v>333</v>
      </c>
      <c r="G1964" s="162" t="s">
        <v>5525</v>
      </c>
      <c r="H1964" s="162" t="s">
        <v>5525</v>
      </c>
      <c r="I1964" s="162" t="s">
        <v>5526</v>
      </c>
      <c r="J1964" s="162" t="b">
        <v>0</v>
      </c>
      <c r="K1964" s="162" t="b">
        <v>0</v>
      </c>
    </row>
    <row r="1965" spans="1:11">
      <c r="A1965" s="162" t="s">
        <v>5517</v>
      </c>
      <c r="B1965" s="162" t="s">
        <v>9796</v>
      </c>
      <c r="C1965" s="162" t="s">
        <v>9797</v>
      </c>
      <c r="D1965" s="162" t="s">
        <v>5527</v>
      </c>
      <c r="E1965" s="162" t="s">
        <v>340</v>
      </c>
      <c r="F1965" s="162" t="s">
        <v>333</v>
      </c>
      <c r="G1965" s="162" t="s">
        <v>5528</v>
      </c>
      <c r="H1965" s="162" t="s">
        <v>5528</v>
      </c>
      <c r="I1965" s="162" t="s">
        <v>5529</v>
      </c>
      <c r="J1965" s="162" t="b">
        <v>1</v>
      </c>
      <c r="K1965" s="162" t="b">
        <v>0</v>
      </c>
    </row>
    <row r="1966" spans="1:11">
      <c r="A1966" s="162" t="s">
        <v>5517</v>
      </c>
      <c r="B1966" s="162" t="s">
        <v>9798</v>
      </c>
      <c r="C1966" s="162" t="s">
        <v>9799</v>
      </c>
      <c r="D1966" s="162" t="s">
        <v>5530</v>
      </c>
      <c r="E1966" s="162" t="s">
        <v>340</v>
      </c>
      <c r="F1966" s="162" t="s">
        <v>333</v>
      </c>
      <c r="G1966" s="162" t="s">
        <v>5531</v>
      </c>
      <c r="H1966" s="162" t="s">
        <v>5531</v>
      </c>
      <c r="I1966" s="162" t="s">
        <v>5532</v>
      </c>
      <c r="J1966" s="162" t="b">
        <v>0</v>
      </c>
      <c r="K1966" s="162" t="b">
        <v>0</v>
      </c>
    </row>
    <row r="1967" spans="1:11">
      <c r="A1967" s="162" t="s">
        <v>5517</v>
      </c>
      <c r="B1967" s="162" t="s">
        <v>9800</v>
      </c>
      <c r="C1967" s="162" t="s">
        <v>9801</v>
      </c>
      <c r="D1967" s="162" t="s">
        <v>5533</v>
      </c>
      <c r="E1967" s="162" t="s">
        <v>340</v>
      </c>
      <c r="F1967" s="162" t="s">
        <v>333</v>
      </c>
      <c r="G1967" s="162" t="s">
        <v>5534</v>
      </c>
      <c r="H1967" s="162" t="s">
        <v>5534</v>
      </c>
      <c r="I1967" s="162" t="s">
        <v>5535</v>
      </c>
      <c r="J1967" s="162" t="b">
        <v>0</v>
      </c>
      <c r="K1967" s="162" t="b">
        <v>0</v>
      </c>
    </row>
    <row r="1968" spans="1:11">
      <c r="A1968" s="162" t="s">
        <v>5517</v>
      </c>
      <c r="B1968" s="162" t="s">
        <v>9802</v>
      </c>
      <c r="C1968" s="162" t="s">
        <v>9803</v>
      </c>
      <c r="D1968" s="162" t="s">
        <v>5536</v>
      </c>
      <c r="E1968" s="162" t="s">
        <v>340</v>
      </c>
      <c r="F1968" s="162" t="s">
        <v>333</v>
      </c>
      <c r="G1968" s="162" t="s">
        <v>5537</v>
      </c>
      <c r="H1968" s="162" t="s">
        <v>5537</v>
      </c>
      <c r="I1968" s="162" t="s">
        <v>5538</v>
      </c>
      <c r="J1968" s="162" t="b">
        <v>0</v>
      </c>
      <c r="K1968" s="162" t="b">
        <v>0</v>
      </c>
    </row>
    <row r="1969" spans="1:11">
      <c r="A1969" s="162" t="s">
        <v>5517</v>
      </c>
      <c r="B1969" s="162" t="s">
        <v>9804</v>
      </c>
      <c r="C1969" s="162" t="s">
        <v>9805</v>
      </c>
      <c r="D1969" s="162" t="s">
        <v>5539</v>
      </c>
      <c r="E1969" s="162" t="s">
        <v>340</v>
      </c>
      <c r="F1969" s="162" t="s">
        <v>333</v>
      </c>
      <c r="G1969" s="162" t="s">
        <v>5540</v>
      </c>
      <c r="H1969" s="162" t="s">
        <v>5540</v>
      </c>
      <c r="I1969" s="162" t="s">
        <v>5541</v>
      </c>
      <c r="J1969" s="162" t="b">
        <v>0</v>
      </c>
      <c r="K1969" s="162" t="b">
        <v>0</v>
      </c>
    </row>
    <row r="1970" spans="1:11">
      <c r="A1970" s="162" t="s">
        <v>5517</v>
      </c>
      <c r="B1970" s="162" t="s">
        <v>9806</v>
      </c>
      <c r="C1970" s="162" t="s">
        <v>9807</v>
      </c>
      <c r="D1970" s="162" t="s">
        <v>5542</v>
      </c>
      <c r="E1970" s="162" t="s">
        <v>340</v>
      </c>
      <c r="F1970" s="162" t="s">
        <v>333</v>
      </c>
      <c r="G1970" s="162" t="s">
        <v>5543</v>
      </c>
      <c r="H1970" s="162" t="s">
        <v>5543</v>
      </c>
      <c r="I1970" s="162" t="s">
        <v>5544</v>
      </c>
      <c r="J1970" s="162" t="b">
        <v>0</v>
      </c>
      <c r="K1970" s="162" t="b">
        <v>0</v>
      </c>
    </row>
    <row r="1971" spans="1:11">
      <c r="A1971" s="162" t="s">
        <v>5517</v>
      </c>
      <c r="B1971" s="162" t="s">
        <v>9808</v>
      </c>
      <c r="C1971" s="162" t="s">
        <v>9809</v>
      </c>
      <c r="D1971" s="162" t="s">
        <v>5545</v>
      </c>
      <c r="E1971" s="162" t="s">
        <v>340</v>
      </c>
      <c r="F1971" s="162" t="s">
        <v>333</v>
      </c>
      <c r="G1971" s="162" t="s">
        <v>5546</v>
      </c>
      <c r="H1971" s="162" t="s">
        <v>5546</v>
      </c>
      <c r="I1971" s="162" t="s">
        <v>5547</v>
      </c>
      <c r="J1971" s="162" t="b">
        <v>1</v>
      </c>
      <c r="K1971" s="162" t="b">
        <v>0</v>
      </c>
    </row>
    <row r="1972" spans="1:11">
      <c r="A1972" s="162" t="s">
        <v>383</v>
      </c>
      <c r="B1972" s="162" t="s">
        <v>9810</v>
      </c>
      <c r="C1972" s="162" t="s">
        <v>9811</v>
      </c>
      <c r="D1972" s="162" t="s">
        <v>380</v>
      </c>
      <c r="E1972" s="162" t="s">
        <v>340</v>
      </c>
      <c r="F1972" s="162" t="s">
        <v>333</v>
      </c>
      <c r="G1972" s="162" t="s">
        <v>381</v>
      </c>
      <c r="H1972" s="162" t="s">
        <v>381</v>
      </c>
      <c r="I1972" s="162" t="s">
        <v>382</v>
      </c>
      <c r="J1972" s="162" t="b">
        <v>0</v>
      </c>
      <c r="K1972" s="162" t="b">
        <v>0</v>
      </c>
    </row>
    <row r="1973" spans="1:11">
      <c r="A1973" s="162" t="s">
        <v>5551</v>
      </c>
      <c r="B1973" s="162" t="s">
        <v>9812</v>
      </c>
      <c r="C1973" s="162" t="s">
        <v>9813</v>
      </c>
      <c r="D1973" s="162" t="s">
        <v>5548</v>
      </c>
      <c r="E1973" s="162" t="s">
        <v>340</v>
      </c>
      <c r="F1973" s="162" t="s">
        <v>332</v>
      </c>
      <c r="G1973" s="162" t="s">
        <v>5549</v>
      </c>
      <c r="H1973" s="162" t="s">
        <v>5549</v>
      </c>
      <c r="I1973" s="162" t="s">
        <v>5550</v>
      </c>
      <c r="J1973" s="162" t="b">
        <v>0</v>
      </c>
      <c r="K1973" s="162" t="b">
        <v>0</v>
      </c>
    </row>
    <row r="1974" spans="1:11">
      <c r="A1974" s="162" t="s">
        <v>5551</v>
      </c>
      <c r="B1974" s="162" t="s">
        <v>9814</v>
      </c>
      <c r="C1974" s="162" t="s">
        <v>9815</v>
      </c>
      <c r="D1974" s="162" t="s">
        <v>5548</v>
      </c>
      <c r="E1974" s="162" t="s">
        <v>340</v>
      </c>
      <c r="F1974" s="162" t="s">
        <v>332</v>
      </c>
      <c r="G1974" s="162" t="s">
        <v>5552</v>
      </c>
      <c r="H1974" s="162" t="s">
        <v>5552</v>
      </c>
      <c r="I1974" s="162" t="s">
        <v>5553</v>
      </c>
      <c r="J1974" s="162" t="b">
        <v>0</v>
      </c>
      <c r="K1974" s="162" t="b">
        <v>0</v>
      </c>
    </row>
    <row r="1975" spans="1:11">
      <c r="A1975" s="162" t="s">
        <v>5551</v>
      </c>
      <c r="B1975" s="162" t="s">
        <v>9816</v>
      </c>
      <c r="C1975" s="162" t="s">
        <v>9817</v>
      </c>
      <c r="D1975" s="162" t="s">
        <v>5548</v>
      </c>
      <c r="E1975" s="162" t="s">
        <v>340</v>
      </c>
      <c r="F1975" s="162" t="s">
        <v>332</v>
      </c>
      <c r="G1975" s="162" t="s">
        <v>5554</v>
      </c>
      <c r="H1975" s="162" t="s">
        <v>5554</v>
      </c>
      <c r="I1975" s="162" t="s">
        <v>5555</v>
      </c>
      <c r="J1975" s="162" t="b">
        <v>0</v>
      </c>
      <c r="K1975" s="162" t="b">
        <v>0</v>
      </c>
    </row>
    <row r="1976" spans="1:11">
      <c r="A1976" s="162" t="s">
        <v>5551</v>
      </c>
      <c r="B1976" s="162" t="s">
        <v>9818</v>
      </c>
      <c r="C1976" s="162" t="s">
        <v>9819</v>
      </c>
      <c r="D1976" s="162" t="s">
        <v>5548</v>
      </c>
      <c r="E1976" s="162" t="s">
        <v>340</v>
      </c>
      <c r="F1976" s="162" t="s">
        <v>332</v>
      </c>
      <c r="G1976" s="162" t="s">
        <v>5556</v>
      </c>
      <c r="H1976" s="162" t="s">
        <v>5556</v>
      </c>
      <c r="I1976" s="162" t="s">
        <v>5557</v>
      </c>
      <c r="J1976" s="162" t="b">
        <v>0</v>
      </c>
      <c r="K1976" s="162" t="b">
        <v>0</v>
      </c>
    </row>
    <row r="1977" spans="1:11">
      <c r="A1977" s="162" t="s">
        <v>519</v>
      </c>
      <c r="B1977" s="162" t="s">
        <v>9820</v>
      </c>
      <c r="C1977" s="162" t="s">
        <v>9821</v>
      </c>
      <c r="D1977" s="162" t="s">
        <v>516</v>
      </c>
      <c r="E1977" s="162" t="s">
        <v>340</v>
      </c>
      <c r="F1977" s="162" t="s">
        <v>332</v>
      </c>
      <c r="G1977" s="162" t="s">
        <v>517</v>
      </c>
      <c r="H1977" s="162" t="s">
        <v>517</v>
      </c>
      <c r="I1977" s="162" t="s">
        <v>518</v>
      </c>
      <c r="J1977" s="162" t="b">
        <v>0</v>
      </c>
      <c r="K1977" s="162" t="b">
        <v>0</v>
      </c>
    </row>
    <row r="1978" spans="1:11">
      <c r="A1978" s="162" t="s">
        <v>519</v>
      </c>
      <c r="B1978" s="162" t="s">
        <v>9822</v>
      </c>
      <c r="C1978" s="162" t="s">
        <v>9823</v>
      </c>
      <c r="D1978" s="162" t="s">
        <v>516</v>
      </c>
      <c r="E1978" s="162" t="s">
        <v>340</v>
      </c>
      <c r="F1978" s="162" t="s">
        <v>332</v>
      </c>
      <c r="G1978" s="162" t="s">
        <v>520</v>
      </c>
      <c r="H1978" s="162" t="s">
        <v>520</v>
      </c>
      <c r="I1978" s="162" t="s">
        <v>521</v>
      </c>
      <c r="J1978" s="162" t="b">
        <v>0</v>
      </c>
      <c r="K1978" s="162" t="b">
        <v>0</v>
      </c>
    </row>
    <row r="1979" spans="1:11">
      <c r="A1979" s="162" t="s">
        <v>519</v>
      </c>
      <c r="B1979" s="162" t="s">
        <v>9824</v>
      </c>
      <c r="C1979" s="162" t="s">
        <v>9825</v>
      </c>
      <c r="D1979" s="162" t="s">
        <v>516</v>
      </c>
      <c r="E1979" s="162" t="s">
        <v>340</v>
      </c>
      <c r="F1979" s="162" t="s">
        <v>332</v>
      </c>
      <c r="G1979" s="162" t="s">
        <v>522</v>
      </c>
      <c r="H1979" s="162" t="s">
        <v>522</v>
      </c>
      <c r="I1979" s="162" t="s">
        <v>523</v>
      </c>
      <c r="J1979" s="162" t="b">
        <v>0</v>
      </c>
      <c r="K1979" s="162" t="b">
        <v>0</v>
      </c>
    </row>
    <row r="1980" spans="1:11">
      <c r="A1980" s="162" t="s">
        <v>519</v>
      </c>
      <c r="B1980" s="162" t="s">
        <v>9826</v>
      </c>
      <c r="C1980" s="162" t="s">
        <v>9827</v>
      </c>
      <c r="D1980" s="162" t="s">
        <v>516</v>
      </c>
      <c r="E1980" s="162" t="s">
        <v>340</v>
      </c>
      <c r="F1980" s="162" t="s">
        <v>333</v>
      </c>
      <c r="G1980" s="162" t="s">
        <v>5558</v>
      </c>
      <c r="H1980" s="162" t="s">
        <v>5558</v>
      </c>
      <c r="I1980" s="162" t="s">
        <v>5559</v>
      </c>
      <c r="J1980" s="162" t="b">
        <v>0</v>
      </c>
      <c r="K1980" s="162" t="b">
        <v>0</v>
      </c>
    </row>
    <row r="1981" spans="1:11">
      <c r="A1981" s="162" t="s">
        <v>519</v>
      </c>
      <c r="B1981" s="162" t="s">
        <v>9828</v>
      </c>
      <c r="C1981" s="162" t="s">
        <v>9829</v>
      </c>
      <c r="D1981" s="162" t="s">
        <v>516</v>
      </c>
      <c r="E1981" s="162" t="s">
        <v>340</v>
      </c>
      <c r="F1981" s="162" t="s">
        <v>333</v>
      </c>
      <c r="G1981" s="162" t="s">
        <v>5560</v>
      </c>
      <c r="H1981" s="162" t="s">
        <v>5560</v>
      </c>
      <c r="I1981" s="162" t="s">
        <v>5561</v>
      </c>
      <c r="J1981" s="162" t="b">
        <v>0</v>
      </c>
      <c r="K1981" s="162" t="b">
        <v>0</v>
      </c>
    </row>
    <row r="1982" spans="1:11">
      <c r="A1982" s="162" t="s">
        <v>519</v>
      </c>
      <c r="B1982" s="162" t="s">
        <v>9830</v>
      </c>
      <c r="C1982" s="162" t="s">
        <v>9831</v>
      </c>
      <c r="D1982" s="162" t="s">
        <v>516</v>
      </c>
      <c r="E1982" s="162" t="s">
        <v>340</v>
      </c>
      <c r="F1982" s="162" t="s">
        <v>333</v>
      </c>
      <c r="G1982" s="162" t="s">
        <v>5562</v>
      </c>
      <c r="H1982" s="162" t="s">
        <v>5562</v>
      </c>
      <c r="I1982" s="162" t="s">
        <v>5563</v>
      </c>
      <c r="J1982" s="162" t="b">
        <v>0</v>
      </c>
      <c r="K1982" s="162" t="b">
        <v>0</v>
      </c>
    </row>
    <row r="1983" spans="1:11">
      <c r="A1983" s="162" t="s">
        <v>5567</v>
      </c>
      <c r="B1983" s="162" t="s">
        <v>9832</v>
      </c>
      <c r="C1983" s="162" t="s">
        <v>9833</v>
      </c>
      <c r="D1983" s="162" t="s">
        <v>5564</v>
      </c>
      <c r="E1983" s="162" t="s">
        <v>340</v>
      </c>
      <c r="F1983" s="162" t="s">
        <v>333</v>
      </c>
      <c r="G1983" s="162" t="s">
        <v>5565</v>
      </c>
      <c r="H1983" s="162" t="s">
        <v>5565</v>
      </c>
      <c r="I1983" s="162" t="s">
        <v>5566</v>
      </c>
      <c r="J1983" s="162" t="b">
        <v>0</v>
      </c>
      <c r="K1983" s="162" t="b">
        <v>0</v>
      </c>
    </row>
    <row r="1984" spans="1:11">
      <c r="A1984" s="162" t="s">
        <v>5567</v>
      </c>
      <c r="B1984" s="162" t="s">
        <v>9834</v>
      </c>
      <c r="C1984" s="162" t="s">
        <v>9835</v>
      </c>
      <c r="D1984" s="162" t="s">
        <v>5568</v>
      </c>
      <c r="E1984" s="162" t="s">
        <v>340</v>
      </c>
      <c r="F1984" s="162" t="s">
        <v>333</v>
      </c>
      <c r="G1984" s="162" t="s">
        <v>5569</v>
      </c>
      <c r="H1984" s="162" t="s">
        <v>5569</v>
      </c>
      <c r="I1984" s="162" t="s">
        <v>5570</v>
      </c>
      <c r="J1984" s="162" t="b">
        <v>0</v>
      </c>
      <c r="K1984" s="162" t="b">
        <v>0</v>
      </c>
    </row>
    <row r="1985" spans="1:11">
      <c r="A1985" s="162" t="s">
        <v>5567</v>
      </c>
      <c r="B1985" s="162" t="s">
        <v>9836</v>
      </c>
      <c r="C1985" s="162" t="s">
        <v>9837</v>
      </c>
      <c r="D1985" s="162" t="s">
        <v>5571</v>
      </c>
      <c r="E1985" s="162" t="s">
        <v>340</v>
      </c>
      <c r="F1985" s="162" t="s">
        <v>333</v>
      </c>
      <c r="G1985" s="162" t="s">
        <v>5572</v>
      </c>
      <c r="H1985" s="162" t="s">
        <v>5572</v>
      </c>
      <c r="I1985" s="162" t="s">
        <v>5573</v>
      </c>
      <c r="J1985" s="162" t="b">
        <v>1</v>
      </c>
      <c r="K1985" s="162" t="b">
        <v>0</v>
      </c>
    </row>
    <row r="1986" spans="1:11">
      <c r="A1986" s="162" t="s">
        <v>5577</v>
      </c>
      <c r="B1986" s="162" t="s">
        <v>9838</v>
      </c>
      <c r="C1986" s="162" t="s">
        <v>9839</v>
      </c>
      <c r="D1986" s="162" t="s">
        <v>5574</v>
      </c>
      <c r="E1986" s="162" t="s">
        <v>340</v>
      </c>
      <c r="F1986" s="162" t="s">
        <v>341</v>
      </c>
      <c r="G1986" s="162" t="s">
        <v>5575</v>
      </c>
      <c r="H1986" s="162" t="s">
        <v>5575</v>
      </c>
      <c r="I1986" s="162" t="s">
        <v>5576</v>
      </c>
      <c r="J1986" s="162" t="b">
        <v>0</v>
      </c>
      <c r="K1986" s="162" t="b">
        <v>0</v>
      </c>
    </row>
    <row r="1987" spans="1:11">
      <c r="A1987" s="162" t="s">
        <v>5577</v>
      </c>
      <c r="B1987" s="162" t="s">
        <v>9840</v>
      </c>
      <c r="C1987" s="162" t="s">
        <v>9841</v>
      </c>
      <c r="D1987" s="162" t="s">
        <v>5578</v>
      </c>
      <c r="E1987" s="162" t="s">
        <v>340</v>
      </c>
      <c r="F1987" s="162" t="s">
        <v>341</v>
      </c>
      <c r="G1987" s="162" t="s">
        <v>5579</v>
      </c>
      <c r="H1987" s="162" t="s">
        <v>5579</v>
      </c>
      <c r="I1987" s="162" t="s">
        <v>5580</v>
      </c>
      <c r="J1987" s="162" t="b">
        <v>0</v>
      </c>
      <c r="K1987" s="162" t="b">
        <v>0</v>
      </c>
    </row>
    <row r="1988" spans="1:11">
      <c r="A1988" s="162" t="s">
        <v>5577</v>
      </c>
      <c r="B1988" s="162" t="s">
        <v>9842</v>
      </c>
      <c r="C1988" s="162" t="s">
        <v>9843</v>
      </c>
      <c r="D1988" s="162" t="s">
        <v>5581</v>
      </c>
      <c r="E1988" s="162" t="s">
        <v>340</v>
      </c>
      <c r="F1988" s="162" t="s">
        <v>341</v>
      </c>
      <c r="G1988" s="162" t="s">
        <v>5582</v>
      </c>
      <c r="H1988" s="162" t="s">
        <v>5582</v>
      </c>
      <c r="I1988" s="162" t="s">
        <v>5583</v>
      </c>
      <c r="J1988" s="162" t="b">
        <v>0</v>
      </c>
      <c r="K1988" s="162" t="b">
        <v>0</v>
      </c>
    </row>
    <row r="1989" spans="1:11">
      <c r="A1989" s="162" t="s">
        <v>5577</v>
      </c>
      <c r="B1989" s="162" t="s">
        <v>9844</v>
      </c>
      <c r="C1989" s="162" t="s">
        <v>9845</v>
      </c>
      <c r="D1989" s="162" t="s">
        <v>5574</v>
      </c>
      <c r="E1989" s="162" t="s">
        <v>340</v>
      </c>
      <c r="F1989" s="162" t="s">
        <v>341</v>
      </c>
      <c r="G1989" s="162" t="s">
        <v>5584</v>
      </c>
      <c r="H1989" s="162" t="s">
        <v>5584</v>
      </c>
      <c r="I1989" s="162" t="s">
        <v>5585</v>
      </c>
      <c r="J1989" s="162" t="b">
        <v>0</v>
      </c>
      <c r="K1989" s="162" t="b">
        <v>0</v>
      </c>
    </row>
    <row r="1990" spans="1:11">
      <c r="A1990" s="162" t="s">
        <v>5577</v>
      </c>
      <c r="B1990" s="162" t="s">
        <v>9846</v>
      </c>
      <c r="C1990" s="162" t="s">
        <v>9847</v>
      </c>
      <c r="D1990" s="162" t="s">
        <v>5578</v>
      </c>
      <c r="E1990" s="162" t="s">
        <v>340</v>
      </c>
      <c r="F1990" s="162" t="s">
        <v>341</v>
      </c>
      <c r="G1990" s="162" t="s">
        <v>5586</v>
      </c>
      <c r="H1990" s="162" t="s">
        <v>5586</v>
      </c>
      <c r="I1990" s="162" t="s">
        <v>5587</v>
      </c>
      <c r="J1990" s="162" t="b">
        <v>0</v>
      </c>
      <c r="K1990" s="162" t="b">
        <v>0</v>
      </c>
    </row>
    <row r="1991" spans="1:11">
      <c r="A1991" s="162" t="s">
        <v>5577</v>
      </c>
      <c r="B1991" s="162" t="s">
        <v>9848</v>
      </c>
      <c r="C1991" s="162" t="s">
        <v>9849</v>
      </c>
      <c r="D1991" s="162" t="s">
        <v>5588</v>
      </c>
      <c r="E1991" s="162" t="s">
        <v>340</v>
      </c>
      <c r="F1991" s="162" t="s">
        <v>341</v>
      </c>
      <c r="G1991" s="162" t="s">
        <v>5589</v>
      </c>
      <c r="H1991" s="162" t="s">
        <v>5589</v>
      </c>
      <c r="I1991" s="162" t="s">
        <v>5590</v>
      </c>
      <c r="J1991" s="162" t="b">
        <v>0</v>
      </c>
      <c r="K1991" s="162" t="b">
        <v>0</v>
      </c>
    </row>
    <row r="1992" spans="1:11">
      <c r="A1992" s="162" t="s">
        <v>5577</v>
      </c>
      <c r="B1992" s="162" t="s">
        <v>9850</v>
      </c>
      <c r="C1992" s="162" t="s">
        <v>9851</v>
      </c>
      <c r="D1992" s="162" t="s">
        <v>5591</v>
      </c>
      <c r="E1992" s="162" t="s">
        <v>340</v>
      </c>
      <c r="F1992" s="162" t="s">
        <v>341</v>
      </c>
      <c r="G1992" s="162" t="s">
        <v>5592</v>
      </c>
      <c r="H1992" s="162" t="s">
        <v>5592</v>
      </c>
      <c r="I1992" s="162" t="s">
        <v>5593</v>
      </c>
      <c r="J1992" s="162" t="b">
        <v>0</v>
      </c>
      <c r="K1992" s="162" t="b">
        <v>0</v>
      </c>
    </row>
    <row r="1993" spans="1:11">
      <c r="A1993" s="162" t="s">
        <v>5577</v>
      </c>
      <c r="B1993" s="162" t="s">
        <v>9852</v>
      </c>
      <c r="C1993" s="162" t="s">
        <v>9853</v>
      </c>
      <c r="D1993" s="162" t="s">
        <v>5594</v>
      </c>
      <c r="E1993" s="162" t="s">
        <v>340</v>
      </c>
      <c r="F1993" s="162" t="s">
        <v>333</v>
      </c>
      <c r="G1993" s="162" t="s">
        <v>5595</v>
      </c>
      <c r="H1993" s="162" t="s">
        <v>5595</v>
      </c>
      <c r="I1993" s="162" t="s">
        <v>5596</v>
      </c>
      <c r="J1993" s="162" t="b">
        <v>0</v>
      </c>
      <c r="K1993" s="162" t="b">
        <v>0</v>
      </c>
    </row>
    <row r="1994" spans="1:11">
      <c r="A1994" s="162" t="s">
        <v>5577</v>
      </c>
      <c r="B1994" s="162" t="s">
        <v>9854</v>
      </c>
      <c r="C1994" s="162" t="s">
        <v>9855</v>
      </c>
      <c r="D1994" s="162" t="s">
        <v>5597</v>
      </c>
      <c r="E1994" s="162" t="s">
        <v>340</v>
      </c>
      <c r="F1994" s="162" t="s">
        <v>332</v>
      </c>
      <c r="G1994" s="162" t="s">
        <v>5598</v>
      </c>
      <c r="H1994" s="162" t="s">
        <v>5598</v>
      </c>
      <c r="I1994" s="162" t="s">
        <v>5599</v>
      </c>
      <c r="J1994" s="162" t="b">
        <v>0</v>
      </c>
      <c r="K1994" s="162" t="b">
        <v>0</v>
      </c>
    </row>
    <row r="1995" spans="1:11">
      <c r="A1995" s="162" t="s">
        <v>5577</v>
      </c>
      <c r="B1995" s="162" t="s">
        <v>9856</v>
      </c>
      <c r="C1995" s="162" t="s">
        <v>9857</v>
      </c>
      <c r="D1995" s="162" t="s">
        <v>5600</v>
      </c>
      <c r="E1995" s="162" t="s">
        <v>340</v>
      </c>
      <c r="F1995" s="162" t="s">
        <v>332</v>
      </c>
      <c r="G1995" s="162" t="s">
        <v>5601</v>
      </c>
      <c r="H1995" s="162" t="s">
        <v>5601</v>
      </c>
      <c r="I1995" s="162" t="s">
        <v>5602</v>
      </c>
      <c r="J1995" s="162" t="b">
        <v>0</v>
      </c>
      <c r="K1995" s="162" t="b">
        <v>0</v>
      </c>
    </row>
    <row r="1996" spans="1:11">
      <c r="A1996" s="162" t="s">
        <v>5577</v>
      </c>
      <c r="B1996" s="162" t="s">
        <v>9858</v>
      </c>
      <c r="C1996" s="162" t="s">
        <v>9859</v>
      </c>
      <c r="D1996" s="162" t="s">
        <v>5603</v>
      </c>
      <c r="E1996" s="162" t="s">
        <v>340</v>
      </c>
      <c r="F1996" s="162" t="s">
        <v>332</v>
      </c>
      <c r="G1996" s="162" t="s">
        <v>5604</v>
      </c>
      <c r="H1996" s="162" t="s">
        <v>5604</v>
      </c>
      <c r="I1996" s="162" t="s">
        <v>5605</v>
      </c>
      <c r="J1996" s="162" t="b">
        <v>0</v>
      </c>
      <c r="K1996" s="162" t="b">
        <v>0</v>
      </c>
    </row>
    <row r="1997" spans="1:11">
      <c r="A1997" s="162" t="s">
        <v>5577</v>
      </c>
      <c r="B1997" s="162" t="s">
        <v>9860</v>
      </c>
      <c r="C1997" s="162" t="s">
        <v>9861</v>
      </c>
      <c r="D1997" s="162" t="s">
        <v>5606</v>
      </c>
      <c r="E1997" s="162" t="s">
        <v>340</v>
      </c>
      <c r="F1997" s="162" t="s">
        <v>332</v>
      </c>
      <c r="G1997" s="162" t="s">
        <v>5607</v>
      </c>
      <c r="H1997" s="162" t="s">
        <v>5607</v>
      </c>
      <c r="I1997" s="162" t="s">
        <v>5608</v>
      </c>
      <c r="J1997" s="162" t="b">
        <v>0</v>
      </c>
      <c r="K1997" s="162" t="b">
        <v>0</v>
      </c>
    </row>
    <row r="1998" spans="1:11">
      <c r="A1998" s="162" t="s">
        <v>5577</v>
      </c>
      <c r="B1998" s="162" t="s">
        <v>9862</v>
      </c>
      <c r="C1998" s="162" t="s">
        <v>9863</v>
      </c>
      <c r="D1998" s="162" t="s">
        <v>5609</v>
      </c>
      <c r="E1998" s="162" t="s">
        <v>340</v>
      </c>
      <c r="F1998" s="162" t="s">
        <v>332</v>
      </c>
      <c r="G1998" s="162" t="s">
        <v>5610</v>
      </c>
      <c r="H1998" s="162" t="s">
        <v>5610</v>
      </c>
      <c r="I1998" s="162" t="s">
        <v>5611</v>
      </c>
      <c r="J1998" s="162" t="b">
        <v>0</v>
      </c>
      <c r="K1998" s="162" t="b">
        <v>0</v>
      </c>
    </row>
    <row r="1999" spans="1:11">
      <c r="A1999" s="162" t="s">
        <v>5577</v>
      </c>
      <c r="B1999" s="162" t="s">
        <v>9864</v>
      </c>
      <c r="C1999" s="162" t="s">
        <v>9865</v>
      </c>
      <c r="D1999" s="162" t="s">
        <v>5612</v>
      </c>
      <c r="E1999" s="162" t="s">
        <v>340</v>
      </c>
      <c r="F1999" s="162" t="s">
        <v>332</v>
      </c>
      <c r="G1999" s="162" t="s">
        <v>5613</v>
      </c>
      <c r="H1999" s="162" t="s">
        <v>5613</v>
      </c>
      <c r="I1999" s="162" t="s">
        <v>5614</v>
      </c>
      <c r="J1999" s="162" t="b">
        <v>0</v>
      </c>
      <c r="K1999" s="162" t="b">
        <v>0</v>
      </c>
    </row>
    <row r="2000" spans="1:11">
      <c r="A2000" s="162" t="s">
        <v>527</v>
      </c>
      <c r="B2000" s="162" t="s">
        <v>9866</v>
      </c>
      <c r="C2000" s="162" t="s">
        <v>9867</v>
      </c>
      <c r="D2000" s="162" t="s">
        <v>524</v>
      </c>
      <c r="E2000" s="162" t="s">
        <v>340</v>
      </c>
      <c r="F2000" s="162" t="s">
        <v>333</v>
      </c>
      <c r="G2000" s="162" t="s">
        <v>525</v>
      </c>
      <c r="H2000" s="162" t="s">
        <v>525</v>
      </c>
      <c r="I2000" s="162" t="s">
        <v>526</v>
      </c>
      <c r="J2000" s="162" t="b">
        <v>0</v>
      </c>
      <c r="K2000" s="162" t="b">
        <v>0</v>
      </c>
    </row>
    <row r="2001" spans="1:11">
      <c r="A2001" s="162" t="s">
        <v>530</v>
      </c>
      <c r="B2001" s="162" t="s">
        <v>9868</v>
      </c>
      <c r="C2001" s="162" t="s">
        <v>9869</v>
      </c>
      <c r="E2001" s="162" t="s">
        <v>340</v>
      </c>
      <c r="F2001" s="162" t="s">
        <v>333</v>
      </c>
      <c r="G2001" s="162" t="s">
        <v>528</v>
      </c>
      <c r="H2001" s="162" t="s">
        <v>528</v>
      </c>
      <c r="I2001" s="162" t="s">
        <v>529</v>
      </c>
      <c r="J2001" s="162" t="b">
        <v>0</v>
      </c>
      <c r="K2001" s="162" t="b">
        <v>0</v>
      </c>
    </row>
    <row r="2002" spans="1:11">
      <c r="A2002" s="162" t="s">
        <v>386</v>
      </c>
      <c r="B2002" s="162" t="s">
        <v>9870</v>
      </c>
      <c r="C2002" s="162" t="s">
        <v>9871</v>
      </c>
      <c r="E2002" s="162" t="s">
        <v>340</v>
      </c>
      <c r="F2002" s="162" t="s">
        <v>333</v>
      </c>
      <c r="G2002" s="162" t="s">
        <v>384</v>
      </c>
      <c r="H2002" s="162" t="s">
        <v>384</v>
      </c>
      <c r="I2002" s="162" t="s">
        <v>385</v>
      </c>
      <c r="J2002" s="162" t="b">
        <v>0</v>
      </c>
      <c r="K2002" s="162" t="b">
        <v>0</v>
      </c>
    </row>
    <row r="2003" spans="1:11">
      <c r="A2003" s="162" t="s">
        <v>390</v>
      </c>
      <c r="B2003" s="162" t="s">
        <v>9872</v>
      </c>
      <c r="C2003" s="162" t="s">
        <v>9873</v>
      </c>
      <c r="D2003" s="162" t="s">
        <v>387</v>
      </c>
      <c r="E2003" s="162" t="s">
        <v>340</v>
      </c>
      <c r="F2003" s="162" t="s">
        <v>333</v>
      </c>
      <c r="G2003" s="162" t="s">
        <v>388</v>
      </c>
      <c r="H2003" s="162" t="s">
        <v>388</v>
      </c>
      <c r="I2003" s="162" t="s">
        <v>389</v>
      </c>
      <c r="J2003" s="162" t="b">
        <v>0</v>
      </c>
      <c r="K2003" s="162" t="b">
        <v>0</v>
      </c>
    </row>
    <row r="2004" spans="1:11">
      <c r="A2004" s="162" t="s">
        <v>390</v>
      </c>
      <c r="B2004" s="162" t="s">
        <v>9874</v>
      </c>
      <c r="C2004" s="162" t="s">
        <v>9875</v>
      </c>
      <c r="D2004" s="162" t="s">
        <v>387</v>
      </c>
      <c r="E2004" s="162" t="s">
        <v>340</v>
      </c>
      <c r="F2004" s="162" t="s">
        <v>333</v>
      </c>
      <c r="G2004" s="162" t="s">
        <v>391</v>
      </c>
      <c r="H2004" s="162" t="s">
        <v>391</v>
      </c>
      <c r="I2004" s="162" t="s">
        <v>392</v>
      </c>
      <c r="J2004" s="162" t="b">
        <v>0</v>
      </c>
      <c r="K2004" s="162" t="b">
        <v>0</v>
      </c>
    </row>
    <row r="2005" spans="1:11">
      <c r="A2005" s="162" t="s">
        <v>390</v>
      </c>
      <c r="B2005" s="162" t="s">
        <v>9876</v>
      </c>
      <c r="C2005" s="162" t="s">
        <v>9877</v>
      </c>
      <c r="D2005" s="162" t="s">
        <v>387</v>
      </c>
      <c r="E2005" s="162" t="s">
        <v>340</v>
      </c>
      <c r="F2005" s="162" t="s">
        <v>333</v>
      </c>
      <c r="G2005" s="162" t="s">
        <v>393</v>
      </c>
      <c r="H2005" s="162" t="s">
        <v>393</v>
      </c>
      <c r="I2005" s="162" t="s">
        <v>394</v>
      </c>
      <c r="J2005" s="162" t="b">
        <v>0</v>
      </c>
      <c r="K2005" s="162" t="b">
        <v>0</v>
      </c>
    </row>
    <row r="2006" spans="1:11">
      <c r="A2006" s="162" t="s">
        <v>390</v>
      </c>
      <c r="B2006" s="162" t="s">
        <v>9878</v>
      </c>
      <c r="C2006" s="162" t="s">
        <v>9879</v>
      </c>
      <c r="D2006" s="162" t="s">
        <v>387</v>
      </c>
      <c r="E2006" s="162" t="s">
        <v>340</v>
      </c>
      <c r="F2006" s="162" t="s">
        <v>333</v>
      </c>
      <c r="G2006" s="162" t="s">
        <v>395</v>
      </c>
      <c r="H2006" s="162" t="s">
        <v>395</v>
      </c>
      <c r="I2006" s="162" t="s">
        <v>396</v>
      </c>
      <c r="J2006" s="162" t="b">
        <v>0</v>
      </c>
      <c r="K2006" s="162" t="b">
        <v>0</v>
      </c>
    </row>
    <row r="2007" spans="1:11">
      <c r="A2007" s="162" t="s">
        <v>390</v>
      </c>
      <c r="B2007" s="162" t="s">
        <v>9880</v>
      </c>
      <c r="C2007" s="162" t="s">
        <v>9881</v>
      </c>
      <c r="D2007" s="162" t="s">
        <v>387</v>
      </c>
      <c r="E2007" s="162" t="s">
        <v>340</v>
      </c>
      <c r="F2007" s="162" t="s">
        <v>333</v>
      </c>
      <c r="G2007" s="162" t="s">
        <v>397</v>
      </c>
      <c r="H2007" s="162" t="s">
        <v>397</v>
      </c>
      <c r="I2007" s="162" t="s">
        <v>398</v>
      </c>
      <c r="J2007" s="162" t="b">
        <v>0</v>
      </c>
      <c r="K2007" s="162" t="b">
        <v>0</v>
      </c>
    </row>
    <row r="2008" spans="1:11">
      <c r="A2008" s="162" t="s">
        <v>390</v>
      </c>
      <c r="B2008" s="162" t="s">
        <v>9882</v>
      </c>
      <c r="C2008" s="162" t="s">
        <v>9883</v>
      </c>
      <c r="D2008" s="162" t="s">
        <v>387</v>
      </c>
      <c r="E2008" s="162" t="s">
        <v>340</v>
      </c>
      <c r="F2008" s="162" t="s">
        <v>333</v>
      </c>
      <c r="G2008" s="162" t="s">
        <v>399</v>
      </c>
      <c r="H2008" s="162" t="s">
        <v>399</v>
      </c>
      <c r="I2008" s="162" t="s">
        <v>400</v>
      </c>
      <c r="J2008" s="162" t="b">
        <v>0</v>
      </c>
      <c r="K2008" s="162" t="b">
        <v>0</v>
      </c>
    </row>
    <row r="2009" spans="1:11">
      <c r="A2009" s="162" t="s">
        <v>390</v>
      </c>
      <c r="B2009" s="162" t="s">
        <v>9884</v>
      </c>
      <c r="C2009" s="162" t="s">
        <v>9885</v>
      </c>
      <c r="D2009" s="162" t="s">
        <v>387</v>
      </c>
      <c r="E2009" s="162" t="s">
        <v>340</v>
      </c>
      <c r="F2009" s="162" t="s">
        <v>333</v>
      </c>
      <c r="G2009" s="162" t="s">
        <v>401</v>
      </c>
      <c r="H2009" s="162" t="s">
        <v>401</v>
      </c>
      <c r="I2009" s="162" t="s">
        <v>402</v>
      </c>
      <c r="J2009" s="162" t="b">
        <v>0</v>
      </c>
      <c r="K2009" s="162" t="b">
        <v>0</v>
      </c>
    </row>
    <row r="2010" spans="1:11">
      <c r="A2010" s="162" t="s">
        <v>390</v>
      </c>
      <c r="B2010" s="162" t="s">
        <v>9886</v>
      </c>
      <c r="C2010" s="162" t="s">
        <v>9887</v>
      </c>
      <c r="D2010" s="162" t="s">
        <v>387</v>
      </c>
      <c r="E2010" s="162" t="s">
        <v>340</v>
      </c>
      <c r="F2010" s="162" t="s">
        <v>333</v>
      </c>
      <c r="G2010" s="162" t="s">
        <v>403</v>
      </c>
      <c r="H2010" s="162" t="s">
        <v>403</v>
      </c>
      <c r="I2010" s="162" t="s">
        <v>404</v>
      </c>
      <c r="J2010" s="162" t="b">
        <v>0</v>
      </c>
      <c r="K2010" s="162" t="b">
        <v>0</v>
      </c>
    </row>
    <row r="2011" spans="1:11">
      <c r="A2011" s="162" t="s">
        <v>390</v>
      </c>
      <c r="B2011" s="162" t="s">
        <v>9888</v>
      </c>
      <c r="C2011" s="162" t="s">
        <v>9889</v>
      </c>
      <c r="D2011" s="162" t="s">
        <v>387</v>
      </c>
      <c r="E2011" s="162" t="s">
        <v>340</v>
      </c>
      <c r="F2011" s="162" t="s">
        <v>333</v>
      </c>
      <c r="G2011" s="162" t="s">
        <v>405</v>
      </c>
      <c r="H2011" s="162" t="s">
        <v>405</v>
      </c>
      <c r="I2011" s="162" t="s">
        <v>406</v>
      </c>
      <c r="J2011" s="162" t="b">
        <v>0</v>
      </c>
      <c r="K2011" s="162" t="b">
        <v>0</v>
      </c>
    </row>
    <row r="2012" spans="1:11">
      <c r="A2012" s="162" t="s">
        <v>390</v>
      </c>
      <c r="B2012" s="162" t="s">
        <v>9890</v>
      </c>
      <c r="C2012" s="162" t="s">
        <v>9891</v>
      </c>
      <c r="D2012" s="162" t="s">
        <v>387</v>
      </c>
      <c r="E2012" s="162" t="s">
        <v>340</v>
      </c>
      <c r="F2012" s="162" t="s">
        <v>333</v>
      </c>
      <c r="G2012" s="162" t="s">
        <v>407</v>
      </c>
      <c r="H2012" s="162" t="s">
        <v>407</v>
      </c>
      <c r="I2012" s="162" t="s">
        <v>408</v>
      </c>
      <c r="J2012" s="162" t="b">
        <v>0</v>
      </c>
      <c r="K2012" s="162" t="b">
        <v>0</v>
      </c>
    </row>
    <row r="2013" spans="1:11">
      <c r="A2013" s="162" t="s">
        <v>390</v>
      </c>
      <c r="B2013" s="162" t="s">
        <v>9892</v>
      </c>
      <c r="C2013" s="162" t="s">
        <v>9893</v>
      </c>
      <c r="D2013" s="162" t="s">
        <v>387</v>
      </c>
      <c r="E2013" s="162" t="s">
        <v>340</v>
      </c>
      <c r="F2013" s="162" t="s">
        <v>333</v>
      </c>
      <c r="G2013" s="162" t="s">
        <v>409</v>
      </c>
      <c r="H2013" s="162" t="s">
        <v>409</v>
      </c>
      <c r="I2013" s="162" t="s">
        <v>410</v>
      </c>
      <c r="J2013" s="162" t="b">
        <v>0</v>
      </c>
      <c r="K2013" s="162" t="b">
        <v>0</v>
      </c>
    </row>
    <row r="2014" spans="1:11">
      <c r="A2014" s="162" t="s">
        <v>390</v>
      </c>
      <c r="B2014" s="162" t="s">
        <v>9894</v>
      </c>
      <c r="C2014" s="162" t="s">
        <v>9895</v>
      </c>
      <c r="D2014" s="162" t="s">
        <v>387</v>
      </c>
      <c r="E2014" s="162" t="s">
        <v>340</v>
      </c>
      <c r="F2014" s="162" t="s">
        <v>333</v>
      </c>
      <c r="G2014" s="162" t="s">
        <v>411</v>
      </c>
      <c r="H2014" s="162" t="s">
        <v>411</v>
      </c>
      <c r="I2014" s="162" t="s">
        <v>412</v>
      </c>
      <c r="J2014" s="162" t="b">
        <v>0</v>
      </c>
      <c r="K2014" s="162" t="b">
        <v>0</v>
      </c>
    </row>
    <row r="2015" spans="1:11">
      <c r="A2015" s="162" t="s">
        <v>390</v>
      </c>
      <c r="B2015" s="162" t="s">
        <v>9896</v>
      </c>
      <c r="C2015" s="162" t="s">
        <v>9897</v>
      </c>
      <c r="D2015" s="162" t="s">
        <v>387</v>
      </c>
      <c r="E2015" s="162" t="s">
        <v>340</v>
      </c>
      <c r="F2015" s="162" t="s">
        <v>333</v>
      </c>
      <c r="G2015" s="162" t="s">
        <v>413</v>
      </c>
      <c r="H2015" s="162" t="s">
        <v>413</v>
      </c>
      <c r="I2015" s="162" t="s">
        <v>414</v>
      </c>
      <c r="J2015" s="162" t="b">
        <v>0</v>
      </c>
      <c r="K2015" s="162" t="b">
        <v>0</v>
      </c>
    </row>
    <row r="2016" spans="1:11">
      <c r="A2016" s="162" t="s">
        <v>390</v>
      </c>
      <c r="B2016" s="162" t="s">
        <v>9898</v>
      </c>
      <c r="C2016" s="162" t="s">
        <v>9899</v>
      </c>
      <c r="D2016" s="162" t="s">
        <v>387</v>
      </c>
      <c r="E2016" s="162" t="s">
        <v>340</v>
      </c>
      <c r="F2016" s="162" t="s">
        <v>333</v>
      </c>
      <c r="G2016" s="162" t="s">
        <v>415</v>
      </c>
      <c r="H2016" s="162" t="s">
        <v>415</v>
      </c>
      <c r="I2016" s="162" t="s">
        <v>416</v>
      </c>
      <c r="J2016" s="162" t="b">
        <v>0</v>
      </c>
      <c r="K2016" s="162" t="b">
        <v>0</v>
      </c>
    </row>
    <row r="2017" spans="1:11">
      <c r="A2017" s="162" t="s">
        <v>390</v>
      </c>
      <c r="B2017" s="162" t="s">
        <v>9900</v>
      </c>
      <c r="C2017" s="162" t="s">
        <v>9901</v>
      </c>
      <c r="D2017" s="162" t="s">
        <v>387</v>
      </c>
      <c r="E2017" s="162" t="s">
        <v>340</v>
      </c>
      <c r="F2017" s="162" t="s">
        <v>333</v>
      </c>
      <c r="G2017" s="162" t="s">
        <v>417</v>
      </c>
      <c r="H2017" s="162" t="s">
        <v>417</v>
      </c>
      <c r="I2017" s="162" t="s">
        <v>418</v>
      </c>
      <c r="J2017" s="162" t="b">
        <v>0</v>
      </c>
      <c r="K2017" s="162" t="b">
        <v>0</v>
      </c>
    </row>
    <row r="2018" spans="1:11">
      <c r="A2018" s="162" t="s">
        <v>390</v>
      </c>
      <c r="B2018" s="162" t="s">
        <v>9902</v>
      </c>
      <c r="C2018" s="162" t="s">
        <v>9903</v>
      </c>
      <c r="D2018" s="162" t="s">
        <v>387</v>
      </c>
      <c r="E2018" s="162" t="s">
        <v>340</v>
      </c>
      <c r="F2018" s="162" t="s">
        <v>333</v>
      </c>
      <c r="G2018" s="162" t="s">
        <v>419</v>
      </c>
      <c r="H2018" s="162" t="s">
        <v>419</v>
      </c>
      <c r="I2018" s="162" t="s">
        <v>420</v>
      </c>
      <c r="J2018" s="162" t="b">
        <v>0</v>
      </c>
      <c r="K2018" s="162" t="b">
        <v>0</v>
      </c>
    </row>
    <row r="2019" spans="1:11">
      <c r="A2019" s="162" t="s">
        <v>390</v>
      </c>
      <c r="B2019" s="162" t="s">
        <v>9904</v>
      </c>
      <c r="C2019" s="162" t="s">
        <v>9905</v>
      </c>
      <c r="D2019" s="162" t="s">
        <v>387</v>
      </c>
      <c r="E2019" s="162" t="s">
        <v>340</v>
      </c>
      <c r="F2019" s="162" t="s">
        <v>333</v>
      </c>
      <c r="G2019" s="162" t="s">
        <v>421</v>
      </c>
      <c r="H2019" s="162" t="s">
        <v>421</v>
      </c>
      <c r="I2019" s="162" t="s">
        <v>422</v>
      </c>
      <c r="J2019" s="162" t="b">
        <v>0</v>
      </c>
      <c r="K2019" s="162" t="b">
        <v>0</v>
      </c>
    </row>
    <row r="2020" spans="1:11">
      <c r="A2020" s="162" t="s">
        <v>390</v>
      </c>
      <c r="B2020" s="162" t="s">
        <v>9906</v>
      </c>
      <c r="C2020" s="162" t="s">
        <v>9907</v>
      </c>
      <c r="D2020" s="162" t="s">
        <v>387</v>
      </c>
      <c r="E2020" s="162" t="s">
        <v>340</v>
      </c>
      <c r="F2020" s="162" t="s">
        <v>333</v>
      </c>
      <c r="G2020" s="162" t="s">
        <v>423</v>
      </c>
      <c r="H2020" s="162" t="s">
        <v>423</v>
      </c>
      <c r="I2020" s="162" t="s">
        <v>424</v>
      </c>
      <c r="J2020" s="162" t="b">
        <v>0</v>
      </c>
      <c r="K2020" s="162" t="b">
        <v>0</v>
      </c>
    </row>
    <row r="2021" spans="1:11">
      <c r="A2021" s="162" t="s">
        <v>390</v>
      </c>
      <c r="B2021" s="162" t="s">
        <v>9908</v>
      </c>
      <c r="C2021" s="162" t="s">
        <v>9909</v>
      </c>
      <c r="D2021" s="162" t="s">
        <v>387</v>
      </c>
      <c r="E2021" s="162" t="s">
        <v>340</v>
      </c>
      <c r="F2021" s="162" t="s">
        <v>333</v>
      </c>
      <c r="G2021" s="162" t="s">
        <v>425</v>
      </c>
      <c r="H2021" s="162" t="s">
        <v>425</v>
      </c>
      <c r="I2021" s="162" t="s">
        <v>426</v>
      </c>
      <c r="J2021" s="162" t="b">
        <v>0</v>
      </c>
      <c r="K2021" s="162" t="b">
        <v>0</v>
      </c>
    </row>
    <row r="2022" spans="1:11">
      <c r="A2022" s="162" t="s">
        <v>390</v>
      </c>
      <c r="B2022" s="162" t="s">
        <v>9910</v>
      </c>
      <c r="C2022" s="162" t="s">
        <v>9911</v>
      </c>
      <c r="D2022" s="162" t="s">
        <v>387</v>
      </c>
      <c r="E2022" s="162" t="s">
        <v>340</v>
      </c>
      <c r="F2022" s="162" t="s">
        <v>333</v>
      </c>
      <c r="G2022" s="162" t="s">
        <v>427</v>
      </c>
      <c r="H2022" s="162" t="s">
        <v>427</v>
      </c>
      <c r="I2022" s="162" t="s">
        <v>428</v>
      </c>
      <c r="J2022" s="162" t="b">
        <v>0</v>
      </c>
      <c r="K2022" s="162" t="b">
        <v>0</v>
      </c>
    </row>
    <row r="2023" spans="1:11">
      <c r="A2023" s="162" t="s">
        <v>390</v>
      </c>
      <c r="B2023" s="162" t="s">
        <v>9912</v>
      </c>
      <c r="C2023" s="162" t="s">
        <v>9913</v>
      </c>
      <c r="D2023" s="162" t="s">
        <v>387</v>
      </c>
      <c r="E2023" s="162" t="s">
        <v>340</v>
      </c>
      <c r="F2023" s="162" t="s">
        <v>333</v>
      </c>
      <c r="G2023" s="162" t="s">
        <v>429</v>
      </c>
      <c r="H2023" s="162" t="s">
        <v>429</v>
      </c>
      <c r="I2023" s="162" t="s">
        <v>430</v>
      </c>
      <c r="J2023" s="162" t="b">
        <v>0</v>
      </c>
      <c r="K2023" s="162" t="b">
        <v>0</v>
      </c>
    </row>
    <row r="2024" spans="1:11">
      <c r="A2024" s="162" t="s">
        <v>390</v>
      </c>
      <c r="B2024" s="162" t="s">
        <v>9914</v>
      </c>
      <c r="C2024" s="162" t="s">
        <v>9915</v>
      </c>
      <c r="D2024" s="162" t="s">
        <v>431</v>
      </c>
      <c r="E2024" s="162" t="s">
        <v>340</v>
      </c>
      <c r="F2024" s="162" t="s">
        <v>333</v>
      </c>
      <c r="G2024" s="162" t="s">
        <v>432</v>
      </c>
      <c r="H2024" s="162" t="s">
        <v>432</v>
      </c>
      <c r="I2024" s="162" t="s">
        <v>433</v>
      </c>
      <c r="J2024" s="162" t="b">
        <v>0</v>
      </c>
      <c r="K2024" s="162" t="b">
        <v>0</v>
      </c>
    </row>
    <row r="2025" spans="1:11">
      <c r="A2025" s="162" t="s">
        <v>390</v>
      </c>
      <c r="B2025" s="162" t="s">
        <v>9916</v>
      </c>
      <c r="C2025" s="162" t="s">
        <v>9917</v>
      </c>
      <c r="D2025" s="162" t="s">
        <v>431</v>
      </c>
      <c r="E2025" s="162" t="s">
        <v>340</v>
      </c>
      <c r="F2025" s="162" t="s">
        <v>333</v>
      </c>
      <c r="G2025" s="162" t="s">
        <v>434</v>
      </c>
      <c r="H2025" s="162" t="s">
        <v>434</v>
      </c>
      <c r="I2025" s="162" t="s">
        <v>435</v>
      </c>
      <c r="J2025" s="162" t="b">
        <v>0</v>
      </c>
      <c r="K2025" s="162" t="b">
        <v>0</v>
      </c>
    </row>
    <row r="2026" spans="1:11">
      <c r="A2026" s="162" t="s">
        <v>390</v>
      </c>
      <c r="B2026" s="162" t="s">
        <v>9918</v>
      </c>
      <c r="C2026" s="162" t="s">
        <v>9919</v>
      </c>
      <c r="D2026" s="162" t="s">
        <v>431</v>
      </c>
      <c r="E2026" s="162" t="s">
        <v>340</v>
      </c>
      <c r="F2026" s="162" t="s">
        <v>333</v>
      </c>
      <c r="G2026" s="162" t="s">
        <v>436</v>
      </c>
      <c r="H2026" s="162" t="s">
        <v>436</v>
      </c>
      <c r="I2026" s="162" t="s">
        <v>437</v>
      </c>
      <c r="J2026" s="162" t="b">
        <v>0</v>
      </c>
      <c r="K2026" s="162" t="b">
        <v>0</v>
      </c>
    </row>
    <row r="2027" spans="1:11">
      <c r="A2027" s="162" t="s">
        <v>390</v>
      </c>
      <c r="B2027" s="162" t="s">
        <v>9920</v>
      </c>
      <c r="C2027" s="162" t="s">
        <v>9921</v>
      </c>
      <c r="D2027" s="162" t="s">
        <v>431</v>
      </c>
      <c r="E2027" s="162" t="s">
        <v>340</v>
      </c>
      <c r="F2027" s="162" t="s">
        <v>333</v>
      </c>
      <c r="G2027" s="162" t="s">
        <v>438</v>
      </c>
      <c r="H2027" s="162" t="s">
        <v>438</v>
      </c>
      <c r="I2027" s="162" t="s">
        <v>439</v>
      </c>
      <c r="J2027" s="162" t="b">
        <v>0</v>
      </c>
      <c r="K2027" s="162" t="b">
        <v>0</v>
      </c>
    </row>
    <row r="2028" spans="1:11">
      <c r="A2028" s="162" t="s">
        <v>390</v>
      </c>
      <c r="B2028" s="162" t="s">
        <v>9922</v>
      </c>
      <c r="C2028" s="162" t="s">
        <v>9923</v>
      </c>
      <c r="D2028" s="162" t="s">
        <v>431</v>
      </c>
      <c r="E2028" s="162" t="s">
        <v>340</v>
      </c>
      <c r="F2028" s="162" t="s">
        <v>333</v>
      </c>
      <c r="G2028" s="162" t="s">
        <v>440</v>
      </c>
      <c r="H2028" s="162" t="s">
        <v>440</v>
      </c>
      <c r="I2028" s="162" t="s">
        <v>441</v>
      </c>
      <c r="J2028" s="162" t="b">
        <v>0</v>
      </c>
      <c r="K2028" s="162" t="b">
        <v>0</v>
      </c>
    </row>
    <row r="2029" spans="1:11">
      <c r="A2029" s="162" t="s">
        <v>390</v>
      </c>
      <c r="B2029" s="162" t="s">
        <v>9924</v>
      </c>
      <c r="C2029" s="162" t="s">
        <v>9925</v>
      </c>
      <c r="D2029" s="162" t="s">
        <v>431</v>
      </c>
      <c r="E2029" s="162" t="s">
        <v>340</v>
      </c>
      <c r="F2029" s="162" t="s">
        <v>333</v>
      </c>
      <c r="G2029" s="162" t="s">
        <v>442</v>
      </c>
      <c r="H2029" s="162" t="s">
        <v>442</v>
      </c>
      <c r="I2029" s="162" t="s">
        <v>443</v>
      </c>
      <c r="J2029" s="162" t="b">
        <v>0</v>
      </c>
      <c r="K2029" s="162" t="b">
        <v>0</v>
      </c>
    </row>
    <row r="2030" spans="1:11">
      <c r="A2030" s="162" t="s">
        <v>390</v>
      </c>
      <c r="B2030" s="162" t="s">
        <v>9926</v>
      </c>
      <c r="C2030" s="162" t="s">
        <v>9927</v>
      </c>
      <c r="D2030" s="162" t="s">
        <v>431</v>
      </c>
      <c r="E2030" s="162" t="s">
        <v>340</v>
      </c>
      <c r="F2030" s="162" t="s">
        <v>333</v>
      </c>
      <c r="G2030" s="162" t="s">
        <v>444</v>
      </c>
      <c r="H2030" s="162" t="s">
        <v>444</v>
      </c>
      <c r="I2030" s="162" t="s">
        <v>445</v>
      </c>
      <c r="J2030" s="162" t="b">
        <v>0</v>
      </c>
      <c r="K2030" s="162" t="b">
        <v>0</v>
      </c>
    </row>
    <row r="2031" spans="1:11">
      <c r="A2031" s="162" t="s">
        <v>390</v>
      </c>
      <c r="B2031" s="162" t="s">
        <v>9928</v>
      </c>
      <c r="C2031" s="162" t="s">
        <v>9929</v>
      </c>
      <c r="D2031" s="162" t="s">
        <v>431</v>
      </c>
      <c r="E2031" s="162" t="s">
        <v>340</v>
      </c>
      <c r="F2031" s="162" t="s">
        <v>333</v>
      </c>
      <c r="G2031" s="162" t="s">
        <v>446</v>
      </c>
      <c r="H2031" s="162" t="s">
        <v>446</v>
      </c>
      <c r="I2031" s="162" t="s">
        <v>447</v>
      </c>
      <c r="J2031" s="162" t="b">
        <v>0</v>
      </c>
      <c r="K2031" s="162" t="b">
        <v>0</v>
      </c>
    </row>
    <row r="2032" spans="1:11">
      <c r="A2032" s="162" t="s">
        <v>390</v>
      </c>
      <c r="B2032" s="162" t="s">
        <v>9930</v>
      </c>
      <c r="C2032" s="162" t="s">
        <v>9931</v>
      </c>
      <c r="D2032" s="162" t="s">
        <v>431</v>
      </c>
      <c r="E2032" s="162" t="s">
        <v>340</v>
      </c>
      <c r="F2032" s="162" t="s">
        <v>333</v>
      </c>
      <c r="G2032" s="162" t="s">
        <v>448</v>
      </c>
      <c r="H2032" s="162" t="s">
        <v>448</v>
      </c>
      <c r="I2032" s="162" t="s">
        <v>449</v>
      </c>
      <c r="J2032" s="162" t="b">
        <v>0</v>
      </c>
      <c r="K2032" s="162" t="b">
        <v>0</v>
      </c>
    </row>
    <row r="2033" spans="1:11">
      <c r="A2033" s="162" t="s">
        <v>390</v>
      </c>
      <c r="B2033" s="162" t="s">
        <v>9932</v>
      </c>
      <c r="C2033" s="162" t="s">
        <v>9933</v>
      </c>
      <c r="D2033" s="162" t="s">
        <v>431</v>
      </c>
      <c r="E2033" s="162" t="s">
        <v>340</v>
      </c>
      <c r="F2033" s="162" t="s">
        <v>333</v>
      </c>
      <c r="G2033" s="162" t="s">
        <v>450</v>
      </c>
      <c r="H2033" s="162" t="s">
        <v>450</v>
      </c>
      <c r="I2033" s="162" t="s">
        <v>451</v>
      </c>
      <c r="J2033" s="162" t="b">
        <v>0</v>
      </c>
      <c r="K2033" s="162" t="b">
        <v>0</v>
      </c>
    </row>
    <row r="2034" spans="1:11">
      <c r="A2034" s="162" t="s">
        <v>390</v>
      </c>
      <c r="B2034" s="162" t="s">
        <v>9934</v>
      </c>
      <c r="C2034" s="162" t="s">
        <v>9935</v>
      </c>
      <c r="D2034" s="162" t="s">
        <v>431</v>
      </c>
      <c r="E2034" s="162" t="s">
        <v>340</v>
      </c>
      <c r="F2034" s="162" t="s">
        <v>333</v>
      </c>
      <c r="G2034" s="162" t="s">
        <v>452</v>
      </c>
      <c r="H2034" s="162" t="s">
        <v>452</v>
      </c>
      <c r="I2034" s="162" t="s">
        <v>453</v>
      </c>
      <c r="J2034" s="162" t="b">
        <v>0</v>
      </c>
      <c r="K2034" s="162" t="b">
        <v>0</v>
      </c>
    </row>
    <row r="2035" spans="1:11">
      <c r="A2035" s="162" t="s">
        <v>390</v>
      </c>
      <c r="B2035" s="162" t="s">
        <v>9936</v>
      </c>
      <c r="C2035" s="162" t="s">
        <v>9937</v>
      </c>
      <c r="D2035" s="162" t="s">
        <v>431</v>
      </c>
      <c r="E2035" s="162" t="s">
        <v>340</v>
      </c>
      <c r="F2035" s="162" t="s">
        <v>333</v>
      </c>
      <c r="G2035" s="162" t="s">
        <v>454</v>
      </c>
      <c r="H2035" s="162" t="s">
        <v>454</v>
      </c>
      <c r="I2035" s="162" t="s">
        <v>455</v>
      </c>
      <c r="J2035" s="162" t="b">
        <v>0</v>
      </c>
      <c r="K2035" s="162" t="b">
        <v>0</v>
      </c>
    </row>
    <row r="2036" spans="1:11">
      <c r="A2036" s="162" t="s">
        <v>390</v>
      </c>
      <c r="B2036" s="162" t="s">
        <v>9938</v>
      </c>
      <c r="C2036" s="162" t="s">
        <v>9939</v>
      </c>
      <c r="D2036" s="162" t="s">
        <v>431</v>
      </c>
      <c r="E2036" s="162" t="s">
        <v>340</v>
      </c>
      <c r="F2036" s="162" t="s">
        <v>333</v>
      </c>
      <c r="G2036" s="162" t="s">
        <v>456</v>
      </c>
      <c r="H2036" s="162" t="s">
        <v>456</v>
      </c>
      <c r="I2036" s="162" t="s">
        <v>457</v>
      </c>
      <c r="J2036" s="162" t="b">
        <v>0</v>
      </c>
      <c r="K2036" s="162" t="b">
        <v>0</v>
      </c>
    </row>
    <row r="2037" spans="1:11">
      <c r="A2037" s="162" t="s">
        <v>390</v>
      </c>
      <c r="B2037" s="162" t="s">
        <v>9940</v>
      </c>
      <c r="C2037" s="162" t="s">
        <v>9941</v>
      </c>
      <c r="D2037" s="162" t="s">
        <v>431</v>
      </c>
      <c r="E2037" s="162" t="s">
        <v>340</v>
      </c>
      <c r="F2037" s="162" t="s">
        <v>333</v>
      </c>
      <c r="G2037" s="162" t="s">
        <v>458</v>
      </c>
      <c r="H2037" s="162" t="s">
        <v>458</v>
      </c>
      <c r="I2037" s="162" t="s">
        <v>459</v>
      </c>
      <c r="J2037" s="162" t="b">
        <v>0</v>
      </c>
      <c r="K2037" s="162" t="b">
        <v>0</v>
      </c>
    </row>
    <row r="2038" spans="1:11">
      <c r="A2038" s="162" t="s">
        <v>390</v>
      </c>
      <c r="B2038" s="162" t="s">
        <v>9942</v>
      </c>
      <c r="C2038" s="162" t="s">
        <v>9943</v>
      </c>
      <c r="D2038" s="162" t="s">
        <v>431</v>
      </c>
      <c r="E2038" s="162" t="s">
        <v>340</v>
      </c>
      <c r="F2038" s="162" t="s">
        <v>333</v>
      </c>
      <c r="G2038" s="162" t="s">
        <v>460</v>
      </c>
      <c r="H2038" s="162" t="s">
        <v>460</v>
      </c>
      <c r="I2038" s="162" t="s">
        <v>461</v>
      </c>
      <c r="J2038" s="162" t="b">
        <v>0</v>
      </c>
      <c r="K2038" s="162" t="b">
        <v>0</v>
      </c>
    </row>
    <row r="2039" spans="1:11">
      <c r="A2039" s="162" t="s">
        <v>390</v>
      </c>
      <c r="B2039" s="162" t="s">
        <v>9944</v>
      </c>
      <c r="C2039" s="162" t="s">
        <v>9945</v>
      </c>
      <c r="D2039" s="162" t="s">
        <v>431</v>
      </c>
      <c r="E2039" s="162" t="s">
        <v>340</v>
      </c>
      <c r="F2039" s="162" t="s">
        <v>333</v>
      </c>
      <c r="G2039" s="162" t="s">
        <v>462</v>
      </c>
      <c r="H2039" s="162" t="s">
        <v>462</v>
      </c>
      <c r="I2039" s="162" t="s">
        <v>463</v>
      </c>
      <c r="J2039" s="162" t="b">
        <v>0</v>
      </c>
      <c r="K2039" s="162" t="b">
        <v>0</v>
      </c>
    </row>
    <row r="2040" spans="1:11">
      <c r="A2040" s="162" t="s">
        <v>390</v>
      </c>
      <c r="B2040" s="162" t="s">
        <v>9946</v>
      </c>
      <c r="C2040" s="162" t="s">
        <v>9947</v>
      </c>
      <c r="D2040" s="162" t="s">
        <v>431</v>
      </c>
      <c r="E2040" s="162" t="s">
        <v>340</v>
      </c>
      <c r="F2040" s="162" t="s">
        <v>333</v>
      </c>
      <c r="G2040" s="162" t="s">
        <v>464</v>
      </c>
      <c r="H2040" s="162" t="s">
        <v>464</v>
      </c>
      <c r="I2040" s="162" t="s">
        <v>465</v>
      </c>
      <c r="J2040" s="162" t="b">
        <v>0</v>
      </c>
      <c r="K2040" s="162" t="b">
        <v>0</v>
      </c>
    </row>
    <row r="2041" spans="1:11">
      <c r="A2041" s="162" t="s">
        <v>390</v>
      </c>
      <c r="B2041" s="162" t="s">
        <v>9948</v>
      </c>
      <c r="C2041" s="162" t="s">
        <v>9949</v>
      </c>
      <c r="D2041" s="162" t="s">
        <v>431</v>
      </c>
      <c r="E2041" s="162" t="s">
        <v>340</v>
      </c>
      <c r="F2041" s="162" t="s">
        <v>333</v>
      </c>
      <c r="G2041" s="162" t="s">
        <v>466</v>
      </c>
      <c r="H2041" s="162" t="s">
        <v>466</v>
      </c>
      <c r="I2041" s="162" t="s">
        <v>467</v>
      </c>
      <c r="J2041" s="162" t="b">
        <v>0</v>
      </c>
      <c r="K2041" s="162" t="b">
        <v>0</v>
      </c>
    </row>
    <row r="2042" spans="1:11">
      <c r="A2042" s="162" t="s">
        <v>390</v>
      </c>
      <c r="B2042" s="162" t="s">
        <v>9950</v>
      </c>
      <c r="C2042" s="162" t="s">
        <v>9951</v>
      </c>
      <c r="D2042" s="162" t="s">
        <v>431</v>
      </c>
      <c r="E2042" s="162" t="s">
        <v>340</v>
      </c>
      <c r="F2042" s="162" t="s">
        <v>333</v>
      </c>
      <c r="G2042" s="162" t="s">
        <v>468</v>
      </c>
      <c r="H2042" s="162" t="s">
        <v>468</v>
      </c>
      <c r="I2042" s="162" t="s">
        <v>469</v>
      </c>
      <c r="J2042" s="162" t="b">
        <v>0</v>
      </c>
      <c r="K2042" s="162" t="b">
        <v>0</v>
      </c>
    </row>
    <row r="2043" spans="1:11">
      <c r="A2043" s="162" t="s">
        <v>390</v>
      </c>
      <c r="B2043" s="162" t="s">
        <v>9952</v>
      </c>
      <c r="C2043" s="162" t="s">
        <v>9953</v>
      </c>
      <c r="D2043" s="162" t="s">
        <v>431</v>
      </c>
      <c r="E2043" s="162" t="s">
        <v>340</v>
      </c>
      <c r="F2043" s="162" t="s">
        <v>333</v>
      </c>
      <c r="G2043" s="162" t="s">
        <v>470</v>
      </c>
      <c r="H2043" s="162" t="s">
        <v>470</v>
      </c>
      <c r="I2043" s="162" t="s">
        <v>471</v>
      </c>
      <c r="J2043" s="162" t="b">
        <v>0</v>
      </c>
      <c r="K2043" s="162" t="b">
        <v>0</v>
      </c>
    </row>
    <row r="2044" spans="1:11">
      <c r="A2044" s="162" t="s">
        <v>390</v>
      </c>
      <c r="B2044" s="162" t="s">
        <v>9954</v>
      </c>
      <c r="C2044" s="162" t="s">
        <v>9955</v>
      </c>
      <c r="D2044" s="162" t="s">
        <v>431</v>
      </c>
      <c r="E2044" s="162" t="s">
        <v>340</v>
      </c>
      <c r="F2044" s="162" t="s">
        <v>333</v>
      </c>
      <c r="G2044" s="162" t="s">
        <v>472</v>
      </c>
      <c r="H2044" s="162" t="s">
        <v>472</v>
      </c>
      <c r="I2044" s="162" t="s">
        <v>473</v>
      </c>
      <c r="J2044" s="162" t="b">
        <v>0</v>
      </c>
      <c r="K2044" s="162" t="b">
        <v>0</v>
      </c>
    </row>
    <row r="2045" spans="1:11">
      <c r="A2045" s="162" t="s">
        <v>390</v>
      </c>
      <c r="B2045" s="162" t="s">
        <v>9956</v>
      </c>
      <c r="C2045" s="162" t="s">
        <v>9957</v>
      </c>
      <c r="D2045" s="162" t="s">
        <v>431</v>
      </c>
      <c r="E2045" s="162" t="s">
        <v>340</v>
      </c>
      <c r="F2045" s="162" t="s">
        <v>333</v>
      </c>
      <c r="G2045" s="162" t="s">
        <v>474</v>
      </c>
      <c r="H2045" s="162" t="s">
        <v>474</v>
      </c>
      <c r="I2045" s="162" t="s">
        <v>475</v>
      </c>
      <c r="J2045" s="162" t="b">
        <v>0</v>
      </c>
      <c r="K2045" s="162" t="b">
        <v>0</v>
      </c>
    </row>
    <row r="2046" spans="1:11">
      <c r="A2046" s="162" t="s">
        <v>390</v>
      </c>
      <c r="B2046" s="162" t="s">
        <v>9958</v>
      </c>
      <c r="C2046" s="162" t="s">
        <v>9959</v>
      </c>
      <c r="D2046" s="162" t="s">
        <v>476</v>
      </c>
      <c r="E2046" s="162" t="s">
        <v>340</v>
      </c>
      <c r="F2046" s="162" t="s">
        <v>333</v>
      </c>
      <c r="G2046" s="162" t="s">
        <v>477</v>
      </c>
      <c r="H2046" s="162" t="s">
        <v>477</v>
      </c>
      <c r="I2046" s="162" t="s">
        <v>478</v>
      </c>
      <c r="J2046" s="162" t="b">
        <v>0</v>
      </c>
      <c r="K2046" s="162" t="b">
        <v>0</v>
      </c>
    </row>
    <row r="2047" spans="1:11">
      <c r="A2047" s="162" t="s">
        <v>390</v>
      </c>
      <c r="B2047" s="162" t="s">
        <v>9960</v>
      </c>
      <c r="C2047" s="162" t="s">
        <v>9961</v>
      </c>
      <c r="D2047" s="162" t="s">
        <v>476</v>
      </c>
      <c r="E2047" s="162" t="s">
        <v>340</v>
      </c>
      <c r="F2047" s="162" t="s">
        <v>333</v>
      </c>
      <c r="G2047" s="162" t="s">
        <v>479</v>
      </c>
      <c r="H2047" s="162" t="s">
        <v>479</v>
      </c>
      <c r="I2047" s="162" t="s">
        <v>480</v>
      </c>
      <c r="J2047" s="162" t="b">
        <v>0</v>
      </c>
      <c r="K2047" s="162" t="b">
        <v>0</v>
      </c>
    </row>
    <row r="2048" spans="1:11">
      <c r="A2048" s="162" t="s">
        <v>390</v>
      </c>
      <c r="B2048" s="162" t="s">
        <v>9962</v>
      </c>
      <c r="C2048" s="162" t="s">
        <v>9963</v>
      </c>
      <c r="D2048" s="162" t="s">
        <v>481</v>
      </c>
      <c r="E2048" s="162" t="s">
        <v>340</v>
      </c>
      <c r="F2048" s="162" t="s">
        <v>333</v>
      </c>
      <c r="G2048" s="162" t="s">
        <v>482</v>
      </c>
      <c r="H2048" s="162" t="s">
        <v>482</v>
      </c>
      <c r="I2048" s="162" t="s">
        <v>483</v>
      </c>
      <c r="J2048" s="162" t="b">
        <v>0</v>
      </c>
      <c r="K2048" s="162" t="b">
        <v>0</v>
      </c>
    </row>
    <row r="2049" spans="1:11">
      <c r="A2049" s="162" t="s">
        <v>390</v>
      </c>
      <c r="B2049" s="162" t="s">
        <v>9964</v>
      </c>
      <c r="C2049" s="162" t="s">
        <v>9965</v>
      </c>
      <c r="D2049" s="162" t="s">
        <v>484</v>
      </c>
      <c r="E2049" s="162" t="s">
        <v>340</v>
      </c>
      <c r="F2049" s="162" t="s">
        <v>333</v>
      </c>
      <c r="G2049" s="162" t="s">
        <v>485</v>
      </c>
      <c r="H2049" s="162" t="s">
        <v>485</v>
      </c>
      <c r="I2049" s="162" t="s">
        <v>486</v>
      </c>
      <c r="J2049" s="162" t="b">
        <v>0</v>
      </c>
      <c r="K2049" s="162" t="b">
        <v>0</v>
      </c>
    </row>
    <row r="2050" spans="1:11">
      <c r="A2050" s="162" t="s">
        <v>390</v>
      </c>
      <c r="B2050" s="162" t="s">
        <v>9966</v>
      </c>
      <c r="C2050" s="162" t="s">
        <v>9967</v>
      </c>
      <c r="D2050" s="162" t="s">
        <v>487</v>
      </c>
      <c r="E2050" s="162" t="s">
        <v>340</v>
      </c>
      <c r="F2050" s="162" t="s">
        <v>333</v>
      </c>
      <c r="G2050" s="162" t="s">
        <v>488</v>
      </c>
      <c r="H2050" s="162" t="s">
        <v>488</v>
      </c>
      <c r="I2050" s="162" t="s">
        <v>489</v>
      </c>
      <c r="J2050" s="162" t="b">
        <v>0</v>
      </c>
      <c r="K2050" s="162" t="b">
        <v>0</v>
      </c>
    </row>
    <row r="2051" spans="1:11">
      <c r="A2051" s="162" t="s">
        <v>390</v>
      </c>
      <c r="B2051" s="162" t="s">
        <v>9968</v>
      </c>
      <c r="C2051" s="162" t="s">
        <v>9969</v>
      </c>
      <c r="D2051" s="162" t="s">
        <v>490</v>
      </c>
      <c r="E2051" s="162" t="s">
        <v>340</v>
      </c>
      <c r="F2051" s="162" t="s">
        <v>333</v>
      </c>
      <c r="G2051" s="162" t="s">
        <v>491</v>
      </c>
      <c r="H2051" s="162" t="s">
        <v>491</v>
      </c>
      <c r="I2051" s="162" t="s">
        <v>492</v>
      </c>
      <c r="J2051" s="162" t="b">
        <v>0</v>
      </c>
      <c r="K2051" s="162" t="b">
        <v>0</v>
      </c>
    </row>
    <row r="2052" spans="1:11">
      <c r="A2052" s="162" t="s">
        <v>390</v>
      </c>
      <c r="B2052" s="162" t="s">
        <v>9970</v>
      </c>
      <c r="C2052" s="162" t="s">
        <v>9971</v>
      </c>
      <c r="D2052" s="162" t="s">
        <v>493</v>
      </c>
      <c r="E2052" s="162" t="s">
        <v>340</v>
      </c>
      <c r="F2052" s="162" t="s">
        <v>333</v>
      </c>
      <c r="G2052" s="162" t="s">
        <v>494</v>
      </c>
      <c r="H2052" s="162" t="s">
        <v>494</v>
      </c>
      <c r="I2052" s="162" t="s">
        <v>495</v>
      </c>
      <c r="J2052" s="162" t="b">
        <v>0</v>
      </c>
      <c r="K2052" s="162" t="b">
        <v>0</v>
      </c>
    </row>
    <row r="2053" spans="1:11">
      <c r="A2053" s="162" t="s">
        <v>390</v>
      </c>
      <c r="B2053" s="162" t="s">
        <v>9972</v>
      </c>
      <c r="C2053" s="162" t="s">
        <v>9973</v>
      </c>
      <c r="D2053" s="162" t="s">
        <v>496</v>
      </c>
      <c r="E2053" s="162" t="s">
        <v>340</v>
      </c>
      <c r="F2053" s="162" t="s">
        <v>333</v>
      </c>
      <c r="G2053" s="162" t="s">
        <v>497</v>
      </c>
      <c r="H2053" s="162" t="s">
        <v>497</v>
      </c>
      <c r="I2053" s="162" t="s">
        <v>498</v>
      </c>
      <c r="J2053" s="162" t="b">
        <v>0</v>
      </c>
      <c r="K2053" s="162" t="b">
        <v>0</v>
      </c>
    </row>
    <row r="2054" spans="1:11">
      <c r="A2054" s="162" t="s">
        <v>390</v>
      </c>
      <c r="B2054" s="162" t="s">
        <v>9974</v>
      </c>
      <c r="C2054" s="162" t="s">
        <v>9975</v>
      </c>
      <c r="D2054" s="162" t="s">
        <v>499</v>
      </c>
      <c r="E2054" s="162" t="s">
        <v>340</v>
      </c>
      <c r="F2054" s="162" t="s">
        <v>333</v>
      </c>
      <c r="G2054" s="162" t="s">
        <v>500</v>
      </c>
      <c r="H2054" s="162" t="s">
        <v>500</v>
      </c>
      <c r="I2054" s="162" t="s">
        <v>501</v>
      </c>
      <c r="J2054" s="162" t="b">
        <v>0</v>
      </c>
      <c r="K2054" s="162" t="b">
        <v>0</v>
      </c>
    </row>
    <row r="2055" spans="1:11">
      <c r="A2055" s="162" t="s">
        <v>390</v>
      </c>
      <c r="B2055" s="162" t="s">
        <v>9976</v>
      </c>
      <c r="C2055" s="162" t="s">
        <v>9977</v>
      </c>
      <c r="E2055" s="162" t="s">
        <v>340</v>
      </c>
      <c r="F2055" s="162" t="s">
        <v>333</v>
      </c>
      <c r="G2055" s="162" t="s">
        <v>502</v>
      </c>
      <c r="H2055" s="162" t="s">
        <v>502</v>
      </c>
      <c r="I2055" s="162" t="s">
        <v>503</v>
      </c>
      <c r="J2055" s="162" t="b">
        <v>0</v>
      </c>
      <c r="K2055" s="162" t="b">
        <v>0</v>
      </c>
    </row>
    <row r="2056" spans="1:11">
      <c r="A2056" s="162" t="s">
        <v>390</v>
      </c>
      <c r="B2056" s="162" t="s">
        <v>9978</v>
      </c>
      <c r="C2056" s="162" t="s">
        <v>9979</v>
      </c>
      <c r="D2056" s="162" t="s">
        <v>1172</v>
      </c>
      <c r="E2056" s="162" t="s">
        <v>340</v>
      </c>
      <c r="F2056" s="162" t="s">
        <v>333</v>
      </c>
      <c r="G2056" s="162" t="s">
        <v>504</v>
      </c>
      <c r="H2056" s="162" t="s">
        <v>504</v>
      </c>
      <c r="I2056" s="162" t="s">
        <v>505</v>
      </c>
      <c r="J2056" s="162" t="b">
        <v>0</v>
      </c>
      <c r="K2056" s="162" t="b">
        <v>0</v>
      </c>
    </row>
    <row r="2057" spans="1:11">
      <c r="A2057" s="162" t="s">
        <v>390</v>
      </c>
      <c r="B2057" s="162" t="s">
        <v>9980</v>
      </c>
      <c r="C2057" s="162" t="s">
        <v>9981</v>
      </c>
      <c r="D2057" s="162" t="s">
        <v>1173</v>
      </c>
      <c r="E2057" s="162" t="s">
        <v>340</v>
      </c>
      <c r="F2057" s="162" t="s">
        <v>333</v>
      </c>
      <c r="G2057" s="162" t="s">
        <v>506</v>
      </c>
      <c r="H2057" s="162" t="s">
        <v>506</v>
      </c>
      <c r="I2057" s="162" t="s">
        <v>507</v>
      </c>
      <c r="J2057" s="162" t="b">
        <v>0</v>
      </c>
      <c r="K2057" s="162" t="b">
        <v>0</v>
      </c>
    </row>
    <row r="2058" spans="1:11">
      <c r="A2058" s="162" t="s">
        <v>390</v>
      </c>
      <c r="B2058" s="162" t="s">
        <v>9982</v>
      </c>
      <c r="C2058" s="162" t="s">
        <v>9983</v>
      </c>
      <c r="D2058" s="162" t="s">
        <v>1174</v>
      </c>
      <c r="E2058" s="162" t="s">
        <v>340</v>
      </c>
      <c r="F2058" s="162" t="s">
        <v>333</v>
      </c>
      <c r="G2058" s="162" t="s">
        <v>508</v>
      </c>
      <c r="H2058" s="162" t="s">
        <v>508</v>
      </c>
      <c r="I2058" s="162" t="s">
        <v>509</v>
      </c>
      <c r="J2058" s="162" t="b">
        <v>0</v>
      </c>
      <c r="K2058" s="162" t="b">
        <v>0</v>
      </c>
    </row>
    <row r="2059" spans="1:11">
      <c r="A2059" s="162" t="s">
        <v>390</v>
      </c>
      <c r="B2059" s="162" t="s">
        <v>9984</v>
      </c>
      <c r="C2059" s="162" t="s">
        <v>9985</v>
      </c>
      <c r="D2059" s="162" t="s">
        <v>1175</v>
      </c>
      <c r="E2059" s="162" t="s">
        <v>340</v>
      </c>
      <c r="F2059" s="162" t="s">
        <v>333</v>
      </c>
      <c r="G2059" s="162" t="s">
        <v>510</v>
      </c>
      <c r="H2059" s="162" t="s">
        <v>510</v>
      </c>
      <c r="I2059" s="162" t="s">
        <v>511</v>
      </c>
      <c r="J2059" s="162" t="b">
        <v>0</v>
      </c>
      <c r="K2059" s="162" t="b">
        <v>0</v>
      </c>
    </row>
    <row r="2060" spans="1:11">
      <c r="A2060" s="162" t="s">
        <v>390</v>
      </c>
      <c r="B2060" s="162" t="s">
        <v>9986</v>
      </c>
      <c r="C2060" s="162" t="s">
        <v>9987</v>
      </c>
      <c r="E2060" s="162" t="s">
        <v>340</v>
      </c>
      <c r="F2060" s="162" t="s">
        <v>333</v>
      </c>
      <c r="G2060" s="162" t="s">
        <v>512</v>
      </c>
      <c r="H2060" s="162" t="s">
        <v>512</v>
      </c>
      <c r="I2060" s="162" t="s">
        <v>513</v>
      </c>
      <c r="J2060" s="162" t="b">
        <v>0</v>
      </c>
      <c r="K2060" s="162" t="b">
        <v>0</v>
      </c>
    </row>
    <row r="2061" spans="1:11">
      <c r="A2061" s="162" t="s">
        <v>390</v>
      </c>
      <c r="B2061" s="162" t="s">
        <v>9988</v>
      </c>
      <c r="C2061" s="162" t="s">
        <v>9989</v>
      </c>
      <c r="E2061" s="162" t="s">
        <v>340</v>
      </c>
      <c r="F2061" s="162" t="s">
        <v>333</v>
      </c>
      <c r="G2061" s="162" t="s">
        <v>514</v>
      </c>
      <c r="H2061" s="162" t="s">
        <v>514</v>
      </c>
      <c r="I2061" s="162" t="s">
        <v>515</v>
      </c>
      <c r="J2061" s="162" t="b">
        <v>0</v>
      </c>
      <c r="K2061" s="162" t="b">
        <v>0</v>
      </c>
    </row>
    <row r="2062" spans="1:11">
      <c r="A2062" s="162" t="s">
        <v>519</v>
      </c>
      <c r="B2062" s="162" t="s">
        <v>9990</v>
      </c>
      <c r="C2062" s="162" t="s">
        <v>9991</v>
      </c>
      <c r="D2062" s="162" t="s">
        <v>531</v>
      </c>
      <c r="E2062" s="162" t="s">
        <v>340</v>
      </c>
      <c r="F2062" s="162" t="s">
        <v>332</v>
      </c>
      <c r="G2062" s="162" t="s">
        <v>532</v>
      </c>
      <c r="H2062" s="162" t="s">
        <v>532</v>
      </c>
      <c r="I2062" s="162" t="s">
        <v>533</v>
      </c>
      <c r="J2062" s="162" t="b">
        <v>0</v>
      </c>
      <c r="K2062" s="162" t="b">
        <v>0</v>
      </c>
    </row>
    <row r="2063" spans="1:11">
      <c r="A2063" s="162" t="s">
        <v>3286</v>
      </c>
      <c r="B2063" s="162" t="s">
        <v>9992</v>
      </c>
      <c r="C2063" s="162" t="s">
        <v>9993</v>
      </c>
      <c r="E2063" s="162" t="s">
        <v>340</v>
      </c>
      <c r="F2063" s="162" t="s">
        <v>333</v>
      </c>
      <c r="G2063" s="162" t="s">
        <v>5615</v>
      </c>
      <c r="H2063" s="162" t="s">
        <v>5615</v>
      </c>
      <c r="I2063" s="162" t="s">
        <v>5616</v>
      </c>
      <c r="J2063" s="162" t="b">
        <v>0</v>
      </c>
      <c r="K2063" s="162" t="b">
        <v>1</v>
      </c>
    </row>
    <row r="2064" spans="1:11">
      <c r="A2064" s="162" t="s">
        <v>3286</v>
      </c>
      <c r="B2064" s="162" t="s">
        <v>9994</v>
      </c>
      <c r="C2064" s="162" t="s">
        <v>9995</v>
      </c>
      <c r="E2064" s="162" t="s">
        <v>340</v>
      </c>
      <c r="F2064" s="162" t="s">
        <v>333</v>
      </c>
      <c r="G2064" s="162" t="s">
        <v>5617</v>
      </c>
      <c r="H2064" s="162" t="s">
        <v>5617</v>
      </c>
      <c r="I2064" s="162" t="s">
        <v>5618</v>
      </c>
      <c r="J2064" s="162" t="b">
        <v>0</v>
      </c>
      <c r="K2064" s="162" t="b">
        <v>1</v>
      </c>
    </row>
    <row r="2065" spans="1:11">
      <c r="A2065" s="162" t="s">
        <v>5622</v>
      </c>
      <c r="B2065" s="162" t="s">
        <v>9996</v>
      </c>
      <c r="C2065" s="162" t="s">
        <v>9997</v>
      </c>
      <c r="D2065" s="162" t="s">
        <v>5619</v>
      </c>
      <c r="E2065" s="162" t="s">
        <v>340</v>
      </c>
      <c r="F2065" s="162" t="s">
        <v>333</v>
      </c>
      <c r="G2065" s="162" t="s">
        <v>5620</v>
      </c>
      <c r="H2065" s="162" t="s">
        <v>9998</v>
      </c>
      <c r="I2065" s="162" t="s">
        <v>5621</v>
      </c>
      <c r="J2065" s="162" t="b">
        <v>1</v>
      </c>
      <c r="K2065" s="162" t="b">
        <v>0</v>
      </c>
    </row>
    <row r="2066" spans="1:11">
      <c r="A2066" s="162" t="s">
        <v>5622</v>
      </c>
      <c r="B2066" s="162" t="s">
        <v>9999</v>
      </c>
      <c r="C2066" s="162" t="s">
        <v>10000</v>
      </c>
      <c r="D2066" s="162" t="s">
        <v>5623</v>
      </c>
      <c r="E2066" s="162" t="s">
        <v>340</v>
      </c>
      <c r="F2066" s="162" t="s">
        <v>333</v>
      </c>
      <c r="G2066" s="162" t="s">
        <v>5624</v>
      </c>
      <c r="H2066" s="162" t="s">
        <v>10001</v>
      </c>
      <c r="I2066" s="162" t="s">
        <v>5625</v>
      </c>
      <c r="J2066" s="162" t="b">
        <v>0</v>
      </c>
      <c r="K2066" s="162" t="b">
        <v>0</v>
      </c>
    </row>
    <row r="2067" spans="1:11">
      <c r="A2067" s="162" t="s">
        <v>5622</v>
      </c>
      <c r="B2067" s="162" t="s">
        <v>10002</v>
      </c>
      <c r="C2067" s="162" t="s">
        <v>10003</v>
      </c>
      <c r="D2067" s="162" t="s">
        <v>5626</v>
      </c>
      <c r="E2067" s="162" t="s">
        <v>340</v>
      </c>
      <c r="F2067" s="162" t="s">
        <v>333</v>
      </c>
      <c r="G2067" s="162" t="s">
        <v>5627</v>
      </c>
      <c r="H2067" s="162" t="s">
        <v>10004</v>
      </c>
      <c r="I2067" s="162" t="s">
        <v>5628</v>
      </c>
      <c r="J2067" s="162" t="b">
        <v>0</v>
      </c>
      <c r="K2067" s="162" t="b">
        <v>0</v>
      </c>
    </row>
    <row r="2068" spans="1:11">
      <c r="A2068" s="162" t="s">
        <v>5622</v>
      </c>
      <c r="B2068" s="162" t="s">
        <v>10005</v>
      </c>
      <c r="C2068" s="162" t="s">
        <v>10006</v>
      </c>
      <c r="D2068" s="162" t="s">
        <v>5629</v>
      </c>
      <c r="E2068" s="162" t="s">
        <v>340</v>
      </c>
      <c r="F2068" s="162" t="s">
        <v>333</v>
      </c>
      <c r="G2068" s="162" t="s">
        <v>5630</v>
      </c>
      <c r="H2068" s="162" t="s">
        <v>10007</v>
      </c>
      <c r="I2068" s="162" t="s">
        <v>5631</v>
      </c>
      <c r="J2068" s="162" t="b">
        <v>0</v>
      </c>
      <c r="K2068" s="162" t="b">
        <v>0</v>
      </c>
    </row>
    <row r="2069" spans="1:11">
      <c r="A2069" s="162" t="s">
        <v>5622</v>
      </c>
      <c r="B2069" s="162" t="s">
        <v>10008</v>
      </c>
      <c r="C2069" s="162" t="s">
        <v>10009</v>
      </c>
      <c r="D2069" s="162" t="s">
        <v>5632</v>
      </c>
      <c r="E2069" s="162" t="s">
        <v>340</v>
      </c>
      <c r="F2069" s="162" t="s">
        <v>333</v>
      </c>
      <c r="G2069" s="162" t="s">
        <v>5633</v>
      </c>
      <c r="H2069" s="162" t="s">
        <v>10010</v>
      </c>
      <c r="I2069" s="162" t="s">
        <v>5634</v>
      </c>
      <c r="J2069" s="162" t="b">
        <v>0</v>
      </c>
      <c r="K2069" s="162" t="b">
        <v>0</v>
      </c>
    </row>
    <row r="2070" spans="1:11">
      <c r="A2070" s="162" t="s">
        <v>1179</v>
      </c>
      <c r="B2070" s="162" t="s">
        <v>10011</v>
      </c>
      <c r="C2070" s="162" t="s">
        <v>10012</v>
      </c>
      <c r="D2070" s="162" t="s">
        <v>1176</v>
      </c>
      <c r="E2070" s="162" t="s">
        <v>340</v>
      </c>
      <c r="F2070" s="162" t="s">
        <v>332</v>
      </c>
      <c r="G2070" s="162" t="s">
        <v>1177</v>
      </c>
      <c r="H2070" s="162" t="s">
        <v>1177</v>
      </c>
      <c r="I2070" s="162" t="s">
        <v>1178</v>
      </c>
      <c r="J2070" s="162" t="b">
        <v>1</v>
      </c>
      <c r="K2070" s="162" t="b">
        <v>1</v>
      </c>
    </row>
    <row r="2071" spans="1:11">
      <c r="A2071" s="162" t="s">
        <v>144</v>
      </c>
      <c r="B2071" s="162" t="s">
        <v>10013</v>
      </c>
      <c r="C2071" s="162" t="s">
        <v>10014</v>
      </c>
      <c r="D2071" s="162" t="s">
        <v>5635</v>
      </c>
      <c r="E2071" s="162" t="s">
        <v>340</v>
      </c>
      <c r="F2071" s="162" t="s">
        <v>333</v>
      </c>
      <c r="G2071" s="162" t="s">
        <v>5636</v>
      </c>
      <c r="H2071" s="162" t="s">
        <v>5636</v>
      </c>
      <c r="I2071" s="162" t="s">
        <v>5637</v>
      </c>
      <c r="J2071" s="162" t="b">
        <v>0</v>
      </c>
      <c r="K2071" s="162" t="b">
        <v>0</v>
      </c>
    </row>
    <row r="2072" spans="1:11">
      <c r="A2072" s="162" t="s">
        <v>144</v>
      </c>
      <c r="B2072" s="162" t="s">
        <v>10015</v>
      </c>
      <c r="C2072" s="162" t="s">
        <v>10016</v>
      </c>
      <c r="D2072" s="162" t="s">
        <v>5638</v>
      </c>
      <c r="E2072" s="162" t="s">
        <v>340</v>
      </c>
      <c r="F2072" s="162" t="s">
        <v>333</v>
      </c>
      <c r="G2072" s="162" t="s">
        <v>5639</v>
      </c>
      <c r="H2072" s="162" t="s">
        <v>5639</v>
      </c>
      <c r="I2072" s="162" t="s">
        <v>5640</v>
      </c>
      <c r="J2072" s="162" t="b">
        <v>0</v>
      </c>
      <c r="K2072" s="162" t="b">
        <v>0</v>
      </c>
    </row>
    <row r="2073" spans="1:11">
      <c r="A2073" s="162" t="s">
        <v>144</v>
      </c>
      <c r="B2073" s="162" t="s">
        <v>10017</v>
      </c>
      <c r="C2073" s="162" t="s">
        <v>10018</v>
      </c>
      <c r="D2073" s="162" t="s">
        <v>5641</v>
      </c>
      <c r="E2073" s="162" t="s">
        <v>340</v>
      </c>
      <c r="F2073" s="162" t="s">
        <v>333</v>
      </c>
      <c r="G2073" s="162" t="s">
        <v>5642</v>
      </c>
      <c r="H2073" s="162" t="s">
        <v>5642</v>
      </c>
      <c r="I2073" s="162" t="s">
        <v>5643</v>
      </c>
      <c r="J2073" s="162" t="b">
        <v>0</v>
      </c>
      <c r="K2073" s="162" t="b">
        <v>0</v>
      </c>
    </row>
    <row r="2074" spans="1:11">
      <c r="A2074" s="162" t="s">
        <v>144</v>
      </c>
      <c r="B2074" s="162" t="s">
        <v>10019</v>
      </c>
      <c r="C2074" s="162" t="s">
        <v>10020</v>
      </c>
      <c r="D2074" s="162" t="s">
        <v>5644</v>
      </c>
      <c r="E2074" s="162" t="s">
        <v>340</v>
      </c>
      <c r="F2074" s="162" t="s">
        <v>333</v>
      </c>
      <c r="G2074" s="162" t="s">
        <v>5645</v>
      </c>
      <c r="H2074" s="162" t="s">
        <v>5645</v>
      </c>
      <c r="I2074" s="162" t="s">
        <v>5646</v>
      </c>
      <c r="J2074" s="162" t="b">
        <v>0</v>
      </c>
      <c r="K2074" s="162" t="b">
        <v>0</v>
      </c>
    </row>
    <row r="2075" spans="1:11">
      <c r="A2075" s="162" t="s">
        <v>144</v>
      </c>
      <c r="B2075" s="162" t="s">
        <v>10021</v>
      </c>
      <c r="C2075" s="162" t="s">
        <v>10022</v>
      </c>
      <c r="D2075" s="162" t="s">
        <v>5647</v>
      </c>
      <c r="E2075" s="162" t="s">
        <v>340</v>
      </c>
      <c r="F2075" s="162" t="s">
        <v>333</v>
      </c>
      <c r="G2075" s="162" t="s">
        <v>5648</v>
      </c>
      <c r="H2075" s="162" t="s">
        <v>5648</v>
      </c>
      <c r="I2075" s="162" t="s">
        <v>5649</v>
      </c>
      <c r="J2075" s="162" t="b">
        <v>0</v>
      </c>
      <c r="K2075" s="162" t="b">
        <v>0</v>
      </c>
    </row>
    <row r="2076" spans="1:11">
      <c r="A2076" s="162" t="s">
        <v>5653</v>
      </c>
      <c r="B2076" s="162" t="s">
        <v>10023</v>
      </c>
      <c r="C2076" s="162" t="s">
        <v>10024</v>
      </c>
      <c r="D2076" s="162" t="s">
        <v>5650</v>
      </c>
      <c r="E2076" s="162" t="s">
        <v>340</v>
      </c>
      <c r="F2076" s="162" t="s">
        <v>333</v>
      </c>
      <c r="G2076" s="162" t="s">
        <v>5651</v>
      </c>
      <c r="H2076" s="162" t="s">
        <v>5651</v>
      </c>
      <c r="I2076" s="162" t="s">
        <v>5652</v>
      </c>
      <c r="J2076" s="162" t="b">
        <v>0</v>
      </c>
      <c r="K2076" s="162" t="b">
        <v>0</v>
      </c>
    </row>
    <row r="2077" spans="1:11">
      <c r="A2077" s="162" t="s">
        <v>5653</v>
      </c>
      <c r="B2077" s="162" t="s">
        <v>10025</v>
      </c>
      <c r="C2077" s="162" t="s">
        <v>10026</v>
      </c>
      <c r="D2077" s="162" t="s">
        <v>5654</v>
      </c>
      <c r="E2077" s="162" t="s">
        <v>340</v>
      </c>
      <c r="F2077" s="162" t="s">
        <v>333</v>
      </c>
      <c r="G2077" s="162" t="s">
        <v>5655</v>
      </c>
      <c r="H2077" s="162" t="s">
        <v>5655</v>
      </c>
      <c r="I2077" s="162" t="s">
        <v>5656</v>
      </c>
      <c r="J2077" s="162" t="b">
        <v>1</v>
      </c>
      <c r="K2077" s="162" t="b">
        <v>0</v>
      </c>
    </row>
    <row r="2078" spans="1:11">
      <c r="A2078" s="162" t="s">
        <v>5653</v>
      </c>
      <c r="B2078" s="162" t="s">
        <v>10027</v>
      </c>
      <c r="C2078" s="162" t="s">
        <v>10028</v>
      </c>
      <c r="D2078" s="162" t="s">
        <v>5657</v>
      </c>
      <c r="E2078" s="162" t="s">
        <v>340</v>
      </c>
      <c r="F2078" s="162" t="s">
        <v>333</v>
      </c>
      <c r="G2078" s="162" t="s">
        <v>5658</v>
      </c>
      <c r="H2078" s="162" t="s">
        <v>5658</v>
      </c>
      <c r="I2078" s="162" t="s">
        <v>5659</v>
      </c>
      <c r="J2078" s="162" t="b">
        <v>0</v>
      </c>
      <c r="K2078" s="162" t="b">
        <v>0</v>
      </c>
    </row>
    <row r="2079" spans="1:11">
      <c r="A2079" s="162" t="s">
        <v>5653</v>
      </c>
      <c r="B2079" s="162" t="s">
        <v>10029</v>
      </c>
      <c r="C2079" s="162" t="s">
        <v>10030</v>
      </c>
      <c r="D2079" s="162" t="s">
        <v>5660</v>
      </c>
      <c r="E2079" s="162" t="s">
        <v>340</v>
      </c>
      <c r="F2079" s="162" t="s">
        <v>333</v>
      </c>
      <c r="G2079" s="162" t="s">
        <v>5661</v>
      </c>
      <c r="H2079" s="162" t="s">
        <v>5661</v>
      </c>
      <c r="I2079" s="162" t="s">
        <v>5662</v>
      </c>
      <c r="J2079" s="162" t="b">
        <v>0</v>
      </c>
      <c r="K2079" s="162" t="b">
        <v>0</v>
      </c>
    </row>
    <row r="2080" spans="1:11">
      <c r="A2080" s="162" t="s">
        <v>2869</v>
      </c>
      <c r="B2080" s="162" t="s">
        <v>10031</v>
      </c>
      <c r="C2080" s="162" t="s">
        <v>10032</v>
      </c>
      <c r="D2080" s="162" t="s">
        <v>5663</v>
      </c>
      <c r="E2080" s="162" t="s">
        <v>340</v>
      </c>
      <c r="F2080" s="162" t="s">
        <v>333</v>
      </c>
      <c r="G2080" s="162" t="s">
        <v>5664</v>
      </c>
      <c r="H2080" s="162" t="s">
        <v>10033</v>
      </c>
      <c r="I2080" s="162" t="s">
        <v>5665</v>
      </c>
      <c r="J2080" s="162" t="b">
        <v>0</v>
      </c>
      <c r="K2080" s="162" t="b">
        <v>0</v>
      </c>
    </row>
    <row r="2081" spans="1:11">
      <c r="A2081" s="162" t="s">
        <v>2869</v>
      </c>
      <c r="B2081" s="162" t="s">
        <v>10034</v>
      </c>
      <c r="C2081" s="162" t="s">
        <v>10035</v>
      </c>
      <c r="D2081" s="162" t="s">
        <v>5663</v>
      </c>
      <c r="E2081" s="162" t="s">
        <v>340</v>
      </c>
      <c r="F2081" s="162" t="s">
        <v>333</v>
      </c>
      <c r="G2081" s="162" t="s">
        <v>5666</v>
      </c>
      <c r="H2081" s="162" t="s">
        <v>10036</v>
      </c>
      <c r="I2081" s="162" t="s">
        <v>5667</v>
      </c>
      <c r="J2081" s="162" t="b">
        <v>0</v>
      </c>
      <c r="K2081" s="162" t="b">
        <v>0</v>
      </c>
    </row>
    <row r="2082" spans="1:11">
      <c r="A2082" s="162" t="s">
        <v>2869</v>
      </c>
      <c r="B2082" s="162" t="s">
        <v>10037</v>
      </c>
      <c r="C2082" s="162" t="s">
        <v>10038</v>
      </c>
      <c r="D2082" s="162" t="s">
        <v>5663</v>
      </c>
      <c r="E2082" s="162" t="s">
        <v>340</v>
      </c>
      <c r="F2082" s="162" t="s">
        <v>333</v>
      </c>
      <c r="G2082" s="162" t="s">
        <v>5668</v>
      </c>
      <c r="H2082" s="162" t="s">
        <v>10039</v>
      </c>
      <c r="I2082" s="162" t="s">
        <v>5669</v>
      </c>
      <c r="J2082" s="162" t="b">
        <v>0</v>
      </c>
      <c r="K2082" s="162" t="b">
        <v>0</v>
      </c>
    </row>
    <row r="2083" spans="1:11">
      <c r="A2083" s="162" t="s">
        <v>10129</v>
      </c>
      <c r="B2083" s="162" t="s">
        <v>10042</v>
      </c>
      <c r="C2083" s="162" t="s">
        <v>10043</v>
      </c>
      <c r="D2083" s="162" t="s">
        <v>10130</v>
      </c>
      <c r="E2083" s="162" t="s">
        <v>340</v>
      </c>
      <c r="F2083" s="162" t="s">
        <v>333</v>
      </c>
      <c r="G2083" s="162" t="s">
        <v>10130</v>
      </c>
      <c r="H2083" s="162" t="s">
        <v>10130</v>
      </c>
      <c r="I2083" s="162" t="s">
        <v>5689</v>
      </c>
      <c r="J2083" s="162" t="b">
        <v>0</v>
      </c>
      <c r="K2083" s="162" t="b">
        <v>1</v>
      </c>
    </row>
    <row r="2084" spans="1:11">
      <c r="A2084" s="162" t="s">
        <v>10129</v>
      </c>
      <c r="B2084" s="162" t="s">
        <v>10040</v>
      </c>
      <c r="C2084" s="162" t="s">
        <v>10041</v>
      </c>
      <c r="D2084" s="162" t="s">
        <v>10131</v>
      </c>
      <c r="E2084" s="162" t="s">
        <v>340</v>
      </c>
      <c r="F2084" s="162" t="s">
        <v>333</v>
      </c>
      <c r="G2084" s="162" t="s">
        <v>10131</v>
      </c>
      <c r="H2084" s="162" t="s">
        <v>10131</v>
      </c>
      <c r="I2084" s="162" t="s">
        <v>5688</v>
      </c>
      <c r="J2084" s="162" t="b">
        <v>0</v>
      </c>
      <c r="K2084" s="162" t="b">
        <v>1</v>
      </c>
    </row>
    <row r="2085" spans="1:11">
      <c r="A2085" s="162" t="s">
        <v>10044</v>
      </c>
      <c r="B2085" s="162" t="s">
        <v>10075</v>
      </c>
      <c r="C2085" s="162" t="s">
        <v>10076</v>
      </c>
      <c r="D2085" s="162" t="s">
        <v>10132</v>
      </c>
      <c r="E2085" s="162" t="s">
        <v>340</v>
      </c>
      <c r="F2085" s="162" t="s">
        <v>333</v>
      </c>
      <c r="G2085" s="162" t="s">
        <v>10133</v>
      </c>
      <c r="H2085" s="162" t="s">
        <v>10134</v>
      </c>
      <c r="I2085" s="162" t="s">
        <v>5687</v>
      </c>
      <c r="J2085" s="162" t="b">
        <v>0</v>
      </c>
      <c r="K2085" s="162" t="b">
        <v>1</v>
      </c>
    </row>
    <row r="2086" spans="1:11">
      <c r="A2086" s="162" t="s">
        <v>10135</v>
      </c>
      <c r="B2086" s="162" t="s">
        <v>10136</v>
      </c>
      <c r="C2086" s="162" t="s">
        <v>10137</v>
      </c>
      <c r="D2086" s="162" t="s">
        <v>10138</v>
      </c>
      <c r="E2086" s="162" t="s">
        <v>340</v>
      </c>
      <c r="F2086" s="162" t="s">
        <v>333</v>
      </c>
      <c r="G2086" s="162" t="s">
        <v>10139</v>
      </c>
      <c r="H2086" s="162" t="s">
        <v>10139</v>
      </c>
      <c r="I2086" s="162" t="s">
        <v>10140</v>
      </c>
      <c r="J2086" s="162" t="b">
        <v>0</v>
      </c>
      <c r="K2086" s="162" t="b">
        <v>1</v>
      </c>
    </row>
    <row r="2087" spans="1:11">
      <c r="A2087" s="162" t="s">
        <v>10141</v>
      </c>
      <c r="B2087" s="162" t="s">
        <v>10142</v>
      </c>
      <c r="C2087" s="162" t="s">
        <v>10143</v>
      </c>
      <c r="D2087" s="162" t="s">
        <v>10144</v>
      </c>
      <c r="E2087" s="162" t="s">
        <v>340</v>
      </c>
      <c r="F2087" s="162" t="s">
        <v>333</v>
      </c>
      <c r="G2087" s="162" t="s">
        <v>10145</v>
      </c>
      <c r="H2087" s="162" t="s">
        <v>10144</v>
      </c>
      <c r="I2087" s="162" t="s">
        <v>10146</v>
      </c>
      <c r="J2087" s="162" t="b">
        <v>0</v>
      </c>
      <c r="K2087" s="162" t="b">
        <v>1</v>
      </c>
    </row>
    <row r="2088" spans="1:11">
      <c r="A2088" s="162" t="s">
        <v>41</v>
      </c>
      <c r="B2088" s="162" t="s">
        <v>10147</v>
      </c>
      <c r="C2088" s="162" t="s">
        <v>10148</v>
      </c>
      <c r="D2088" s="162" t="s">
        <v>10149</v>
      </c>
      <c r="E2088" s="162" t="s">
        <v>340</v>
      </c>
      <c r="F2088" s="162" t="s">
        <v>333</v>
      </c>
      <c r="G2088" s="162" t="s">
        <v>10150</v>
      </c>
      <c r="H2088" s="162" t="s">
        <v>10151</v>
      </c>
      <c r="I2088" s="162" t="s">
        <v>10152</v>
      </c>
      <c r="J2088" s="162" t="b">
        <v>0</v>
      </c>
      <c r="K2088" s="162" t="b">
        <v>1</v>
      </c>
    </row>
  </sheetData>
  <autoFilter ref="A2:M2"/>
  <pageMargins left="0.7" right="0.7" top="0.75" bottom="0.75" header="0.3" footer="0.3"/>
  <pageSetup paperSize="9"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Summary</vt:lpstr>
      <vt:lpstr>Schema</vt:lpstr>
      <vt:lpstr>MainRoleData</vt:lpstr>
      <vt:lpstr>ITRoleData</vt:lpstr>
      <vt:lpstr>IIQProvisioningData</vt:lpstr>
      <vt:lpstr>Accreditation</vt:lpstr>
      <vt:lpstr>ProvisioningPolicyData</vt:lpstr>
      <vt:lpstr>Application Details</vt:lpstr>
      <vt:lpstr>App Details Update</vt:lpstr>
      <vt:lpstr>AD Roles</vt:lpstr>
    </vt:vector>
  </TitlesOfParts>
  <Company>ANZ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Thangaraj, Leo</dc:creator>
  <cp:lastModifiedBy>Bhat, Swapnaja</cp:lastModifiedBy>
  <cp:lastPrinted>2018-12-05T03:10:20Z</cp:lastPrinted>
  <dcterms:created xsi:type="dcterms:W3CDTF">2018-06-27T07:49:31Z</dcterms:created>
  <dcterms:modified xsi:type="dcterms:W3CDTF">2019-08-26T06:40:32Z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7034eff6-a42a-40fe-8b69-18d6fce1c478</vt:lpwstr>
  </property>
  <property fmtid="{D5CDD505-2E9C-101B-9397-08002B2CF9AE}" pid="3" name="Classification">
    <vt:lpwstr>I</vt:lpwstr>
  </property>
</Properties>
</file>