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novo\Desktop\SWIGGY SAMPLES\"/>
    </mc:Choice>
  </mc:AlternateContent>
  <xr:revisionPtr revIDLastSave="0" documentId="13_ncr:1_{7303F1F6-80FB-4336-89EA-9020A8986DE5}" xr6:coauthVersionLast="47" xr6:coauthVersionMax="47" xr10:uidLastSave="{00000000-0000-0000-0000-000000000000}"/>
  <bookViews>
    <workbookView xWindow="-120" yWindow="-120" windowWidth="20730" windowHeight="11160" xr2:uid="{C3327BBF-5D7E-B842-AC68-8C3DBE1DE0AE}"/>
  </bookViews>
  <sheets>
    <sheet name="Session Details" sheetId="1" r:id="rId1"/>
    <sheet name="Channel wise traffic" sheetId="2" r:id="rId2"/>
    <sheet name="Supporting Data" sheetId="3" r:id="rId3"/>
    <sheet name="Result" sheetId="12" r:id="rId4"/>
    <sheet name="PIVOTS" sheetId="7" r:id="rId5"/>
    <sheet name="Dashboard" sheetId="8" r:id="rId6"/>
  </sheets>
  <definedNames>
    <definedName name="_xlcn.WorksheetConnection_FunnelCaseStudyData.xlsxTable11" hidden="1">'Session Details'!$A$3:$R$369</definedName>
    <definedName name="_xlcn.WorksheetConnection_FunnelCaseStudyData.xlsxTable21" hidden="1">'Channel wise traffic'!$A$3:$J$369</definedName>
    <definedName name="_xlcn.WorksheetConnection_FunnelCaseStudyData.xlsxTable31" hidden="1">'Supporting Data'!$A$3:$R$369</definedName>
  </definedNames>
  <calcPr calcId="191029"/>
  <pivotCaches>
    <pivotCache cacheId="2" r:id="rId7"/>
    <pivotCache cacheId="3" r:id="rId8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1" name="Table1" connection="WorksheetConnection_Funnel Case Study Data.xlsx!Table1"/>
          <x15:modelTable id="Table2" name="Table2" connection="WorksheetConnection_Funnel Case Study Data.xlsx!Table2"/>
          <x15:modelTable id="Table3" name="Table3" connection="WorksheetConnection_Funnel Case Study Data.xlsx!Table3"/>
        </x15:modelTables>
        <x15:modelRelationships>
          <x15:modelRelationship fromTable="Table1" fromColumn="Date" toTable="Table2" toColumn="Date"/>
          <x15:modelRelationship fromTable="Table2" fromColumn="Date" toTable="Table3" toColumn="Date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able1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4" i="3" l="1" a="1"/>
  <c r="M4" i="3" s="1"/>
  <c r="B14" i="12" l="1"/>
  <c r="M22" i="3" a="1"/>
  <c r="M22" i="3"/>
  <c r="M23" i="3" a="1"/>
  <c r="M23" i="3" s="1"/>
  <c r="M24" i="3" a="1"/>
  <c r="M24" i="3" s="1"/>
  <c r="M25" i="3" a="1"/>
  <c r="M25" i="3" s="1"/>
  <c r="M26" i="3" a="1"/>
  <c r="M26" i="3" s="1"/>
  <c r="M27" i="3" a="1"/>
  <c r="M27" i="3" s="1"/>
  <c r="M28" i="3" a="1"/>
  <c r="M28" i="3" s="1"/>
  <c r="M29" i="3" a="1"/>
  <c r="M29" i="3" s="1"/>
  <c r="M30" i="3" a="1"/>
  <c r="M30" i="3" s="1"/>
  <c r="M31" i="3" a="1"/>
  <c r="M31" i="3" s="1"/>
  <c r="M32" i="3" a="1"/>
  <c r="M32" i="3" s="1"/>
  <c r="M33" i="3" a="1"/>
  <c r="M33" i="3" s="1"/>
  <c r="M34" i="3" a="1"/>
  <c r="M34" i="3" s="1"/>
  <c r="M35" i="3" a="1"/>
  <c r="M35" i="3" s="1"/>
  <c r="M36" i="3" a="1"/>
  <c r="M36" i="3" s="1"/>
  <c r="M37" i="3" a="1"/>
  <c r="M37" i="3" s="1"/>
  <c r="M38" i="3" a="1"/>
  <c r="M38" i="3" s="1"/>
  <c r="M39" i="3" a="1"/>
  <c r="M39" i="3" s="1"/>
  <c r="M40" i="3" a="1"/>
  <c r="M40" i="3" s="1"/>
  <c r="M41" i="3" a="1"/>
  <c r="M41" i="3" s="1"/>
  <c r="M42" i="3" a="1"/>
  <c r="M42" i="3" s="1"/>
  <c r="M43" i="3" a="1"/>
  <c r="M43" i="3" s="1"/>
  <c r="M44" i="3" a="1"/>
  <c r="M44" i="3" s="1"/>
  <c r="M45" i="3" a="1"/>
  <c r="M45" i="3" s="1"/>
  <c r="M46" i="3" a="1"/>
  <c r="M46" i="3" s="1"/>
  <c r="M47" i="3" a="1"/>
  <c r="M47" i="3" s="1"/>
  <c r="M48" i="3" a="1"/>
  <c r="M48" i="3" s="1"/>
  <c r="M49" i="3" a="1"/>
  <c r="M49" i="3" s="1"/>
  <c r="M50" i="3" a="1"/>
  <c r="M50" i="3" s="1"/>
  <c r="M51" i="3" a="1"/>
  <c r="M51" i="3" s="1"/>
  <c r="M52" i="3" a="1"/>
  <c r="M52" i="3" s="1"/>
  <c r="M53" i="3" a="1"/>
  <c r="M53" i="3" s="1"/>
  <c r="M54" i="3" a="1"/>
  <c r="M54" i="3" s="1"/>
  <c r="M55" i="3" a="1"/>
  <c r="M55" i="3" s="1"/>
  <c r="M56" i="3" a="1"/>
  <c r="M56" i="3" s="1"/>
  <c r="M57" i="3" a="1"/>
  <c r="M57" i="3" s="1"/>
  <c r="M58" i="3" a="1"/>
  <c r="M58" i="3" s="1"/>
  <c r="M59" i="3" a="1"/>
  <c r="M59" i="3" s="1"/>
  <c r="M60" i="3" a="1"/>
  <c r="M60" i="3" s="1"/>
  <c r="M61" i="3" a="1"/>
  <c r="M61" i="3" s="1"/>
  <c r="M62" i="3" a="1"/>
  <c r="M62" i="3" s="1"/>
  <c r="M63" i="3" a="1"/>
  <c r="M63" i="3" s="1"/>
  <c r="M64" i="3" a="1"/>
  <c r="M64" i="3" s="1"/>
  <c r="M65" i="3" a="1"/>
  <c r="M65" i="3" s="1"/>
  <c r="M66" i="3" a="1"/>
  <c r="M66" i="3" s="1"/>
  <c r="M67" i="3" a="1"/>
  <c r="M67" i="3" s="1"/>
  <c r="M68" i="3" a="1"/>
  <c r="M68" i="3" s="1"/>
  <c r="M69" i="3" a="1"/>
  <c r="M69" i="3" s="1"/>
  <c r="M70" i="3" a="1"/>
  <c r="M70" i="3" s="1"/>
  <c r="M71" i="3" a="1"/>
  <c r="M71" i="3" s="1"/>
  <c r="M72" i="3" a="1"/>
  <c r="M72" i="3" s="1"/>
  <c r="M73" i="3" a="1"/>
  <c r="M73" i="3" s="1"/>
  <c r="M74" i="3" a="1"/>
  <c r="M74" i="3" s="1"/>
  <c r="M75" i="3" a="1"/>
  <c r="M75" i="3" s="1"/>
  <c r="M76" i="3" a="1"/>
  <c r="M76" i="3" s="1"/>
  <c r="M77" i="3" a="1"/>
  <c r="M77" i="3" s="1"/>
  <c r="M78" i="3" a="1"/>
  <c r="M78" i="3" s="1"/>
  <c r="M79" i="3" a="1"/>
  <c r="M79" i="3" s="1"/>
  <c r="M80" i="3" a="1"/>
  <c r="M80" i="3" s="1"/>
  <c r="M81" i="3" a="1"/>
  <c r="M81" i="3" s="1"/>
  <c r="M82" i="3" a="1"/>
  <c r="M82" i="3" s="1"/>
  <c r="M83" i="3" a="1"/>
  <c r="M83" i="3" s="1"/>
  <c r="M84" i="3" a="1"/>
  <c r="M84" i="3" s="1"/>
  <c r="M85" i="3" a="1"/>
  <c r="M85" i="3" s="1"/>
  <c r="M86" i="3" a="1"/>
  <c r="M86" i="3" s="1"/>
  <c r="M87" i="3" a="1"/>
  <c r="M87" i="3" s="1"/>
  <c r="M88" i="3" a="1"/>
  <c r="M88" i="3" s="1"/>
  <c r="M89" i="3" a="1"/>
  <c r="M89" i="3" s="1"/>
  <c r="M90" i="3" a="1"/>
  <c r="M90" i="3" s="1"/>
  <c r="M91" i="3" a="1"/>
  <c r="M91" i="3" s="1"/>
  <c r="M92" i="3" a="1"/>
  <c r="M92" i="3" s="1"/>
  <c r="M93" i="3" a="1"/>
  <c r="M93" i="3" s="1"/>
  <c r="M94" i="3" a="1"/>
  <c r="M94" i="3" s="1"/>
  <c r="M95" i="3" a="1"/>
  <c r="M95" i="3" s="1"/>
  <c r="M96" i="3" a="1"/>
  <c r="M96" i="3" s="1"/>
  <c r="M97" i="3" a="1"/>
  <c r="M97" i="3" s="1"/>
  <c r="M98" i="3" a="1"/>
  <c r="M98" i="3" s="1"/>
  <c r="M99" i="3" a="1"/>
  <c r="M99" i="3" s="1"/>
  <c r="M100" i="3" a="1"/>
  <c r="M100" i="3" s="1"/>
  <c r="M101" i="3" a="1"/>
  <c r="M101" i="3" s="1"/>
  <c r="M102" i="3" a="1"/>
  <c r="M102" i="3" s="1"/>
  <c r="M103" i="3" a="1"/>
  <c r="M103" i="3" s="1"/>
  <c r="M104" i="3" a="1"/>
  <c r="M104" i="3" s="1"/>
  <c r="M105" i="3" a="1"/>
  <c r="M105" i="3" s="1"/>
  <c r="M106" i="3" a="1"/>
  <c r="M106" i="3" s="1"/>
  <c r="M107" i="3" a="1"/>
  <c r="M107" i="3" s="1"/>
  <c r="M108" i="3" a="1"/>
  <c r="M108" i="3" s="1"/>
  <c r="M109" i="3" a="1"/>
  <c r="M109" i="3" s="1"/>
  <c r="M110" i="3" a="1"/>
  <c r="M110" i="3" s="1"/>
  <c r="M111" i="3" a="1"/>
  <c r="M111" i="3" s="1"/>
  <c r="M112" i="3" a="1"/>
  <c r="M112" i="3" s="1"/>
  <c r="M113" i="3" a="1"/>
  <c r="M113" i="3" s="1"/>
  <c r="M114" i="3" a="1"/>
  <c r="M114" i="3" s="1"/>
  <c r="M115" i="3" a="1"/>
  <c r="M115" i="3" s="1"/>
  <c r="M116" i="3" a="1"/>
  <c r="M116" i="3" s="1"/>
  <c r="M117" i="3" a="1"/>
  <c r="M117" i="3" s="1"/>
  <c r="M118" i="3" a="1"/>
  <c r="M118" i="3" s="1"/>
  <c r="M119" i="3" a="1"/>
  <c r="M119" i="3" s="1"/>
  <c r="M120" i="3" a="1"/>
  <c r="M120" i="3" s="1"/>
  <c r="M121" i="3" a="1"/>
  <c r="M121" i="3" s="1"/>
  <c r="M122" i="3" a="1"/>
  <c r="M122" i="3" s="1"/>
  <c r="M123" i="3" a="1"/>
  <c r="M123" i="3" s="1"/>
  <c r="M124" i="3" a="1"/>
  <c r="M124" i="3" s="1"/>
  <c r="M125" i="3" a="1"/>
  <c r="M125" i="3" s="1"/>
  <c r="M126" i="3" a="1"/>
  <c r="M126" i="3" s="1"/>
  <c r="M127" i="3" a="1"/>
  <c r="M127" i="3" s="1"/>
  <c r="M128" i="3" a="1"/>
  <c r="M128" i="3" s="1"/>
  <c r="M129" i="3" a="1"/>
  <c r="M129" i="3" s="1"/>
  <c r="M130" i="3" a="1"/>
  <c r="M130" i="3" s="1"/>
  <c r="M131" i="3" a="1"/>
  <c r="M131" i="3" s="1"/>
  <c r="M132" i="3" a="1"/>
  <c r="M132" i="3" s="1"/>
  <c r="M133" i="3" a="1"/>
  <c r="M133" i="3" s="1"/>
  <c r="M134" i="3" a="1"/>
  <c r="M134" i="3" s="1"/>
  <c r="M135" i="3" a="1"/>
  <c r="M135" i="3" s="1"/>
  <c r="M136" i="3" a="1"/>
  <c r="M136" i="3" s="1"/>
  <c r="M137" i="3" a="1"/>
  <c r="M137" i="3" s="1"/>
  <c r="M138" i="3" a="1"/>
  <c r="M138" i="3" s="1"/>
  <c r="M139" i="3" a="1"/>
  <c r="M139" i="3" s="1"/>
  <c r="M140" i="3" a="1"/>
  <c r="M140" i="3" s="1"/>
  <c r="M141" i="3" a="1"/>
  <c r="M141" i="3" s="1"/>
  <c r="M142" i="3" a="1"/>
  <c r="M142" i="3" s="1"/>
  <c r="M143" i="3" a="1"/>
  <c r="M143" i="3" s="1"/>
  <c r="M144" i="3" a="1"/>
  <c r="M144" i="3" s="1"/>
  <c r="M145" i="3" a="1"/>
  <c r="M145" i="3" s="1"/>
  <c r="M146" i="3" a="1"/>
  <c r="M146" i="3" s="1"/>
  <c r="M147" i="3" a="1"/>
  <c r="M147" i="3" s="1"/>
  <c r="M148" i="3" a="1"/>
  <c r="M148" i="3" s="1"/>
  <c r="M149" i="3" a="1"/>
  <c r="M149" i="3" s="1"/>
  <c r="M150" i="3" a="1"/>
  <c r="M150" i="3" s="1"/>
  <c r="M151" i="3" a="1"/>
  <c r="M151" i="3" s="1"/>
  <c r="M152" i="3" a="1"/>
  <c r="M152" i="3" s="1"/>
  <c r="M153" i="3" a="1"/>
  <c r="M153" i="3" s="1"/>
  <c r="M154" i="3" a="1"/>
  <c r="M154" i="3" s="1"/>
  <c r="M155" i="3" a="1"/>
  <c r="M155" i="3" s="1"/>
  <c r="M156" i="3" a="1"/>
  <c r="M156" i="3" s="1"/>
  <c r="M157" i="3" a="1"/>
  <c r="M157" i="3" s="1"/>
  <c r="M158" i="3" a="1"/>
  <c r="M158" i="3" s="1"/>
  <c r="M159" i="3" a="1"/>
  <c r="M159" i="3" s="1"/>
  <c r="M160" i="3" a="1"/>
  <c r="M160" i="3"/>
  <c r="M161" i="3" a="1"/>
  <c r="M161" i="3" s="1"/>
  <c r="M162" i="3" a="1"/>
  <c r="M162" i="3" s="1"/>
  <c r="M163" i="3" a="1"/>
  <c r="M163" i="3" s="1"/>
  <c r="M164" i="3" a="1"/>
  <c r="M164" i="3" s="1"/>
  <c r="M165" i="3" a="1"/>
  <c r="M165" i="3" s="1"/>
  <c r="M166" i="3" a="1"/>
  <c r="M166" i="3" s="1"/>
  <c r="M167" i="3" a="1"/>
  <c r="M167" i="3" s="1"/>
  <c r="M168" i="3" a="1"/>
  <c r="M168" i="3" s="1"/>
  <c r="M169" i="3" a="1"/>
  <c r="M169" i="3" s="1"/>
  <c r="M170" i="3" a="1"/>
  <c r="M170" i="3" s="1"/>
  <c r="M171" i="3" a="1"/>
  <c r="M171" i="3" s="1"/>
  <c r="M172" i="3" a="1"/>
  <c r="M172" i="3" s="1"/>
  <c r="M173" i="3" a="1"/>
  <c r="M173" i="3" s="1"/>
  <c r="M174" i="3" a="1"/>
  <c r="M174" i="3" s="1"/>
  <c r="M175" i="3" a="1"/>
  <c r="M175" i="3" s="1"/>
  <c r="M176" i="3" a="1"/>
  <c r="M176" i="3" s="1"/>
  <c r="M177" i="3" a="1"/>
  <c r="M177" i="3" s="1"/>
  <c r="M178" i="3" a="1"/>
  <c r="M178" i="3" s="1"/>
  <c r="M179" i="3" a="1"/>
  <c r="M179" i="3" s="1"/>
  <c r="M180" i="3" a="1"/>
  <c r="M180" i="3" s="1"/>
  <c r="M181" i="3" a="1"/>
  <c r="M181" i="3" s="1"/>
  <c r="M182" i="3" a="1"/>
  <c r="M182" i="3" s="1"/>
  <c r="M183" i="3" a="1"/>
  <c r="M183" i="3" s="1"/>
  <c r="M184" i="3" a="1"/>
  <c r="M184" i="3" s="1"/>
  <c r="M185" i="3" a="1"/>
  <c r="M185" i="3" s="1"/>
  <c r="M186" i="3" a="1"/>
  <c r="M186" i="3" s="1"/>
  <c r="M187" i="3" a="1"/>
  <c r="M187" i="3" s="1"/>
  <c r="M188" i="3" a="1"/>
  <c r="M188" i="3" s="1"/>
  <c r="M189" i="3" a="1"/>
  <c r="M189" i="3" s="1"/>
  <c r="M190" i="3" a="1"/>
  <c r="M190" i="3" s="1"/>
  <c r="M191" i="3" a="1"/>
  <c r="M191" i="3" s="1"/>
  <c r="M192" i="3" a="1"/>
  <c r="M192" i="3" s="1"/>
  <c r="M193" i="3" a="1"/>
  <c r="M193" i="3" s="1"/>
  <c r="M194" i="3" a="1"/>
  <c r="M194" i="3" s="1"/>
  <c r="M195" i="3" a="1"/>
  <c r="M195" i="3" s="1"/>
  <c r="M196" i="3" a="1"/>
  <c r="M196" i="3" s="1"/>
  <c r="M197" i="3" a="1"/>
  <c r="M197" i="3" s="1"/>
  <c r="M198" i="3" a="1"/>
  <c r="M198" i="3" s="1"/>
  <c r="M199" i="3" a="1"/>
  <c r="M199" i="3" s="1"/>
  <c r="M200" i="3" a="1"/>
  <c r="M200" i="3" s="1"/>
  <c r="M201" i="3" a="1"/>
  <c r="M201" i="3" s="1"/>
  <c r="M202" i="3" a="1"/>
  <c r="M202" i="3" s="1"/>
  <c r="M203" i="3" a="1"/>
  <c r="M203" i="3" s="1"/>
  <c r="M204" i="3" a="1"/>
  <c r="M204" i="3" s="1"/>
  <c r="M205" i="3" a="1"/>
  <c r="M205" i="3" s="1"/>
  <c r="M206" i="3" a="1"/>
  <c r="M206" i="3" s="1"/>
  <c r="M207" i="3" a="1"/>
  <c r="M207" i="3" s="1"/>
  <c r="M208" i="3" a="1"/>
  <c r="M208" i="3" s="1"/>
  <c r="M209" i="3" a="1"/>
  <c r="M209" i="3" s="1"/>
  <c r="M210" i="3" a="1"/>
  <c r="M210" i="3" s="1"/>
  <c r="M211" i="3" a="1"/>
  <c r="M211" i="3" s="1"/>
  <c r="M212" i="3" a="1"/>
  <c r="M212" i="3" s="1"/>
  <c r="M213" i="3" a="1"/>
  <c r="M213" i="3" s="1"/>
  <c r="M214" i="3" a="1"/>
  <c r="M214" i="3" s="1"/>
  <c r="M215" i="3" a="1"/>
  <c r="M215" i="3" s="1"/>
  <c r="M216" i="3" a="1"/>
  <c r="M216" i="3" s="1"/>
  <c r="M217" i="3" a="1"/>
  <c r="M217" i="3" s="1"/>
  <c r="M218" i="3" a="1"/>
  <c r="M218" i="3" s="1"/>
  <c r="M219" i="3" a="1"/>
  <c r="M219" i="3" s="1"/>
  <c r="M220" i="3" a="1"/>
  <c r="M220" i="3" s="1"/>
  <c r="M221" i="3" a="1"/>
  <c r="M221" i="3" s="1"/>
  <c r="M222" i="3" a="1"/>
  <c r="M222" i="3" s="1"/>
  <c r="M223" i="3" a="1"/>
  <c r="M223" i="3" s="1"/>
  <c r="M224" i="3" a="1"/>
  <c r="M224" i="3" s="1"/>
  <c r="M225" i="3" a="1"/>
  <c r="M225" i="3" s="1"/>
  <c r="M226" i="3" a="1"/>
  <c r="M226" i="3" s="1"/>
  <c r="M227" i="3" a="1"/>
  <c r="M227" i="3" s="1"/>
  <c r="M228" i="3" a="1"/>
  <c r="M228" i="3" s="1"/>
  <c r="M229" i="3" a="1"/>
  <c r="M229" i="3" s="1"/>
  <c r="M230" i="3" a="1"/>
  <c r="M230" i="3" s="1"/>
  <c r="M231" i="3" a="1"/>
  <c r="M231" i="3" s="1"/>
  <c r="M232" i="3" a="1"/>
  <c r="M232" i="3" s="1"/>
  <c r="M233" i="3" a="1"/>
  <c r="M233" i="3" s="1"/>
  <c r="M234" i="3" a="1"/>
  <c r="M234" i="3" s="1"/>
  <c r="M235" i="3" a="1"/>
  <c r="M235" i="3" s="1"/>
  <c r="M236" i="3" a="1"/>
  <c r="M236" i="3" s="1"/>
  <c r="M237" i="3" a="1"/>
  <c r="M237" i="3" s="1"/>
  <c r="M238" i="3" a="1"/>
  <c r="M238" i="3" s="1"/>
  <c r="M239" i="3" a="1"/>
  <c r="M239" i="3" s="1"/>
  <c r="M240" i="3" a="1"/>
  <c r="M240" i="3" s="1"/>
  <c r="M241" i="3" a="1"/>
  <c r="M241" i="3" s="1"/>
  <c r="M242" i="3" a="1"/>
  <c r="M242" i="3" s="1"/>
  <c r="M243" i="3" a="1"/>
  <c r="M243" i="3" s="1"/>
  <c r="M244" i="3" a="1"/>
  <c r="M244" i="3" s="1"/>
  <c r="M245" i="3" a="1"/>
  <c r="M245" i="3" s="1"/>
  <c r="M246" i="3" a="1"/>
  <c r="M246" i="3" s="1"/>
  <c r="M247" i="3" a="1"/>
  <c r="M247" i="3" s="1"/>
  <c r="M248" i="3" a="1"/>
  <c r="M248" i="3" s="1"/>
  <c r="M249" i="3" a="1"/>
  <c r="M249" i="3" s="1"/>
  <c r="M250" i="3" a="1"/>
  <c r="M250" i="3" s="1"/>
  <c r="M251" i="3" a="1"/>
  <c r="M251" i="3" s="1"/>
  <c r="M252" i="3" a="1"/>
  <c r="M252" i="3" s="1"/>
  <c r="M253" i="3" a="1"/>
  <c r="M253" i="3" s="1"/>
  <c r="M254" i="3" a="1"/>
  <c r="M254" i="3" s="1"/>
  <c r="M255" i="3" a="1"/>
  <c r="M255" i="3" s="1"/>
  <c r="M256" i="3" a="1"/>
  <c r="M256" i="3" s="1"/>
  <c r="M257" i="3" a="1"/>
  <c r="M257" i="3" s="1"/>
  <c r="M258" i="3" a="1"/>
  <c r="M258" i="3" s="1"/>
  <c r="M259" i="3" a="1"/>
  <c r="M259" i="3" s="1"/>
  <c r="M260" i="3" a="1"/>
  <c r="M260" i="3" s="1"/>
  <c r="M261" i="3" a="1"/>
  <c r="M261" i="3" s="1"/>
  <c r="M262" i="3" a="1"/>
  <c r="M262" i="3" s="1"/>
  <c r="M263" i="3" a="1"/>
  <c r="M263" i="3" s="1"/>
  <c r="M264" i="3" a="1"/>
  <c r="M264" i="3" s="1"/>
  <c r="M265" i="3" a="1"/>
  <c r="M265" i="3" s="1"/>
  <c r="M266" i="3" a="1"/>
  <c r="M266" i="3" s="1"/>
  <c r="M267" i="3" a="1"/>
  <c r="M267" i="3" s="1"/>
  <c r="M268" i="3" a="1"/>
  <c r="M268" i="3" s="1"/>
  <c r="M269" i="3" a="1"/>
  <c r="M269" i="3" s="1"/>
  <c r="M270" i="3" a="1"/>
  <c r="M270" i="3" s="1"/>
  <c r="M271" i="3" a="1"/>
  <c r="M271" i="3" s="1"/>
  <c r="M272" i="3" a="1"/>
  <c r="M272" i="3" s="1"/>
  <c r="M273" i="3" a="1"/>
  <c r="M273" i="3" s="1"/>
  <c r="M274" i="3" a="1"/>
  <c r="M274" i="3" s="1"/>
  <c r="M275" i="3" a="1"/>
  <c r="M275" i="3" s="1"/>
  <c r="M276" i="3" a="1"/>
  <c r="M276" i="3" s="1"/>
  <c r="M277" i="3" a="1"/>
  <c r="M277" i="3" s="1"/>
  <c r="M278" i="3" a="1"/>
  <c r="M278" i="3" s="1"/>
  <c r="M279" i="3" a="1"/>
  <c r="M279" i="3" s="1"/>
  <c r="M280" i="3" a="1"/>
  <c r="M280" i="3" s="1"/>
  <c r="M281" i="3" a="1"/>
  <c r="M281" i="3" s="1"/>
  <c r="M282" i="3" a="1"/>
  <c r="M282" i="3" s="1"/>
  <c r="M283" i="3" a="1"/>
  <c r="M283" i="3" s="1"/>
  <c r="M284" i="3" a="1"/>
  <c r="M284" i="3" s="1"/>
  <c r="M285" i="3" a="1"/>
  <c r="M285" i="3" s="1"/>
  <c r="M286" i="3" a="1"/>
  <c r="M286" i="3" s="1"/>
  <c r="M287" i="3" a="1"/>
  <c r="M287" i="3" s="1"/>
  <c r="M288" i="3" a="1"/>
  <c r="M288" i="3" s="1"/>
  <c r="M289" i="3" a="1"/>
  <c r="M289" i="3" s="1"/>
  <c r="M290" i="3" a="1"/>
  <c r="M290" i="3" s="1"/>
  <c r="M291" i="3" a="1"/>
  <c r="M291" i="3" s="1"/>
  <c r="M292" i="3" a="1"/>
  <c r="M292" i="3" s="1"/>
  <c r="M293" i="3" a="1"/>
  <c r="M293" i="3" s="1"/>
  <c r="M294" i="3" a="1"/>
  <c r="M294" i="3" s="1"/>
  <c r="M295" i="3" a="1"/>
  <c r="M295" i="3" s="1"/>
  <c r="M296" i="3" a="1"/>
  <c r="M296" i="3" s="1"/>
  <c r="M297" i="3" a="1"/>
  <c r="M297" i="3" s="1"/>
  <c r="M298" i="3" a="1"/>
  <c r="M298" i="3" s="1"/>
  <c r="M299" i="3" a="1"/>
  <c r="M299" i="3" s="1"/>
  <c r="M300" i="3" a="1"/>
  <c r="M300" i="3" s="1"/>
  <c r="M301" i="3" a="1"/>
  <c r="M301" i="3" s="1"/>
  <c r="M302" i="3" a="1"/>
  <c r="M302" i="3" s="1"/>
  <c r="M303" i="3" a="1"/>
  <c r="M303" i="3" s="1"/>
  <c r="M304" i="3" a="1"/>
  <c r="M304" i="3" s="1"/>
  <c r="M305" i="3" a="1"/>
  <c r="M305" i="3" s="1"/>
  <c r="M306" i="3" a="1"/>
  <c r="M306" i="3" s="1"/>
  <c r="M307" i="3" a="1"/>
  <c r="M307" i="3" s="1"/>
  <c r="M308" i="3" a="1"/>
  <c r="M308" i="3" s="1"/>
  <c r="M309" i="3" a="1"/>
  <c r="M309" i="3" s="1"/>
  <c r="M310" i="3" a="1"/>
  <c r="M310" i="3" s="1"/>
  <c r="M311" i="3" a="1"/>
  <c r="M311" i="3" s="1"/>
  <c r="M312" i="3" a="1"/>
  <c r="M312" i="3" s="1"/>
  <c r="M313" i="3" a="1"/>
  <c r="M313" i="3" s="1"/>
  <c r="M314" i="3" a="1"/>
  <c r="M314" i="3" s="1"/>
  <c r="M315" i="3" a="1"/>
  <c r="M315" i="3" s="1"/>
  <c r="M316" i="3" a="1"/>
  <c r="M316" i="3" s="1"/>
  <c r="M317" i="3" a="1"/>
  <c r="M317" i="3" s="1"/>
  <c r="M318" i="3" a="1"/>
  <c r="M318" i="3" s="1"/>
  <c r="M319" i="3" a="1"/>
  <c r="M319" i="3" s="1"/>
  <c r="M320" i="3" a="1"/>
  <c r="M320" i="3" s="1"/>
  <c r="M321" i="3" a="1"/>
  <c r="M321" i="3" s="1"/>
  <c r="M322" i="3" a="1"/>
  <c r="M322" i="3" s="1"/>
  <c r="M323" i="3" a="1"/>
  <c r="M323" i="3" s="1"/>
  <c r="M324" i="3" a="1"/>
  <c r="M324" i="3" s="1"/>
  <c r="M325" i="3" a="1"/>
  <c r="M325" i="3" s="1"/>
  <c r="M326" i="3" a="1"/>
  <c r="M326" i="3" s="1"/>
  <c r="M327" i="3" a="1"/>
  <c r="M327" i="3" s="1"/>
  <c r="M328" i="3" a="1"/>
  <c r="M328" i="3" s="1"/>
  <c r="M329" i="3" a="1"/>
  <c r="M329" i="3" s="1"/>
  <c r="M330" i="3" a="1"/>
  <c r="M330" i="3" s="1"/>
  <c r="M331" i="3" a="1"/>
  <c r="M331" i="3" s="1"/>
  <c r="M332" i="3" a="1"/>
  <c r="M332" i="3" s="1"/>
  <c r="M333" i="3" a="1"/>
  <c r="M333" i="3" s="1"/>
  <c r="M334" i="3" a="1"/>
  <c r="M334" i="3" s="1"/>
  <c r="M335" i="3" a="1"/>
  <c r="M335" i="3" s="1"/>
  <c r="M336" i="3" a="1"/>
  <c r="M336" i="3" s="1"/>
  <c r="M337" i="3" a="1"/>
  <c r="M337" i="3" s="1"/>
  <c r="M338" i="3" a="1"/>
  <c r="M338" i="3" s="1"/>
  <c r="M339" i="3" a="1"/>
  <c r="M339" i="3" s="1"/>
  <c r="M340" i="3" a="1"/>
  <c r="M340" i="3" s="1"/>
  <c r="M341" i="3" a="1"/>
  <c r="M341" i="3" s="1"/>
  <c r="M342" i="3" a="1"/>
  <c r="M342" i="3" s="1"/>
  <c r="M343" i="3" a="1"/>
  <c r="M343" i="3" s="1"/>
  <c r="M344" i="3" a="1"/>
  <c r="M344" i="3" s="1"/>
  <c r="M345" i="3" a="1"/>
  <c r="M345" i="3" s="1"/>
  <c r="M346" i="3" a="1"/>
  <c r="M346" i="3" s="1"/>
  <c r="M347" i="3" a="1"/>
  <c r="M347" i="3" s="1"/>
  <c r="M348" i="3" a="1"/>
  <c r="M348" i="3" s="1"/>
  <c r="M349" i="3" a="1"/>
  <c r="M349" i="3" s="1"/>
  <c r="M350" i="3" a="1"/>
  <c r="M350" i="3" s="1"/>
  <c r="M351" i="3" a="1"/>
  <c r="M351" i="3" s="1"/>
  <c r="M352" i="3" a="1"/>
  <c r="M352" i="3" s="1"/>
  <c r="M353" i="3" a="1"/>
  <c r="M353" i="3" s="1"/>
  <c r="M354" i="3" a="1"/>
  <c r="M354" i="3" s="1"/>
  <c r="M355" i="3" a="1"/>
  <c r="M355" i="3" s="1"/>
  <c r="M356" i="3" a="1"/>
  <c r="M356" i="3" s="1"/>
  <c r="M357" i="3" a="1"/>
  <c r="M357" i="3" s="1"/>
  <c r="M358" i="3" a="1"/>
  <c r="M358" i="3" s="1"/>
  <c r="M359" i="3" a="1"/>
  <c r="M359" i="3" s="1"/>
  <c r="M360" i="3" a="1"/>
  <c r="M360" i="3" s="1"/>
  <c r="M361" i="3" a="1"/>
  <c r="M361" i="3" s="1"/>
  <c r="M362" i="3" a="1"/>
  <c r="M362" i="3" s="1"/>
  <c r="M363" i="3" a="1"/>
  <c r="M363" i="3" s="1"/>
  <c r="M364" i="3" a="1"/>
  <c r="M364" i="3" s="1"/>
  <c r="M365" i="3" a="1"/>
  <c r="M365" i="3" s="1"/>
  <c r="M366" i="3" a="1"/>
  <c r="M366" i="3" s="1"/>
  <c r="M367" i="3" a="1"/>
  <c r="M367" i="3" s="1"/>
  <c r="M368" i="3" a="1"/>
  <c r="M368" i="3" s="1"/>
  <c r="M369" i="3" a="1"/>
  <c r="M369" i="3" s="1"/>
  <c r="M5" i="3" a="1"/>
  <c r="M5" i="3" s="1"/>
  <c r="M6" i="3" a="1"/>
  <c r="M6" i="3" s="1"/>
  <c r="M7" i="3" a="1"/>
  <c r="M7" i="3" s="1"/>
  <c r="M8" i="3" a="1"/>
  <c r="M8" i="3" s="1"/>
  <c r="M9" i="3" a="1"/>
  <c r="M9" i="3" s="1"/>
  <c r="M10" i="3" a="1"/>
  <c r="M10" i="3" s="1"/>
  <c r="M11" i="3" a="1"/>
  <c r="M11" i="3" s="1"/>
  <c r="M12" i="3" a="1"/>
  <c r="M12" i="3" s="1"/>
  <c r="M13" i="3" a="1"/>
  <c r="M13" i="3" s="1"/>
  <c r="M14" i="3" a="1"/>
  <c r="M14" i="3" s="1"/>
  <c r="M15" i="3" a="1"/>
  <c r="M15" i="3" s="1"/>
  <c r="M16" i="3" a="1"/>
  <c r="M16" i="3" s="1"/>
  <c r="M17" i="3" a="1"/>
  <c r="M17" i="3" s="1"/>
  <c r="M18" i="3" a="1"/>
  <c r="M18" i="3" s="1"/>
  <c r="M19" i="3" a="1"/>
  <c r="M19" i="3" s="1"/>
  <c r="M20" i="3" a="1"/>
  <c r="M20" i="3" s="1"/>
  <c r="M21" i="3" a="1"/>
  <c r="M21" i="3" s="1"/>
  <c r="H53" i="1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11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4" i="3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4" i="2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4" i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I369" i="1" s="1"/>
  <c r="F4" i="2"/>
  <c r="I4" i="1" s="1"/>
  <c r="K5" i="1"/>
  <c r="O5" i="1" s="1"/>
  <c r="L5" i="1"/>
  <c r="P5" i="1" s="1"/>
  <c r="M5" i="1"/>
  <c r="Q5" i="1" s="1"/>
  <c r="N5" i="1"/>
  <c r="R5" i="1" s="1"/>
  <c r="K6" i="1"/>
  <c r="O6" i="1" s="1"/>
  <c r="L6" i="1"/>
  <c r="P6" i="1" s="1"/>
  <c r="M6" i="1"/>
  <c r="Q6" i="1" s="1"/>
  <c r="N6" i="1"/>
  <c r="R6" i="1" s="1"/>
  <c r="K7" i="1"/>
  <c r="O7" i="1" s="1"/>
  <c r="L7" i="1"/>
  <c r="P7" i="1" s="1"/>
  <c r="M7" i="1"/>
  <c r="Q7" i="1" s="1"/>
  <c r="N7" i="1"/>
  <c r="R7" i="1" s="1"/>
  <c r="K8" i="1"/>
  <c r="O8" i="1" s="1"/>
  <c r="L8" i="1"/>
  <c r="P8" i="1" s="1"/>
  <c r="M8" i="1"/>
  <c r="Q8" i="1" s="1"/>
  <c r="N8" i="1"/>
  <c r="R8" i="1" s="1"/>
  <c r="K9" i="1"/>
  <c r="O9" i="1" s="1"/>
  <c r="L9" i="1"/>
  <c r="P9" i="1" s="1"/>
  <c r="M9" i="1"/>
  <c r="Q9" i="1" s="1"/>
  <c r="N9" i="1"/>
  <c r="R9" i="1" s="1"/>
  <c r="K10" i="1"/>
  <c r="O10" i="1" s="1"/>
  <c r="L10" i="1"/>
  <c r="P10" i="1" s="1"/>
  <c r="M10" i="1"/>
  <c r="Q10" i="1" s="1"/>
  <c r="N10" i="1"/>
  <c r="R10" i="1" s="1"/>
  <c r="K11" i="1"/>
  <c r="L11" i="1"/>
  <c r="M11" i="1"/>
  <c r="N11" i="1"/>
  <c r="K12" i="1"/>
  <c r="O12" i="1" s="1"/>
  <c r="L12" i="1"/>
  <c r="P12" i="1" s="1"/>
  <c r="M12" i="1"/>
  <c r="Q12" i="1" s="1"/>
  <c r="N12" i="1"/>
  <c r="R12" i="1" s="1"/>
  <c r="K13" i="1"/>
  <c r="O13" i="1" s="1"/>
  <c r="L13" i="1"/>
  <c r="P13" i="1" s="1"/>
  <c r="M13" i="1"/>
  <c r="Q13" i="1" s="1"/>
  <c r="N13" i="1"/>
  <c r="R13" i="1" s="1"/>
  <c r="K14" i="1"/>
  <c r="O14" i="1" s="1"/>
  <c r="L14" i="1"/>
  <c r="P14" i="1" s="1"/>
  <c r="M14" i="1"/>
  <c r="Q14" i="1" s="1"/>
  <c r="N14" i="1"/>
  <c r="R14" i="1" s="1"/>
  <c r="K15" i="1"/>
  <c r="O15" i="1" s="1"/>
  <c r="L15" i="1"/>
  <c r="P15" i="1" s="1"/>
  <c r="M15" i="1"/>
  <c r="Q15" i="1" s="1"/>
  <c r="N15" i="1"/>
  <c r="R15" i="1" s="1"/>
  <c r="K16" i="1"/>
  <c r="O16" i="1" s="1"/>
  <c r="L16" i="1"/>
  <c r="P16" i="1" s="1"/>
  <c r="M16" i="1"/>
  <c r="Q16" i="1" s="1"/>
  <c r="N16" i="1"/>
  <c r="R16" i="1" s="1"/>
  <c r="K17" i="1"/>
  <c r="O17" i="1" s="1"/>
  <c r="L17" i="1"/>
  <c r="P17" i="1" s="1"/>
  <c r="M17" i="1"/>
  <c r="Q17" i="1" s="1"/>
  <c r="N17" i="1"/>
  <c r="R17" i="1" s="1"/>
  <c r="K18" i="1"/>
  <c r="O18" i="1" s="1"/>
  <c r="L18" i="1"/>
  <c r="P18" i="1" s="1"/>
  <c r="M18" i="1"/>
  <c r="Q18" i="1" s="1"/>
  <c r="N18" i="1"/>
  <c r="R18" i="1" s="1"/>
  <c r="K19" i="1"/>
  <c r="O19" i="1" s="1"/>
  <c r="L19" i="1"/>
  <c r="P19" i="1" s="1"/>
  <c r="M19" i="1"/>
  <c r="Q19" i="1" s="1"/>
  <c r="N19" i="1"/>
  <c r="R19" i="1" s="1"/>
  <c r="K20" i="1"/>
  <c r="O20" i="1" s="1"/>
  <c r="L20" i="1"/>
  <c r="P20" i="1" s="1"/>
  <c r="M20" i="1"/>
  <c r="Q20" i="1" s="1"/>
  <c r="N20" i="1"/>
  <c r="R20" i="1" s="1"/>
  <c r="K21" i="1"/>
  <c r="O21" i="1" s="1"/>
  <c r="L21" i="1"/>
  <c r="P21" i="1" s="1"/>
  <c r="M21" i="1"/>
  <c r="Q21" i="1" s="1"/>
  <c r="N21" i="1"/>
  <c r="R21" i="1" s="1"/>
  <c r="K22" i="1"/>
  <c r="O22" i="1" s="1"/>
  <c r="L22" i="1"/>
  <c r="P22" i="1" s="1"/>
  <c r="M22" i="1"/>
  <c r="Q22" i="1" s="1"/>
  <c r="N22" i="1"/>
  <c r="R22" i="1" s="1"/>
  <c r="K23" i="1"/>
  <c r="O23" i="1" s="1"/>
  <c r="L23" i="1"/>
  <c r="P23" i="1" s="1"/>
  <c r="M23" i="1"/>
  <c r="Q23" i="1" s="1"/>
  <c r="N23" i="1"/>
  <c r="R23" i="1" s="1"/>
  <c r="K24" i="1"/>
  <c r="O24" i="1" s="1"/>
  <c r="L24" i="1"/>
  <c r="P24" i="1" s="1"/>
  <c r="M24" i="1"/>
  <c r="Q24" i="1" s="1"/>
  <c r="N24" i="1"/>
  <c r="R24" i="1" s="1"/>
  <c r="K25" i="1"/>
  <c r="O25" i="1" s="1"/>
  <c r="L25" i="1"/>
  <c r="P25" i="1" s="1"/>
  <c r="M25" i="1"/>
  <c r="Q25" i="1" s="1"/>
  <c r="N25" i="1"/>
  <c r="R25" i="1" s="1"/>
  <c r="K26" i="1"/>
  <c r="O26" i="1" s="1"/>
  <c r="L26" i="1"/>
  <c r="P26" i="1" s="1"/>
  <c r="M26" i="1"/>
  <c r="Q26" i="1" s="1"/>
  <c r="N26" i="1"/>
  <c r="R26" i="1" s="1"/>
  <c r="K27" i="1"/>
  <c r="O27" i="1" s="1"/>
  <c r="L27" i="1"/>
  <c r="P27" i="1" s="1"/>
  <c r="M27" i="1"/>
  <c r="Q27" i="1" s="1"/>
  <c r="N27" i="1"/>
  <c r="R27" i="1" s="1"/>
  <c r="K28" i="1"/>
  <c r="O28" i="1" s="1"/>
  <c r="L28" i="1"/>
  <c r="P28" i="1" s="1"/>
  <c r="M28" i="1"/>
  <c r="Q28" i="1" s="1"/>
  <c r="N28" i="1"/>
  <c r="R28" i="1" s="1"/>
  <c r="K29" i="1"/>
  <c r="O29" i="1" s="1"/>
  <c r="L29" i="1"/>
  <c r="P29" i="1" s="1"/>
  <c r="M29" i="1"/>
  <c r="Q29" i="1" s="1"/>
  <c r="N29" i="1"/>
  <c r="R29" i="1" s="1"/>
  <c r="K30" i="1"/>
  <c r="O30" i="1" s="1"/>
  <c r="L30" i="1"/>
  <c r="P30" i="1" s="1"/>
  <c r="M30" i="1"/>
  <c r="Q30" i="1" s="1"/>
  <c r="N30" i="1"/>
  <c r="R30" i="1" s="1"/>
  <c r="K31" i="1"/>
  <c r="O31" i="1" s="1"/>
  <c r="L31" i="1"/>
  <c r="P31" i="1" s="1"/>
  <c r="M31" i="1"/>
  <c r="Q31" i="1" s="1"/>
  <c r="N31" i="1"/>
  <c r="R31" i="1" s="1"/>
  <c r="K32" i="1"/>
  <c r="O32" i="1" s="1"/>
  <c r="L32" i="1"/>
  <c r="P32" i="1" s="1"/>
  <c r="M32" i="1"/>
  <c r="Q32" i="1" s="1"/>
  <c r="N32" i="1"/>
  <c r="R32" i="1" s="1"/>
  <c r="K33" i="1"/>
  <c r="O33" i="1" s="1"/>
  <c r="L33" i="1"/>
  <c r="P33" i="1" s="1"/>
  <c r="M33" i="1"/>
  <c r="Q33" i="1" s="1"/>
  <c r="N33" i="1"/>
  <c r="R33" i="1" s="1"/>
  <c r="K34" i="1"/>
  <c r="O34" i="1" s="1"/>
  <c r="L34" i="1"/>
  <c r="P34" i="1" s="1"/>
  <c r="M34" i="1"/>
  <c r="Q34" i="1" s="1"/>
  <c r="N34" i="1"/>
  <c r="R34" i="1" s="1"/>
  <c r="K35" i="1"/>
  <c r="O35" i="1" s="1"/>
  <c r="L35" i="1"/>
  <c r="P35" i="1" s="1"/>
  <c r="M35" i="1"/>
  <c r="Q35" i="1" s="1"/>
  <c r="N35" i="1"/>
  <c r="R35" i="1" s="1"/>
  <c r="K36" i="1"/>
  <c r="O36" i="1" s="1"/>
  <c r="L36" i="1"/>
  <c r="P36" i="1" s="1"/>
  <c r="M36" i="1"/>
  <c r="Q36" i="1" s="1"/>
  <c r="N36" i="1"/>
  <c r="R36" i="1" s="1"/>
  <c r="K37" i="1"/>
  <c r="O37" i="1" s="1"/>
  <c r="L37" i="1"/>
  <c r="P37" i="1" s="1"/>
  <c r="M37" i="1"/>
  <c r="Q37" i="1" s="1"/>
  <c r="N37" i="1"/>
  <c r="R37" i="1" s="1"/>
  <c r="K38" i="1"/>
  <c r="O38" i="1" s="1"/>
  <c r="L38" i="1"/>
  <c r="P38" i="1" s="1"/>
  <c r="M38" i="1"/>
  <c r="Q38" i="1" s="1"/>
  <c r="N38" i="1"/>
  <c r="R38" i="1" s="1"/>
  <c r="K39" i="1"/>
  <c r="O39" i="1" s="1"/>
  <c r="L39" i="1"/>
  <c r="P39" i="1" s="1"/>
  <c r="M39" i="1"/>
  <c r="Q39" i="1" s="1"/>
  <c r="N39" i="1"/>
  <c r="R39" i="1" s="1"/>
  <c r="K40" i="1"/>
  <c r="O40" i="1" s="1"/>
  <c r="L40" i="1"/>
  <c r="P40" i="1" s="1"/>
  <c r="M40" i="1"/>
  <c r="Q40" i="1" s="1"/>
  <c r="N40" i="1"/>
  <c r="R40" i="1" s="1"/>
  <c r="K41" i="1"/>
  <c r="O41" i="1" s="1"/>
  <c r="L41" i="1"/>
  <c r="P41" i="1" s="1"/>
  <c r="M41" i="1"/>
  <c r="Q41" i="1" s="1"/>
  <c r="N41" i="1"/>
  <c r="R41" i="1" s="1"/>
  <c r="K42" i="1"/>
  <c r="O42" i="1" s="1"/>
  <c r="L42" i="1"/>
  <c r="P42" i="1" s="1"/>
  <c r="M42" i="1"/>
  <c r="Q42" i="1" s="1"/>
  <c r="N42" i="1"/>
  <c r="R42" i="1" s="1"/>
  <c r="K43" i="1"/>
  <c r="O43" i="1" s="1"/>
  <c r="L43" i="1"/>
  <c r="P43" i="1" s="1"/>
  <c r="M43" i="1"/>
  <c r="Q43" i="1" s="1"/>
  <c r="N43" i="1"/>
  <c r="R43" i="1" s="1"/>
  <c r="K44" i="1"/>
  <c r="O44" i="1" s="1"/>
  <c r="L44" i="1"/>
  <c r="P44" i="1" s="1"/>
  <c r="M44" i="1"/>
  <c r="Q44" i="1" s="1"/>
  <c r="N44" i="1"/>
  <c r="R44" i="1" s="1"/>
  <c r="K45" i="1"/>
  <c r="O45" i="1" s="1"/>
  <c r="L45" i="1"/>
  <c r="P45" i="1" s="1"/>
  <c r="M45" i="1"/>
  <c r="Q45" i="1" s="1"/>
  <c r="N45" i="1"/>
  <c r="R45" i="1" s="1"/>
  <c r="K46" i="1"/>
  <c r="O46" i="1" s="1"/>
  <c r="L46" i="1"/>
  <c r="P46" i="1" s="1"/>
  <c r="M46" i="1"/>
  <c r="Q46" i="1" s="1"/>
  <c r="N46" i="1"/>
  <c r="R46" i="1" s="1"/>
  <c r="K47" i="1"/>
  <c r="O47" i="1" s="1"/>
  <c r="L47" i="1"/>
  <c r="P47" i="1" s="1"/>
  <c r="M47" i="1"/>
  <c r="Q47" i="1" s="1"/>
  <c r="N47" i="1"/>
  <c r="R47" i="1" s="1"/>
  <c r="K48" i="1"/>
  <c r="O48" i="1" s="1"/>
  <c r="L48" i="1"/>
  <c r="P48" i="1" s="1"/>
  <c r="M48" i="1"/>
  <c r="Q48" i="1" s="1"/>
  <c r="N48" i="1"/>
  <c r="R48" i="1" s="1"/>
  <c r="K49" i="1"/>
  <c r="O49" i="1" s="1"/>
  <c r="L49" i="1"/>
  <c r="P49" i="1" s="1"/>
  <c r="M49" i="1"/>
  <c r="Q49" i="1" s="1"/>
  <c r="N49" i="1"/>
  <c r="R49" i="1" s="1"/>
  <c r="K50" i="1"/>
  <c r="O50" i="1" s="1"/>
  <c r="L50" i="1"/>
  <c r="P50" i="1" s="1"/>
  <c r="M50" i="1"/>
  <c r="Q50" i="1" s="1"/>
  <c r="N50" i="1"/>
  <c r="R50" i="1" s="1"/>
  <c r="K51" i="1"/>
  <c r="O51" i="1" s="1"/>
  <c r="L51" i="1"/>
  <c r="P51" i="1" s="1"/>
  <c r="M51" i="1"/>
  <c r="Q51" i="1" s="1"/>
  <c r="N51" i="1"/>
  <c r="R51" i="1" s="1"/>
  <c r="K52" i="1"/>
  <c r="O52" i="1" s="1"/>
  <c r="L52" i="1"/>
  <c r="P52" i="1" s="1"/>
  <c r="M52" i="1"/>
  <c r="Q52" i="1" s="1"/>
  <c r="N52" i="1"/>
  <c r="R52" i="1" s="1"/>
  <c r="K53" i="1"/>
  <c r="O53" i="1" s="1"/>
  <c r="L53" i="1"/>
  <c r="P53" i="1" s="1"/>
  <c r="M53" i="1"/>
  <c r="Q53" i="1" s="1"/>
  <c r="N53" i="1"/>
  <c r="R53" i="1" s="1"/>
  <c r="K54" i="1"/>
  <c r="O54" i="1" s="1"/>
  <c r="L54" i="1"/>
  <c r="P54" i="1" s="1"/>
  <c r="M54" i="1"/>
  <c r="Q54" i="1" s="1"/>
  <c r="N54" i="1"/>
  <c r="R54" i="1" s="1"/>
  <c r="K55" i="1"/>
  <c r="O55" i="1" s="1"/>
  <c r="L55" i="1"/>
  <c r="P55" i="1" s="1"/>
  <c r="M55" i="1"/>
  <c r="Q55" i="1" s="1"/>
  <c r="N55" i="1"/>
  <c r="R55" i="1" s="1"/>
  <c r="K56" i="1"/>
  <c r="O56" i="1" s="1"/>
  <c r="L56" i="1"/>
  <c r="P56" i="1" s="1"/>
  <c r="M56" i="1"/>
  <c r="Q56" i="1" s="1"/>
  <c r="N56" i="1"/>
  <c r="R56" i="1" s="1"/>
  <c r="K57" i="1"/>
  <c r="O57" i="1" s="1"/>
  <c r="L57" i="1"/>
  <c r="P57" i="1" s="1"/>
  <c r="M57" i="1"/>
  <c r="Q57" i="1" s="1"/>
  <c r="N57" i="1"/>
  <c r="R57" i="1" s="1"/>
  <c r="K58" i="1"/>
  <c r="O58" i="1" s="1"/>
  <c r="L58" i="1"/>
  <c r="P58" i="1" s="1"/>
  <c r="M58" i="1"/>
  <c r="Q58" i="1" s="1"/>
  <c r="N58" i="1"/>
  <c r="R58" i="1" s="1"/>
  <c r="K59" i="1"/>
  <c r="O59" i="1" s="1"/>
  <c r="L59" i="1"/>
  <c r="P59" i="1" s="1"/>
  <c r="M59" i="1"/>
  <c r="Q59" i="1" s="1"/>
  <c r="N59" i="1"/>
  <c r="R59" i="1" s="1"/>
  <c r="K60" i="1"/>
  <c r="O60" i="1" s="1"/>
  <c r="L60" i="1"/>
  <c r="P60" i="1" s="1"/>
  <c r="M60" i="1"/>
  <c r="Q60" i="1" s="1"/>
  <c r="N60" i="1"/>
  <c r="R60" i="1" s="1"/>
  <c r="K61" i="1"/>
  <c r="O61" i="1" s="1"/>
  <c r="L61" i="1"/>
  <c r="P61" i="1" s="1"/>
  <c r="M61" i="1"/>
  <c r="Q61" i="1" s="1"/>
  <c r="N61" i="1"/>
  <c r="R61" i="1" s="1"/>
  <c r="K62" i="1"/>
  <c r="O62" i="1" s="1"/>
  <c r="L62" i="1"/>
  <c r="P62" i="1" s="1"/>
  <c r="M62" i="1"/>
  <c r="Q62" i="1" s="1"/>
  <c r="N62" i="1"/>
  <c r="R62" i="1" s="1"/>
  <c r="K63" i="1"/>
  <c r="O63" i="1" s="1"/>
  <c r="L63" i="1"/>
  <c r="P63" i="1" s="1"/>
  <c r="M63" i="1"/>
  <c r="Q63" i="1" s="1"/>
  <c r="N63" i="1"/>
  <c r="R63" i="1" s="1"/>
  <c r="K64" i="1"/>
  <c r="O64" i="1" s="1"/>
  <c r="L64" i="1"/>
  <c r="P64" i="1" s="1"/>
  <c r="M64" i="1"/>
  <c r="Q64" i="1" s="1"/>
  <c r="N64" i="1"/>
  <c r="R64" i="1" s="1"/>
  <c r="K65" i="1"/>
  <c r="O65" i="1" s="1"/>
  <c r="L65" i="1"/>
  <c r="P65" i="1" s="1"/>
  <c r="M65" i="1"/>
  <c r="Q65" i="1" s="1"/>
  <c r="N65" i="1"/>
  <c r="R65" i="1" s="1"/>
  <c r="K66" i="1"/>
  <c r="O66" i="1" s="1"/>
  <c r="L66" i="1"/>
  <c r="P66" i="1" s="1"/>
  <c r="M66" i="1"/>
  <c r="Q66" i="1" s="1"/>
  <c r="N66" i="1"/>
  <c r="R66" i="1" s="1"/>
  <c r="K67" i="1"/>
  <c r="O67" i="1" s="1"/>
  <c r="L67" i="1"/>
  <c r="P67" i="1" s="1"/>
  <c r="M67" i="1"/>
  <c r="Q67" i="1" s="1"/>
  <c r="N67" i="1"/>
  <c r="R67" i="1" s="1"/>
  <c r="K68" i="1"/>
  <c r="O68" i="1" s="1"/>
  <c r="L68" i="1"/>
  <c r="P68" i="1" s="1"/>
  <c r="M68" i="1"/>
  <c r="Q68" i="1" s="1"/>
  <c r="N68" i="1"/>
  <c r="R68" i="1" s="1"/>
  <c r="K69" i="1"/>
  <c r="O69" i="1" s="1"/>
  <c r="L69" i="1"/>
  <c r="P69" i="1" s="1"/>
  <c r="M69" i="1"/>
  <c r="Q69" i="1" s="1"/>
  <c r="N69" i="1"/>
  <c r="R69" i="1" s="1"/>
  <c r="K70" i="1"/>
  <c r="O70" i="1" s="1"/>
  <c r="L70" i="1"/>
  <c r="P70" i="1" s="1"/>
  <c r="M70" i="1"/>
  <c r="Q70" i="1" s="1"/>
  <c r="N70" i="1"/>
  <c r="R70" i="1" s="1"/>
  <c r="K71" i="1"/>
  <c r="O71" i="1" s="1"/>
  <c r="L71" i="1"/>
  <c r="P71" i="1" s="1"/>
  <c r="M71" i="1"/>
  <c r="Q71" i="1" s="1"/>
  <c r="N71" i="1"/>
  <c r="R71" i="1" s="1"/>
  <c r="K72" i="1"/>
  <c r="O72" i="1" s="1"/>
  <c r="L72" i="1"/>
  <c r="P72" i="1" s="1"/>
  <c r="M72" i="1"/>
  <c r="Q72" i="1" s="1"/>
  <c r="N72" i="1"/>
  <c r="R72" i="1" s="1"/>
  <c r="K73" i="1"/>
  <c r="O73" i="1" s="1"/>
  <c r="L73" i="1"/>
  <c r="P73" i="1" s="1"/>
  <c r="M73" i="1"/>
  <c r="Q73" i="1" s="1"/>
  <c r="N73" i="1"/>
  <c r="R73" i="1" s="1"/>
  <c r="K74" i="1"/>
  <c r="O74" i="1" s="1"/>
  <c r="L74" i="1"/>
  <c r="P74" i="1" s="1"/>
  <c r="M74" i="1"/>
  <c r="Q74" i="1" s="1"/>
  <c r="N74" i="1"/>
  <c r="R74" i="1" s="1"/>
  <c r="K75" i="1"/>
  <c r="O75" i="1" s="1"/>
  <c r="L75" i="1"/>
  <c r="P75" i="1" s="1"/>
  <c r="M75" i="1"/>
  <c r="Q75" i="1" s="1"/>
  <c r="N75" i="1"/>
  <c r="R75" i="1" s="1"/>
  <c r="K76" i="1"/>
  <c r="O76" i="1" s="1"/>
  <c r="L76" i="1"/>
  <c r="P76" i="1" s="1"/>
  <c r="M76" i="1"/>
  <c r="Q76" i="1" s="1"/>
  <c r="N76" i="1"/>
  <c r="R76" i="1" s="1"/>
  <c r="K77" i="1"/>
  <c r="O77" i="1" s="1"/>
  <c r="L77" i="1"/>
  <c r="P77" i="1" s="1"/>
  <c r="M77" i="1"/>
  <c r="Q77" i="1" s="1"/>
  <c r="N77" i="1"/>
  <c r="R77" i="1" s="1"/>
  <c r="K78" i="1"/>
  <c r="O78" i="1" s="1"/>
  <c r="L78" i="1"/>
  <c r="P78" i="1" s="1"/>
  <c r="M78" i="1"/>
  <c r="Q78" i="1" s="1"/>
  <c r="N78" i="1"/>
  <c r="R78" i="1" s="1"/>
  <c r="K79" i="1"/>
  <c r="O79" i="1" s="1"/>
  <c r="L79" i="1"/>
  <c r="P79" i="1" s="1"/>
  <c r="M79" i="1"/>
  <c r="Q79" i="1" s="1"/>
  <c r="N79" i="1"/>
  <c r="R79" i="1" s="1"/>
  <c r="K80" i="1"/>
  <c r="O80" i="1" s="1"/>
  <c r="L80" i="1"/>
  <c r="P80" i="1" s="1"/>
  <c r="M80" i="1"/>
  <c r="Q80" i="1" s="1"/>
  <c r="N80" i="1"/>
  <c r="R80" i="1" s="1"/>
  <c r="K81" i="1"/>
  <c r="O81" i="1" s="1"/>
  <c r="L81" i="1"/>
  <c r="P81" i="1" s="1"/>
  <c r="M81" i="1"/>
  <c r="Q81" i="1" s="1"/>
  <c r="N81" i="1"/>
  <c r="R81" i="1" s="1"/>
  <c r="K82" i="1"/>
  <c r="O82" i="1" s="1"/>
  <c r="L82" i="1"/>
  <c r="P82" i="1" s="1"/>
  <c r="M82" i="1"/>
  <c r="Q82" i="1" s="1"/>
  <c r="N82" i="1"/>
  <c r="R82" i="1" s="1"/>
  <c r="K83" i="1"/>
  <c r="O83" i="1" s="1"/>
  <c r="L83" i="1"/>
  <c r="P83" i="1" s="1"/>
  <c r="M83" i="1"/>
  <c r="Q83" i="1" s="1"/>
  <c r="N83" i="1"/>
  <c r="R83" i="1" s="1"/>
  <c r="K84" i="1"/>
  <c r="O84" i="1" s="1"/>
  <c r="L84" i="1"/>
  <c r="P84" i="1" s="1"/>
  <c r="M84" i="1"/>
  <c r="Q84" i="1" s="1"/>
  <c r="N84" i="1"/>
  <c r="R84" i="1" s="1"/>
  <c r="K85" i="1"/>
  <c r="O85" i="1" s="1"/>
  <c r="L85" i="1"/>
  <c r="P85" i="1" s="1"/>
  <c r="M85" i="1"/>
  <c r="Q85" i="1" s="1"/>
  <c r="N85" i="1"/>
  <c r="R85" i="1" s="1"/>
  <c r="K86" i="1"/>
  <c r="O86" i="1" s="1"/>
  <c r="L86" i="1"/>
  <c r="P86" i="1" s="1"/>
  <c r="M86" i="1"/>
  <c r="Q86" i="1" s="1"/>
  <c r="N86" i="1"/>
  <c r="R86" i="1" s="1"/>
  <c r="K87" i="1"/>
  <c r="O87" i="1" s="1"/>
  <c r="L87" i="1"/>
  <c r="P87" i="1" s="1"/>
  <c r="M87" i="1"/>
  <c r="Q87" i="1" s="1"/>
  <c r="N87" i="1"/>
  <c r="R87" i="1" s="1"/>
  <c r="K88" i="1"/>
  <c r="O88" i="1" s="1"/>
  <c r="L88" i="1"/>
  <c r="P88" i="1" s="1"/>
  <c r="M88" i="1"/>
  <c r="Q88" i="1" s="1"/>
  <c r="N88" i="1"/>
  <c r="R88" i="1" s="1"/>
  <c r="K89" i="1"/>
  <c r="O89" i="1" s="1"/>
  <c r="L89" i="1"/>
  <c r="P89" i="1" s="1"/>
  <c r="M89" i="1"/>
  <c r="Q89" i="1" s="1"/>
  <c r="N89" i="1"/>
  <c r="R89" i="1" s="1"/>
  <c r="K90" i="1"/>
  <c r="O90" i="1" s="1"/>
  <c r="L90" i="1"/>
  <c r="P90" i="1" s="1"/>
  <c r="M90" i="1"/>
  <c r="Q90" i="1" s="1"/>
  <c r="N90" i="1"/>
  <c r="R90" i="1" s="1"/>
  <c r="K91" i="1"/>
  <c r="O91" i="1" s="1"/>
  <c r="L91" i="1"/>
  <c r="P91" i="1" s="1"/>
  <c r="M91" i="1"/>
  <c r="Q91" i="1" s="1"/>
  <c r="N91" i="1"/>
  <c r="R91" i="1" s="1"/>
  <c r="K92" i="1"/>
  <c r="O92" i="1" s="1"/>
  <c r="L92" i="1"/>
  <c r="P92" i="1" s="1"/>
  <c r="M92" i="1"/>
  <c r="Q92" i="1" s="1"/>
  <c r="N92" i="1"/>
  <c r="R92" i="1" s="1"/>
  <c r="K93" i="1"/>
  <c r="O93" i="1" s="1"/>
  <c r="L93" i="1"/>
  <c r="P93" i="1" s="1"/>
  <c r="M93" i="1"/>
  <c r="Q93" i="1" s="1"/>
  <c r="N93" i="1"/>
  <c r="R93" i="1" s="1"/>
  <c r="K94" i="1"/>
  <c r="O94" i="1" s="1"/>
  <c r="L94" i="1"/>
  <c r="P94" i="1" s="1"/>
  <c r="M94" i="1"/>
  <c r="Q94" i="1" s="1"/>
  <c r="N94" i="1"/>
  <c r="R94" i="1" s="1"/>
  <c r="K95" i="1"/>
  <c r="O95" i="1" s="1"/>
  <c r="L95" i="1"/>
  <c r="P95" i="1" s="1"/>
  <c r="M95" i="1"/>
  <c r="Q95" i="1" s="1"/>
  <c r="N95" i="1"/>
  <c r="R95" i="1" s="1"/>
  <c r="K96" i="1"/>
  <c r="O96" i="1" s="1"/>
  <c r="L96" i="1"/>
  <c r="P96" i="1" s="1"/>
  <c r="M96" i="1"/>
  <c r="Q96" i="1" s="1"/>
  <c r="N96" i="1"/>
  <c r="R96" i="1" s="1"/>
  <c r="K97" i="1"/>
  <c r="O97" i="1" s="1"/>
  <c r="L97" i="1"/>
  <c r="P97" i="1" s="1"/>
  <c r="M97" i="1"/>
  <c r="Q97" i="1" s="1"/>
  <c r="N97" i="1"/>
  <c r="R97" i="1" s="1"/>
  <c r="K98" i="1"/>
  <c r="O98" i="1" s="1"/>
  <c r="L98" i="1"/>
  <c r="P98" i="1" s="1"/>
  <c r="M98" i="1"/>
  <c r="Q98" i="1" s="1"/>
  <c r="N98" i="1"/>
  <c r="R98" i="1" s="1"/>
  <c r="K99" i="1"/>
  <c r="O99" i="1" s="1"/>
  <c r="L99" i="1"/>
  <c r="P99" i="1" s="1"/>
  <c r="M99" i="1"/>
  <c r="Q99" i="1" s="1"/>
  <c r="N99" i="1"/>
  <c r="R99" i="1" s="1"/>
  <c r="K100" i="1"/>
  <c r="O100" i="1" s="1"/>
  <c r="L100" i="1"/>
  <c r="P100" i="1" s="1"/>
  <c r="M100" i="1"/>
  <c r="Q100" i="1" s="1"/>
  <c r="N100" i="1"/>
  <c r="R100" i="1" s="1"/>
  <c r="K101" i="1"/>
  <c r="O101" i="1" s="1"/>
  <c r="L101" i="1"/>
  <c r="P101" i="1" s="1"/>
  <c r="M101" i="1"/>
  <c r="Q101" i="1" s="1"/>
  <c r="N101" i="1"/>
  <c r="R101" i="1" s="1"/>
  <c r="K102" i="1"/>
  <c r="O102" i="1" s="1"/>
  <c r="L102" i="1"/>
  <c r="P102" i="1" s="1"/>
  <c r="M102" i="1"/>
  <c r="Q102" i="1" s="1"/>
  <c r="N102" i="1"/>
  <c r="R102" i="1" s="1"/>
  <c r="K103" i="1"/>
  <c r="O103" i="1" s="1"/>
  <c r="L103" i="1"/>
  <c r="P103" i="1" s="1"/>
  <c r="M103" i="1"/>
  <c r="Q103" i="1" s="1"/>
  <c r="N103" i="1"/>
  <c r="R103" i="1" s="1"/>
  <c r="K104" i="1"/>
  <c r="O104" i="1" s="1"/>
  <c r="L104" i="1"/>
  <c r="P104" i="1" s="1"/>
  <c r="M104" i="1"/>
  <c r="Q104" i="1" s="1"/>
  <c r="N104" i="1"/>
  <c r="R104" i="1" s="1"/>
  <c r="K105" i="1"/>
  <c r="O105" i="1" s="1"/>
  <c r="L105" i="1"/>
  <c r="P105" i="1" s="1"/>
  <c r="M105" i="1"/>
  <c r="Q105" i="1" s="1"/>
  <c r="N105" i="1"/>
  <c r="R105" i="1" s="1"/>
  <c r="K106" i="1"/>
  <c r="O106" i="1" s="1"/>
  <c r="L106" i="1"/>
  <c r="P106" i="1" s="1"/>
  <c r="M106" i="1"/>
  <c r="Q106" i="1" s="1"/>
  <c r="N106" i="1"/>
  <c r="R106" i="1" s="1"/>
  <c r="K107" i="1"/>
  <c r="O107" i="1" s="1"/>
  <c r="L107" i="1"/>
  <c r="P107" i="1" s="1"/>
  <c r="M107" i="1"/>
  <c r="Q107" i="1" s="1"/>
  <c r="N107" i="1"/>
  <c r="R107" i="1" s="1"/>
  <c r="K108" i="1"/>
  <c r="O108" i="1" s="1"/>
  <c r="L108" i="1"/>
  <c r="P108" i="1" s="1"/>
  <c r="M108" i="1"/>
  <c r="Q108" i="1" s="1"/>
  <c r="N108" i="1"/>
  <c r="R108" i="1" s="1"/>
  <c r="K109" i="1"/>
  <c r="O109" i="1" s="1"/>
  <c r="L109" i="1"/>
  <c r="P109" i="1" s="1"/>
  <c r="M109" i="1"/>
  <c r="Q109" i="1" s="1"/>
  <c r="N109" i="1"/>
  <c r="R109" i="1" s="1"/>
  <c r="K110" i="1"/>
  <c r="O110" i="1" s="1"/>
  <c r="L110" i="1"/>
  <c r="P110" i="1" s="1"/>
  <c r="M110" i="1"/>
  <c r="Q110" i="1" s="1"/>
  <c r="N110" i="1"/>
  <c r="R110" i="1" s="1"/>
  <c r="K111" i="1"/>
  <c r="O111" i="1" s="1"/>
  <c r="L111" i="1"/>
  <c r="P111" i="1" s="1"/>
  <c r="M111" i="1"/>
  <c r="Q111" i="1" s="1"/>
  <c r="N111" i="1"/>
  <c r="R111" i="1" s="1"/>
  <c r="K112" i="1"/>
  <c r="O112" i="1" s="1"/>
  <c r="L112" i="1"/>
  <c r="P112" i="1" s="1"/>
  <c r="M112" i="1"/>
  <c r="Q112" i="1" s="1"/>
  <c r="N112" i="1"/>
  <c r="R112" i="1" s="1"/>
  <c r="K113" i="1"/>
  <c r="O113" i="1" s="1"/>
  <c r="L113" i="1"/>
  <c r="P113" i="1" s="1"/>
  <c r="M113" i="1"/>
  <c r="Q113" i="1" s="1"/>
  <c r="N113" i="1"/>
  <c r="R113" i="1" s="1"/>
  <c r="K114" i="1"/>
  <c r="O114" i="1" s="1"/>
  <c r="L114" i="1"/>
  <c r="P114" i="1" s="1"/>
  <c r="M114" i="1"/>
  <c r="Q114" i="1" s="1"/>
  <c r="N114" i="1"/>
  <c r="R114" i="1" s="1"/>
  <c r="K115" i="1"/>
  <c r="O115" i="1" s="1"/>
  <c r="L115" i="1"/>
  <c r="P115" i="1" s="1"/>
  <c r="M115" i="1"/>
  <c r="Q115" i="1" s="1"/>
  <c r="N115" i="1"/>
  <c r="R115" i="1" s="1"/>
  <c r="K116" i="1"/>
  <c r="O116" i="1" s="1"/>
  <c r="L116" i="1"/>
  <c r="P116" i="1" s="1"/>
  <c r="M116" i="1"/>
  <c r="Q116" i="1" s="1"/>
  <c r="N116" i="1"/>
  <c r="R116" i="1" s="1"/>
  <c r="K117" i="1"/>
  <c r="O117" i="1" s="1"/>
  <c r="L117" i="1"/>
  <c r="P117" i="1" s="1"/>
  <c r="M117" i="1"/>
  <c r="Q117" i="1" s="1"/>
  <c r="N117" i="1"/>
  <c r="R117" i="1" s="1"/>
  <c r="K118" i="1"/>
  <c r="O118" i="1" s="1"/>
  <c r="L118" i="1"/>
  <c r="P118" i="1" s="1"/>
  <c r="M118" i="1"/>
  <c r="Q118" i="1" s="1"/>
  <c r="N118" i="1"/>
  <c r="R118" i="1" s="1"/>
  <c r="K119" i="1"/>
  <c r="O119" i="1" s="1"/>
  <c r="L119" i="1"/>
  <c r="P119" i="1" s="1"/>
  <c r="M119" i="1"/>
  <c r="Q119" i="1" s="1"/>
  <c r="N119" i="1"/>
  <c r="R119" i="1" s="1"/>
  <c r="K120" i="1"/>
  <c r="O120" i="1" s="1"/>
  <c r="L120" i="1"/>
  <c r="P120" i="1" s="1"/>
  <c r="M120" i="1"/>
  <c r="Q120" i="1" s="1"/>
  <c r="N120" i="1"/>
  <c r="R120" i="1" s="1"/>
  <c r="K121" i="1"/>
  <c r="O121" i="1" s="1"/>
  <c r="L121" i="1"/>
  <c r="P121" i="1" s="1"/>
  <c r="M121" i="1"/>
  <c r="Q121" i="1" s="1"/>
  <c r="N121" i="1"/>
  <c r="R121" i="1" s="1"/>
  <c r="K122" i="1"/>
  <c r="O122" i="1" s="1"/>
  <c r="L122" i="1"/>
  <c r="P122" i="1" s="1"/>
  <c r="M122" i="1"/>
  <c r="Q122" i="1" s="1"/>
  <c r="N122" i="1"/>
  <c r="R122" i="1" s="1"/>
  <c r="K123" i="1"/>
  <c r="O123" i="1" s="1"/>
  <c r="L123" i="1"/>
  <c r="P123" i="1" s="1"/>
  <c r="M123" i="1"/>
  <c r="Q123" i="1" s="1"/>
  <c r="N123" i="1"/>
  <c r="R123" i="1" s="1"/>
  <c r="K124" i="1"/>
  <c r="O124" i="1" s="1"/>
  <c r="L124" i="1"/>
  <c r="P124" i="1" s="1"/>
  <c r="M124" i="1"/>
  <c r="Q124" i="1" s="1"/>
  <c r="N124" i="1"/>
  <c r="R124" i="1" s="1"/>
  <c r="K125" i="1"/>
  <c r="O125" i="1" s="1"/>
  <c r="L125" i="1"/>
  <c r="P125" i="1" s="1"/>
  <c r="M125" i="1"/>
  <c r="Q125" i="1" s="1"/>
  <c r="N125" i="1"/>
  <c r="R125" i="1" s="1"/>
  <c r="K126" i="1"/>
  <c r="O126" i="1" s="1"/>
  <c r="L126" i="1"/>
  <c r="P126" i="1" s="1"/>
  <c r="M126" i="1"/>
  <c r="Q126" i="1" s="1"/>
  <c r="N126" i="1"/>
  <c r="R126" i="1" s="1"/>
  <c r="K127" i="1"/>
  <c r="O127" i="1" s="1"/>
  <c r="L127" i="1"/>
  <c r="P127" i="1" s="1"/>
  <c r="M127" i="1"/>
  <c r="Q127" i="1" s="1"/>
  <c r="N127" i="1"/>
  <c r="R127" i="1" s="1"/>
  <c r="K128" i="1"/>
  <c r="O128" i="1" s="1"/>
  <c r="L128" i="1"/>
  <c r="P128" i="1" s="1"/>
  <c r="M128" i="1"/>
  <c r="Q128" i="1" s="1"/>
  <c r="N128" i="1"/>
  <c r="R128" i="1" s="1"/>
  <c r="K129" i="1"/>
  <c r="O129" i="1" s="1"/>
  <c r="L129" i="1"/>
  <c r="P129" i="1" s="1"/>
  <c r="M129" i="1"/>
  <c r="Q129" i="1" s="1"/>
  <c r="N129" i="1"/>
  <c r="R129" i="1" s="1"/>
  <c r="K130" i="1"/>
  <c r="O130" i="1" s="1"/>
  <c r="L130" i="1"/>
  <c r="P130" i="1" s="1"/>
  <c r="M130" i="1"/>
  <c r="Q130" i="1" s="1"/>
  <c r="N130" i="1"/>
  <c r="R130" i="1" s="1"/>
  <c r="K131" i="1"/>
  <c r="O131" i="1" s="1"/>
  <c r="L131" i="1"/>
  <c r="P131" i="1" s="1"/>
  <c r="M131" i="1"/>
  <c r="Q131" i="1" s="1"/>
  <c r="N131" i="1"/>
  <c r="R131" i="1" s="1"/>
  <c r="K132" i="1"/>
  <c r="O132" i="1" s="1"/>
  <c r="L132" i="1"/>
  <c r="P132" i="1" s="1"/>
  <c r="M132" i="1"/>
  <c r="Q132" i="1" s="1"/>
  <c r="N132" i="1"/>
  <c r="R132" i="1" s="1"/>
  <c r="K133" i="1"/>
  <c r="O133" i="1" s="1"/>
  <c r="L133" i="1"/>
  <c r="P133" i="1" s="1"/>
  <c r="M133" i="1"/>
  <c r="Q133" i="1" s="1"/>
  <c r="N133" i="1"/>
  <c r="R133" i="1" s="1"/>
  <c r="K134" i="1"/>
  <c r="O134" i="1" s="1"/>
  <c r="L134" i="1"/>
  <c r="P134" i="1" s="1"/>
  <c r="M134" i="1"/>
  <c r="Q134" i="1" s="1"/>
  <c r="N134" i="1"/>
  <c r="R134" i="1" s="1"/>
  <c r="K135" i="1"/>
  <c r="O135" i="1" s="1"/>
  <c r="L135" i="1"/>
  <c r="P135" i="1" s="1"/>
  <c r="M135" i="1"/>
  <c r="Q135" i="1" s="1"/>
  <c r="N135" i="1"/>
  <c r="R135" i="1" s="1"/>
  <c r="K136" i="1"/>
  <c r="O136" i="1" s="1"/>
  <c r="L136" i="1"/>
  <c r="P136" i="1" s="1"/>
  <c r="M136" i="1"/>
  <c r="Q136" i="1" s="1"/>
  <c r="N136" i="1"/>
  <c r="R136" i="1" s="1"/>
  <c r="K137" i="1"/>
  <c r="O137" i="1" s="1"/>
  <c r="L137" i="1"/>
  <c r="P137" i="1" s="1"/>
  <c r="M137" i="1"/>
  <c r="Q137" i="1" s="1"/>
  <c r="N137" i="1"/>
  <c r="R137" i="1" s="1"/>
  <c r="K138" i="1"/>
  <c r="O138" i="1" s="1"/>
  <c r="L138" i="1"/>
  <c r="P138" i="1" s="1"/>
  <c r="M138" i="1"/>
  <c r="Q138" i="1" s="1"/>
  <c r="N138" i="1"/>
  <c r="R138" i="1" s="1"/>
  <c r="K139" i="1"/>
  <c r="O139" i="1" s="1"/>
  <c r="L139" i="1"/>
  <c r="P139" i="1" s="1"/>
  <c r="M139" i="1"/>
  <c r="Q139" i="1" s="1"/>
  <c r="N139" i="1"/>
  <c r="R139" i="1" s="1"/>
  <c r="K140" i="1"/>
  <c r="O140" i="1" s="1"/>
  <c r="L140" i="1"/>
  <c r="P140" i="1" s="1"/>
  <c r="M140" i="1"/>
  <c r="Q140" i="1" s="1"/>
  <c r="N140" i="1"/>
  <c r="R140" i="1" s="1"/>
  <c r="K141" i="1"/>
  <c r="O141" i="1" s="1"/>
  <c r="L141" i="1"/>
  <c r="P141" i="1" s="1"/>
  <c r="M141" i="1"/>
  <c r="Q141" i="1" s="1"/>
  <c r="N141" i="1"/>
  <c r="R141" i="1" s="1"/>
  <c r="K142" i="1"/>
  <c r="O142" i="1" s="1"/>
  <c r="L142" i="1"/>
  <c r="P142" i="1" s="1"/>
  <c r="M142" i="1"/>
  <c r="Q142" i="1" s="1"/>
  <c r="N142" i="1"/>
  <c r="R142" i="1" s="1"/>
  <c r="K143" i="1"/>
  <c r="O143" i="1" s="1"/>
  <c r="L143" i="1"/>
  <c r="P143" i="1" s="1"/>
  <c r="M143" i="1"/>
  <c r="Q143" i="1" s="1"/>
  <c r="N143" i="1"/>
  <c r="R143" i="1" s="1"/>
  <c r="K144" i="1"/>
  <c r="O144" i="1" s="1"/>
  <c r="L144" i="1"/>
  <c r="P144" i="1" s="1"/>
  <c r="M144" i="1"/>
  <c r="Q144" i="1" s="1"/>
  <c r="N144" i="1"/>
  <c r="R144" i="1" s="1"/>
  <c r="K145" i="1"/>
  <c r="O145" i="1" s="1"/>
  <c r="L145" i="1"/>
  <c r="P145" i="1" s="1"/>
  <c r="M145" i="1"/>
  <c r="Q145" i="1" s="1"/>
  <c r="N145" i="1"/>
  <c r="R145" i="1" s="1"/>
  <c r="K146" i="1"/>
  <c r="O146" i="1" s="1"/>
  <c r="L146" i="1"/>
  <c r="P146" i="1" s="1"/>
  <c r="M146" i="1"/>
  <c r="Q146" i="1" s="1"/>
  <c r="N146" i="1"/>
  <c r="R146" i="1" s="1"/>
  <c r="K147" i="1"/>
  <c r="O147" i="1" s="1"/>
  <c r="L147" i="1"/>
  <c r="P147" i="1" s="1"/>
  <c r="M147" i="1"/>
  <c r="Q147" i="1" s="1"/>
  <c r="N147" i="1"/>
  <c r="R147" i="1" s="1"/>
  <c r="K148" i="1"/>
  <c r="O148" i="1" s="1"/>
  <c r="L148" i="1"/>
  <c r="P148" i="1" s="1"/>
  <c r="M148" i="1"/>
  <c r="Q148" i="1" s="1"/>
  <c r="N148" i="1"/>
  <c r="R148" i="1" s="1"/>
  <c r="K149" i="1"/>
  <c r="O149" i="1" s="1"/>
  <c r="L149" i="1"/>
  <c r="P149" i="1" s="1"/>
  <c r="M149" i="1"/>
  <c r="Q149" i="1" s="1"/>
  <c r="N149" i="1"/>
  <c r="R149" i="1" s="1"/>
  <c r="K150" i="1"/>
  <c r="O150" i="1" s="1"/>
  <c r="L150" i="1"/>
  <c r="P150" i="1" s="1"/>
  <c r="M150" i="1"/>
  <c r="Q150" i="1" s="1"/>
  <c r="N150" i="1"/>
  <c r="R150" i="1" s="1"/>
  <c r="K151" i="1"/>
  <c r="O151" i="1" s="1"/>
  <c r="L151" i="1"/>
  <c r="P151" i="1" s="1"/>
  <c r="M151" i="1"/>
  <c r="Q151" i="1" s="1"/>
  <c r="N151" i="1"/>
  <c r="R151" i="1" s="1"/>
  <c r="K152" i="1"/>
  <c r="O152" i="1" s="1"/>
  <c r="L152" i="1"/>
  <c r="P152" i="1" s="1"/>
  <c r="M152" i="1"/>
  <c r="Q152" i="1" s="1"/>
  <c r="N152" i="1"/>
  <c r="R152" i="1" s="1"/>
  <c r="K153" i="1"/>
  <c r="O153" i="1" s="1"/>
  <c r="L153" i="1"/>
  <c r="P153" i="1" s="1"/>
  <c r="M153" i="1"/>
  <c r="Q153" i="1" s="1"/>
  <c r="N153" i="1"/>
  <c r="R153" i="1" s="1"/>
  <c r="K154" i="1"/>
  <c r="O154" i="1" s="1"/>
  <c r="L154" i="1"/>
  <c r="P154" i="1" s="1"/>
  <c r="M154" i="1"/>
  <c r="Q154" i="1" s="1"/>
  <c r="N154" i="1"/>
  <c r="R154" i="1" s="1"/>
  <c r="K155" i="1"/>
  <c r="O155" i="1" s="1"/>
  <c r="L155" i="1"/>
  <c r="P155" i="1" s="1"/>
  <c r="M155" i="1"/>
  <c r="Q155" i="1" s="1"/>
  <c r="N155" i="1"/>
  <c r="R155" i="1" s="1"/>
  <c r="K156" i="1"/>
  <c r="O156" i="1" s="1"/>
  <c r="L156" i="1"/>
  <c r="P156" i="1" s="1"/>
  <c r="M156" i="1"/>
  <c r="Q156" i="1" s="1"/>
  <c r="N156" i="1"/>
  <c r="R156" i="1" s="1"/>
  <c r="K157" i="1"/>
  <c r="O157" i="1" s="1"/>
  <c r="L157" i="1"/>
  <c r="P157" i="1" s="1"/>
  <c r="M157" i="1"/>
  <c r="Q157" i="1" s="1"/>
  <c r="N157" i="1"/>
  <c r="R157" i="1" s="1"/>
  <c r="K158" i="1"/>
  <c r="O158" i="1" s="1"/>
  <c r="L158" i="1"/>
  <c r="P158" i="1" s="1"/>
  <c r="M158" i="1"/>
  <c r="Q158" i="1" s="1"/>
  <c r="N158" i="1"/>
  <c r="R158" i="1" s="1"/>
  <c r="K159" i="1"/>
  <c r="O159" i="1" s="1"/>
  <c r="L159" i="1"/>
  <c r="P159" i="1" s="1"/>
  <c r="M159" i="1"/>
  <c r="Q159" i="1" s="1"/>
  <c r="N159" i="1"/>
  <c r="R159" i="1" s="1"/>
  <c r="K160" i="1"/>
  <c r="O160" i="1" s="1"/>
  <c r="L160" i="1"/>
  <c r="P160" i="1" s="1"/>
  <c r="M160" i="1"/>
  <c r="Q160" i="1" s="1"/>
  <c r="N160" i="1"/>
  <c r="R160" i="1" s="1"/>
  <c r="K161" i="1"/>
  <c r="O161" i="1" s="1"/>
  <c r="L161" i="1"/>
  <c r="P161" i="1" s="1"/>
  <c r="M161" i="1"/>
  <c r="Q161" i="1" s="1"/>
  <c r="N161" i="1"/>
  <c r="R161" i="1" s="1"/>
  <c r="K162" i="1"/>
  <c r="O162" i="1" s="1"/>
  <c r="L162" i="1"/>
  <c r="P162" i="1" s="1"/>
  <c r="M162" i="1"/>
  <c r="Q162" i="1" s="1"/>
  <c r="N162" i="1"/>
  <c r="R162" i="1" s="1"/>
  <c r="K163" i="1"/>
  <c r="O163" i="1" s="1"/>
  <c r="L163" i="1"/>
  <c r="P163" i="1" s="1"/>
  <c r="M163" i="1"/>
  <c r="Q163" i="1" s="1"/>
  <c r="N163" i="1"/>
  <c r="R163" i="1" s="1"/>
  <c r="K164" i="1"/>
  <c r="O164" i="1" s="1"/>
  <c r="L164" i="1"/>
  <c r="P164" i="1" s="1"/>
  <c r="M164" i="1"/>
  <c r="Q164" i="1" s="1"/>
  <c r="N164" i="1"/>
  <c r="R164" i="1" s="1"/>
  <c r="K165" i="1"/>
  <c r="O165" i="1" s="1"/>
  <c r="L165" i="1"/>
  <c r="P165" i="1" s="1"/>
  <c r="M165" i="1"/>
  <c r="Q165" i="1" s="1"/>
  <c r="N165" i="1"/>
  <c r="R165" i="1" s="1"/>
  <c r="K166" i="1"/>
  <c r="O166" i="1" s="1"/>
  <c r="L166" i="1"/>
  <c r="P166" i="1" s="1"/>
  <c r="M166" i="1"/>
  <c r="Q166" i="1" s="1"/>
  <c r="N166" i="1"/>
  <c r="R166" i="1" s="1"/>
  <c r="K167" i="1"/>
  <c r="O167" i="1" s="1"/>
  <c r="L167" i="1"/>
  <c r="P167" i="1" s="1"/>
  <c r="M167" i="1"/>
  <c r="Q167" i="1" s="1"/>
  <c r="N167" i="1"/>
  <c r="R167" i="1" s="1"/>
  <c r="K168" i="1"/>
  <c r="O168" i="1" s="1"/>
  <c r="L168" i="1"/>
  <c r="P168" i="1" s="1"/>
  <c r="M168" i="1"/>
  <c r="Q168" i="1" s="1"/>
  <c r="N168" i="1"/>
  <c r="R168" i="1" s="1"/>
  <c r="K169" i="1"/>
  <c r="O169" i="1" s="1"/>
  <c r="L169" i="1"/>
  <c r="P169" i="1" s="1"/>
  <c r="M169" i="1"/>
  <c r="Q169" i="1" s="1"/>
  <c r="N169" i="1"/>
  <c r="R169" i="1" s="1"/>
  <c r="K170" i="1"/>
  <c r="O170" i="1" s="1"/>
  <c r="L170" i="1"/>
  <c r="P170" i="1" s="1"/>
  <c r="M170" i="1"/>
  <c r="Q170" i="1" s="1"/>
  <c r="N170" i="1"/>
  <c r="R170" i="1" s="1"/>
  <c r="K171" i="1"/>
  <c r="O171" i="1" s="1"/>
  <c r="L171" i="1"/>
  <c r="P171" i="1" s="1"/>
  <c r="M171" i="1"/>
  <c r="Q171" i="1" s="1"/>
  <c r="N171" i="1"/>
  <c r="R171" i="1" s="1"/>
  <c r="K172" i="1"/>
  <c r="O172" i="1" s="1"/>
  <c r="L172" i="1"/>
  <c r="P172" i="1" s="1"/>
  <c r="M172" i="1"/>
  <c r="Q172" i="1" s="1"/>
  <c r="N172" i="1"/>
  <c r="R172" i="1" s="1"/>
  <c r="K173" i="1"/>
  <c r="O173" i="1" s="1"/>
  <c r="L173" i="1"/>
  <c r="P173" i="1" s="1"/>
  <c r="M173" i="1"/>
  <c r="Q173" i="1" s="1"/>
  <c r="N173" i="1"/>
  <c r="R173" i="1" s="1"/>
  <c r="K174" i="1"/>
  <c r="O174" i="1" s="1"/>
  <c r="L174" i="1"/>
  <c r="P174" i="1" s="1"/>
  <c r="M174" i="1"/>
  <c r="Q174" i="1" s="1"/>
  <c r="N174" i="1"/>
  <c r="R174" i="1" s="1"/>
  <c r="K175" i="1"/>
  <c r="O175" i="1" s="1"/>
  <c r="L175" i="1"/>
  <c r="P175" i="1" s="1"/>
  <c r="M175" i="1"/>
  <c r="Q175" i="1" s="1"/>
  <c r="N175" i="1"/>
  <c r="R175" i="1" s="1"/>
  <c r="K176" i="1"/>
  <c r="O176" i="1" s="1"/>
  <c r="L176" i="1"/>
  <c r="P176" i="1" s="1"/>
  <c r="M176" i="1"/>
  <c r="Q176" i="1" s="1"/>
  <c r="N176" i="1"/>
  <c r="R176" i="1" s="1"/>
  <c r="K177" i="1"/>
  <c r="O177" i="1" s="1"/>
  <c r="L177" i="1"/>
  <c r="P177" i="1" s="1"/>
  <c r="M177" i="1"/>
  <c r="Q177" i="1" s="1"/>
  <c r="N177" i="1"/>
  <c r="R177" i="1" s="1"/>
  <c r="K178" i="1"/>
  <c r="O178" i="1" s="1"/>
  <c r="L178" i="1"/>
  <c r="P178" i="1" s="1"/>
  <c r="M178" i="1"/>
  <c r="Q178" i="1" s="1"/>
  <c r="N178" i="1"/>
  <c r="R178" i="1" s="1"/>
  <c r="K179" i="1"/>
  <c r="O179" i="1" s="1"/>
  <c r="L179" i="1"/>
  <c r="P179" i="1" s="1"/>
  <c r="M179" i="1"/>
  <c r="Q179" i="1" s="1"/>
  <c r="N179" i="1"/>
  <c r="R179" i="1" s="1"/>
  <c r="K180" i="1"/>
  <c r="O180" i="1" s="1"/>
  <c r="L180" i="1"/>
  <c r="P180" i="1" s="1"/>
  <c r="M180" i="1"/>
  <c r="Q180" i="1" s="1"/>
  <c r="N180" i="1"/>
  <c r="R180" i="1" s="1"/>
  <c r="K181" i="1"/>
  <c r="O181" i="1" s="1"/>
  <c r="L181" i="1"/>
  <c r="P181" i="1" s="1"/>
  <c r="M181" i="1"/>
  <c r="Q181" i="1" s="1"/>
  <c r="N181" i="1"/>
  <c r="R181" i="1" s="1"/>
  <c r="K182" i="1"/>
  <c r="O182" i="1" s="1"/>
  <c r="L182" i="1"/>
  <c r="P182" i="1" s="1"/>
  <c r="M182" i="1"/>
  <c r="Q182" i="1" s="1"/>
  <c r="N182" i="1"/>
  <c r="R182" i="1" s="1"/>
  <c r="K183" i="1"/>
  <c r="O183" i="1" s="1"/>
  <c r="L183" i="1"/>
  <c r="P183" i="1" s="1"/>
  <c r="M183" i="1"/>
  <c r="Q183" i="1" s="1"/>
  <c r="N183" i="1"/>
  <c r="R183" i="1" s="1"/>
  <c r="K184" i="1"/>
  <c r="O184" i="1" s="1"/>
  <c r="L184" i="1"/>
  <c r="P184" i="1" s="1"/>
  <c r="M184" i="1"/>
  <c r="Q184" i="1" s="1"/>
  <c r="N184" i="1"/>
  <c r="R184" i="1" s="1"/>
  <c r="K185" i="1"/>
  <c r="O185" i="1" s="1"/>
  <c r="L185" i="1"/>
  <c r="P185" i="1" s="1"/>
  <c r="M185" i="1"/>
  <c r="Q185" i="1" s="1"/>
  <c r="N185" i="1"/>
  <c r="R185" i="1" s="1"/>
  <c r="K186" i="1"/>
  <c r="O186" i="1" s="1"/>
  <c r="L186" i="1"/>
  <c r="P186" i="1" s="1"/>
  <c r="M186" i="1"/>
  <c r="Q186" i="1" s="1"/>
  <c r="N186" i="1"/>
  <c r="R186" i="1" s="1"/>
  <c r="K187" i="1"/>
  <c r="O187" i="1" s="1"/>
  <c r="L187" i="1"/>
  <c r="P187" i="1" s="1"/>
  <c r="M187" i="1"/>
  <c r="Q187" i="1" s="1"/>
  <c r="N187" i="1"/>
  <c r="R187" i="1" s="1"/>
  <c r="K188" i="1"/>
  <c r="O188" i="1" s="1"/>
  <c r="L188" i="1"/>
  <c r="P188" i="1" s="1"/>
  <c r="M188" i="1"/>
  <c r="Q188" i="1" s="1"/>
  <c r="N188" i="1"/>
  <c r="R188" i="1" s="1"/>
  <c r="K189" i="1"/>
  <c r="O189" i="1" s="1"/>
  <c r="L189" i="1"/>
  <c r="P189" i="1" s="1"/>
  <c r="M189" i="1"/>
  <c r="Q189" i="1" s="1"/>
  <c r="N189" i="1"/>
  <c r="R189" i="1" s="1"/>
  <c r="K190" i="1"/>
  <c r="O190" i="1" s="1"/>
  <c r="L190" i="1"/>
  <c r="P190" i="1" s="1"/>
  <c r="M190" i="1"/>
  <c r="Q190" i="1" s="1"/>
  <c r="N190" i="1"/>
  <c r="R190" i="1" s="1"/>
  <c r="K191" i="1"/>
  <c r="O191" i="1" s="1"/>
  <c r="L191" i="1"/>
  <c r="P191" i="1" s="1"/>
  <c r="M191" i="1"/>
  <c r="Q191" i="1" s="1"/>
  <c r="N191" i="1"/>
  <c r="R191" i="1" s="1"/>
  <c r="K192" i="1"/>
  <c r="O192" i="1" s="1"/>
  <c r="L192" i="1"/>
  <c r="P192" i="1" s="1"/>
  <c r="M192" i="1"/>
  <c r="Q192" i="1" s="1"/>
  <c r="N192" i="1"/>
  <c r="R192" i="1" s="1"/>
  <c r="K193" i="1"/>
  <c r="O193" i="1" s="1"/>
  <c r="L193" i="1"/>
  <c r="P193" i="1" s="1"/>
  <c r="M193" i="1"/>
  <c r="Q193" i="1" s="1"/>
  <c r="N193" i="1"/>
  <c r="R193" i="1" s="1"/>
  <c r="K194" i="1"/>
  <c r="O194" i="1" s="1"/>
  <c r="L194" i="1"/>
  <c r="P194" i="1" s="1"/>
  <c r="M194" i="1"/>
  <c r="Q194" i="1" s="1"/>
  <c r="N194" i="1"/>
  <c r="R194" i="1" s="1"/>
  <c r="K195" i="1"/>
  <c r="O195" i="1" s="1"/>
  <c r="L195" i="1"/>
  <c r="P195" i="1" s="1"/>
  <c r="M195" i="1"/>
  <c r="Q195" i="1" s="1"/>
  <c r="N195" i="1"/>
  <c r="R195" i="1" s="1"/>
  <c r="K196" i="1"/>
  <c r="O196" i="1" s="1"/>
  <c r="L196" i="1"/>
  <c r="P196" i="1" s="1"/>
  <c r="M196" i="1"/>
  <c r="Q196" i="1" s="1"/>
  <c r="N196" i="1"/>
  <c r="R196" i="1" s="1"/>
  <c r="K197" i="1"/>
  <c r="O197" i="1" s="1"/>
  <c r="L197" i="1"/>
  <c r="P197" i="1" s="1"/>
  <c r="M197" i="1"/>
  <c r="Q197" i="1" s="1"/>
  <c r="N197" i="1"/>
  <c r="R197" i="1" s="1"/>
  <c r="K198" i="1"/>
  <c r="O198" i="1" s="1"/>
  <c r="L198" i="1"/>
  <c r="P198" i="1" s="1"/>
  <c r="M198" i="1"/>
  <c r="Q198" i="1" s="1"/>
  <c r="N198" i="1"/>
  <c r="R198" i="1" s="1"/>
  <c r="K199" i="1"/>
  <c r="O199" i="1" s="1"/>
  <c r="L199" i="1"/>
  <c r="P199" i="1" s="1"/>
  <c r="M199" i="1"/>
  <c r="Q199" i="1" s="1"/>
  <c r="N199" i="1"/>
  <c r="R199" i="1" s="1"/>
  <c r="K200" i="1"/>
  <c r="O200" i="1" s="1"/>
  <c r="L200" i="1"/>
  <c r="P200" i="1" s="1"/>
  <c r="M200" i="1"/>
  <c r="Q200" i="1" s="1"/>
  <c r="N200" i="1"/>
  <c r="R200" i="1" s="1"/>
  <c r="K201" i="1"/>
  <c r="O201" i="1" s="1"/>
  <c r="L201" i="1"/>
  <c r="P201" i="1" s="1"/>
  <c r="M201" i="1"/>
  <c r="Q201" i="1" s="1"/>
  <c r="N201" i="1"/>
  <c r="R201" i="1" s="1"/>
  <c r="K202" i="1"/>
  <c r="O202" i="1" s="1"/>
  <c r="L202" i="1"/>
  <c r="P202" i="1" s="1"/>
  <c r="M202" i="1"/>
  <c r="Q202" i="1" s="1"/>
  <c r="N202" i="1"/>
  <c r="R202" i="1" s="1"/>
  <c r="K203" i="1"/>
  <c r="O203" i="1" s="1"/>
  <c r="L203" i="1"/>
  <c r="P203" i="1" s="1"/>
  <c r="M203" i="1"/>
  <c r="Q203" i="1" s="1"/>
  <c r="N203" i="1"/>
  <c r="R203" i="1" s="1"/>
  <c r="K204" i="1"/>
  <c r="O204" i="1" s="1"/>
  <c r="L204" i="1"/>
  <c r="P204" i="1" s="1"/>
  <c r="M204" i="1"/>
  <c r="Q204" i="1" s="1"/>
  <c r="N204" i="1"/>
  <c r="R204" i="1" s="1"/>
  <c r="K205" i="1"/>
  <c r="O205" i="1" s="1"/>
  <c r="L205" i="1"/>
  <c r="P205" i="1" s="1"/>
  <c r="M205" i="1"/>
  <c r="Q205" i="1" s="1"/>
  <c r="N205" i="1"/>
  <c r="R205" i="1" s="1"/>
  <c r="K206" i="1"/>
  <c r="O206" i="1" s="1"/>
  <c r="L206" i="1"/>
  <c r="P206" i="1" s="1"/>
  <c r="M206" i="1"/>
  <c r="Q206" i="1" s="1"/>
  <c r="N206" i="1"/>
  <c r="R206" i="1" s="1"/>
  <c r="K207" i="1"/>
  <c r="O207" i="1" s="1"/>
  <c r="L207" i="1"/>
  <c r="P207" i="1" s="1"/>
  <c r="M207" i="1"/>
  <c r="Q207" i="1" s="1"/>
  <c r="N207" i="1"/>
  <c r="R207" i="1" s="1"/>
  <c r="K208" i="1"/>
  <c r="O208" i="1" s="1"/>
  <c r="L208" i="1"/>
  <c r="P208" i="1" s="1"/>
  <c r="M208" i="1"/>
  <c r="Q208" i="1" s="1"/>
  <c r="N208" i="1"/>
  <c r="R208" i="1" s="1"/>
  <c r="K209" i="1"/>
  <c r="O209" i="1" s="1"/>
  <c r="L209" i="1"/>
  <c r="P209" i="1" s="1"/>
  <c r="M209" i="1"/>
  <c r="Q209" i="1" s="1"/>
  <c r="N209" i="1"/>
  <c r="R209" i="1" s="1"/>
  <c r="K210" i="1"/>
  <c r="O210" i="1" s="1"/>
  <c r="L210" i="1"/>
  <c r="P210" i="1" s="1"/>
  <c r="M210" i="1"/>
  <c r="Q210" i="1" s="1"/>
  <c r="N210" i="1"/>
  <c r="R210" i="1" s="1"/>
  <c r="K211" i="1"/>
  <c r="O211" i="1" s="1"/>
  <c r="L211" i="1"/>
  <c r="P211" i="1" s="1"/>
  <c r="M211" i="1"/>
  <c r="Q211" i="1" s="1"/>
  <c r="N211" i="1"/>
  <c r="R211" i="1" s="1"/>
  <c r="K212" i="1"/>
  <c r="O212" i="1" s="1"/>
  <c r="L212" i="1"/>
  <c r="P212" i="1" s="1"/>
  <c r="M212" i="1"/>
  <c r="Q212" i="1" s="1"/>
  <c r="N212" i="1"/>
  <c r="R212" i="1" s="1"/>
  <c r="K213" i="1"/>
  <c r="O213" i="1" s="1"/>
  <c r="L213" i="1"/>
  <c r="P213" i="1" s="1"/>
  <c r="M213" i="1"/>
  <c r="Q213" i="1" s="1"/>
  <c r="N213" i="1"/>
  <c r="R213" i="1" s="1"/>
  <c r="K214" i="1"/>
  <c r="O214" i="1" s="1"/>
  <c r="L214" i="1"/>
  <c r="P214" i="1" s="1"/>
  <c r="M214" i="1"/>
  <c r="Q214" i="1" s="1"/>
  <c r="N214" i="1"/>
  <c r="R214" i="1" s="1"/>
  <c r="K215" i="1"/>
  <c r="O215" i="1" s="1"/>
  <c r="L215" i="1"/>
  <c r="P215" i="1" s="1"/>
  <c r="M215" i="1"/>
  <c r="Q215" i="1" s="1"/>
  <c r="N215" i="1"/>
  <c r="R215" i="1" s="1"/>
  <c r="K216" i="1"/>
  <c r="O216" i="1" s="1"/>
  <c r="L216" i="1"/>
  <c r="P216" i="1" s="1"/>
  <c r="M216" i="1"/>
  <c r="Q216" i="1" s="1"/>
  <c r="N216" i="1"/>
  <c r="R216" i="1" s="1"/>
  <c r="K217" i="1"/>
  <c r="O217" i="1" s="1"/>
  <c r="L217" i="1"/>
  <c r="P217" i="1" s="1"/>
  <c r="M217" i="1"/>
  <c r="Q217" i="1" s="1"/>
  <c r="N217" i="1"/>
  <c r="R217" i="1" s="1"/>
  <c r="K218" i="1"/>
  <c r="O218" i="1" s="1"/>
  <c r="L218" i="1"/>
  <c r="P218" i="1" s="1"/>
  <c r="M218" i="1"/>
  <c r="Q218" i="1" s="1"/>
  <c r="N218" i="1"/>
  <c r="R218" i="1" s="1"/>
  <c r="K219" i="1"/>
  <c r="O219" i="1" s="1"/>
  <c r="L219" i="1"/>
  <c r="P219" i="1" s="1"/>
  <c r="M219" i="1"/>
  <c r="Q219" i="1" s="1"/>
  <c r="N219" i="1"/>
  <c r="R219" i="1" s="1"/>
  <c r="K220" i="1"/>
  <c r="O220" i="1" s="1"/>
  <c r="L220" i="1"/>
  <c r="P220" i="1" s="1"/>
  <c r="M220" i="1"/>
  <c r="Q220" i="1" s="1"/>
  <c r="N220" i="1"/>
  <c r="R220" i="1" s="1"/>
  <c r="K221" i="1"/>
  <c r="O221" i="1" s="1"/>
  <c r="L221" i="1"/>
  <c r="P221" i="1" s="1"/>
  <c r="M221" i="1"/>
  <c r="Q221" i="1" s="1"/>
  <c r="N221" i="1"/>
  <c r="R221" i="1" s="1"/>
  <c r="K222" i="1"/>
  <c r="O222" i="1" s="1"/>
  <c r="L222" i="1"/>
  <c r="P222" i="1" s="1"/>
  <c r="M222" i="1"/>
  <c r="Q222" i="1" s="1"/>
  <c r="N222" i="1"/>
  <c r="R222" i="1" s="1"/>
  <c r="K223" i="1"/>
  <c r="O223" i="1" s="1"/>
  <c r="L223" i="1"/>
  <c r="P223" i="1" s="1"/>
  <c r="M223" i="1"/>
  <c r="Q223" i="1" s="1"/>
  <c r="N223" i="1"/>
  <c r="R223" i="1" s="1"/>
  <c r="K224" i="1"/>
  <c r="O224" i="1" s="1"/>
  <c r="L224" i="1"/>
  <c r="P224" i="1" s="1"/>
  <c r="M224" i="1"/>
  <c r="Q224" i="1" s="1"/>
  <c r="N224" i="1"/>
  <c r="R224" i="1" s="1"/>
  <c r="K225" i="1"/>
  <c r="O225" i="1" s="1"/>
  <c r="L225" i="1"/>
  <c r="P225" i="1" s="1"/>
  <c r="M225" i="1"/>
  <c r="Q225" i="1" s="1"/>
  <c r="N225" i="1"/>
  <c r="R225" i="1" s="1"/>
  <c r="K226" i="1"/>
  <c r="O226" i="1" s="1"/>
  <c r="L226" i="1"/>
  <c r="P226" i="1" s="1"/>
  <c r="M226" i="1"/>
  <c r="Q226" i="1" s="1"/>
  <c r="N226" i="1"/>
  <c r="R226" i="1" s="1"/>
  <c r="K227" i="1"/>
  <c r="O227" i="1" s="1"/>
  <c r="L227" i="1"/>
  <c r="P227" i="1" s="1"/>
  <c r="M227" i="1"/>
  <c r="Q227" i="1" s="1"/>
  <c r="N227" i="1"/>
  <c r="R227" i="1" s="1"/>
  <c r="K228" i="1"/>
  <c r="O228" i="1" s="1"/>
  <c r="L228" i="1"/>
  <c r="P228" i="1" s="1"/>
  <c r="M228" i="1"/>
  <c r="Q228" i="1" s="1"/>
  <c r="N228" i="1"/>
  <c r="R228" i="1" s="1"/>
  <c r="K229" i="1"/>
  <c r="O229" i="1" s="1"/>
  <c r="L229" i="1"/>
  <c r="P229" i="1" s="1"/>
  <c r="M229" i="1"/>
  <c r="Q229" i="1" s="1"/>
  <c r="N229" i="1"/>
  <c r="R229" i="1" s="1"/>
  <c r="K230" i="1"/>
  <c r="O230" i="1" s="1"/>
  <c r="L230" i="1"/>
  <c r="P230" i="1" s="1"/>
  <c r="M230" i="1"/>
  <c r="Q230" i="1" s="1"/>
  <c r="N230" i="1"/>
  <c r="R230" i="1" s="1"/>
  <c r="K231" i="1"/>
  <c r="O231" i="1" s="1"/>
  <c r="L231" i="1"/>
  <c r="P231" i="1" s="1"/>
  <c r="M231" i="1"/>
  <c r="Q231" i="1" s="1"/>
  <c r="N231" i="1"/>
  <c r="R231" i="1" s="1"/>
  <c r="K232" i="1"/>
  <c r="O232" i="1" s="1"/>
  <c r="L232" i="1"/>
  <c r="P232" i="1" s="1"/>
  <c r="M232" i="1"/>
  <c r="Q232" i="1" s="1"/>
  <c r="N232" i="1"/>
  <c r="R232" i="1" s="1"/>
  <c r="K233" i="1"/>
  <c r="O233" i="1" s="1"/>
  <c r="L233" i="1"/>
  <c r="P233" i="1" s="1"/>
  <c r="M233" i="1"/>
  <c r="Q233" i="1" s="1"/>
  <c r="N233" i="1"/>
  <c r="R233" i="1" s="1"/>
  <c r="K234" i="1"/>
  <c r="O234" i="1" s="1"/>
  <c r="L234" i="1"/>
  <c r="P234" i="1" s="1"/>
  <c r="M234" i="1"/>
  <c r="Q234" i="1" s="1"/>
  <c r="N234" i="1"/>
  <c r="R234" i="1" s="1"/>
  <c r="K235" i="1"/>
  <c r="O235" i="1" s="1"/>
  <c r="L235" i="1"/>
  <c r="P235" i="1" s="1"/>
  <c r="M235" i="1"/>
  <c r="Q235" i="1" s="1"/>
  <c r="N235" i="1"/>
  <c r="R235" i="1" s="1"/>
  <c r="K236" i="1"/>
  <c r="O236" i="1" s="1"/>
  <c r="L236" i="1"/>
  <c r="P236" i="1" s="1"/>
  <c r="M236" i="1"/>
  <c r="Q236" i="1" s="1"/>
  <c r="N236" i="1"/>
  <c r="R236" i="1" s="1"/>
  <c r="K237" i="1"/>
  <c r="O237" i="1" s="1"/>
  <c r="L237" i="1"/>
  <c r="P237" i="1" s="1"/>
  <c r="M237" i="1"/>
  <c r="Q237" i="1" s="1"/>
  <c r="N237" i="1"/>
  <c r="R237" i="1" s="1"/>
  <c r="K238" i="1"/>
  <c r="O238" i="1" s="1"/>
  <c r="L238" i="1"/>
  <c r="P238" i="1" s="1"/>
  <c r="M238" i="1"/>
  <c r="Q238" i="1" s="1"/>
  <c r="N238" i="1"/>
  <c r="R238" i="1" s="1"/>
  <c r="K239" i="1"/>
  <c r="O239" i="1" s="1"/>
  <c r="L239" i="1"/>
  <c r="P239" i="1" s="1"/>
  <c r="M239" i="1"/>
  <c r="Q239" i="1" s="1"/>
  <c r="N239" i="1"/>
  <c r="R239" i="1" s="1"/>
  <c r="K240" i="1"/>
  <c r="O240" i="1" s="1"/>
  <c r="L240" i="1"/>
  <c r="P240" i="1" s="1"/>
  <c r="M240" i="1"/>
  <c r="Q240" i="1" s="1"/>
  <c r="N240" i="1"/>
  <c r="R240" i="1" s="1"/>
  <c r="K241" i="1"/>
  <c r="O241" i="1" s="1"/>
  <c r="L241" i="1"/>
  <c r="P241" i="1" s="1"/>
  <c r="M241" i="1"/>
  <c r="Q241" i="1" s="1"/>
  <c r="N241" i="1"/>
  <c r="R241" i="1" s="1"/>
  <c r="K242" i="1"/>
  <c r="O242" i="1" s="1"/>
  <c r="L242" i="1"/>
  <c r="P242" i="1" s="1"/>
  <c r="M242" i="1"/>
  <c r="Q242" i="1" s="1"/>
  <c r="N242" i="1"/>
  <c r="R242" i="1" s="1"/>
  <c r="K243" i="1"/>
  <c r="O243" i="1" s="1"/>
  <c r="L243" i="1"/>
  <c r="P243" i="1" s="1"/>
  <c r="M243" i="1"/>
  <c r="Q243" i="1" s="1"/>
  <c r="N243" i="1"/>
  <c r="R243" i="1" s="1"/>
  <c r="K244" i="1"/>
  <c r="O244" i="1" s="1"/>
  <c r="L244" i="1"/>
  <c r="P244" i="1" s="1"/>
  <c r="M244" i="1"/>
  <c r="Q244" i="1" s="1"/>
  <c r="N244" i="1"/>
  <c r="R244" i="1" s="1"/>
  <c r="K245" i="1"/>
  <c r="O245" i="1" s="1"/>
  <c r="L245" i="1"/>
  <c r="P245" i="1" s="1"/>
  <c r="M245" i="1"/>
  <c r="Q245" i="1" s="1"/>
  <c r="N245" i="1"/>
  <c r="R245" i="1" s="1"/>
  <c r="K246" i="1"/>
  <c r="O246" i="1" s="1"/>
  <c r="L246" i="1"/>
  <c r="P246" i="1" s="1"/>
  <c r="M246" i="1"/>
  <c r="Q246" i="1" s="1"/>
  <c r="N246" i="1"/>
  <c r="R246" i="1" s="1"/>
  <c r="K247" i="1"/>
  <c r="O247" i="1" s="1"/>
  <c r="L247" i="1"/>
  <c r="P247" i="1" s="1"/>
  <c r="M247" i="1"/>
  <c r="Q247" i="1" s="1"/>
  <c r="N247" i="1"/>
  <c r="R247" i="1" s="1"/>
  <c r="K248" i="1"/>
  <c r="O248" i="1" s="1"/>
  <c r="L248" i="1"/>
  <c r="P248" i="1" s="1"/>
  <c r="M248" i="1"/>
  <c r="Q248" i="1" s="1"/>
  <c r="N248" i="1"/>
  <c r="R248" i="1" s="1"/>
  <c r="K249" i="1"/>
  <c r="O249" i="1" s="1"/>
  <c r="L249" i="1"/>
  <c r="P249" i="1" s="1"/>
  <c r="M249" i="1"/>
  <c r="Q249" i="1" s="1"/>
  <c r="N249" i="1"/>
  <c r="R249" i="1" s="1"/>
  <c r="K250" i="1"/>
  <c r="O250" i="1" s="1"/>
  <c r="L250" i="1"/>
  <c r="P250" i="1" s="1"/>
  <c r="M250" i="1"/>
  <c r="Q250" i="1" s="1"/>
  <c r="N250" i="1"/>
  <c r="R250" i="1" s="1"/>
  <c r="K251" i="1"/>
  <c r="O251" i="1" s="1"/>
  <c r="L251" i="1"/>
  <c r="P251" i="1" s="1"/>
  <c r="M251" i="1"/>
  <c r="Q251" i="1" s="1"/>
  <c r="N251" i="1"/>
  <c r="R251" i="1" s="1"/>
  <c r="K252" i="1"/>
  <c r="O252" i="1" s="1"/>
  <c r="L252" i="1"/>
  <c r="P252" i="1" s="1"/>
  <c r="M252" i="1"/>
  <c r="Q252" i="1" s="1"/>
  <c r="N252" i="1"/>
  <c r="R252" i="1" s="1"/>
  <c r="K253" i="1"/>
  <c r="O253" i="1" s="1"/>
  <c r="L253" i="1"/>
  <c r="P253" i="1" s="1"/>
  <c r="M253" i="1"/>
  <c r="Q253" i="1" s="1"/>
  <c r="N253" i="1"/>
  <c r="R253" i="1" s="1"/>
  <c r="K254" i="1"/>
  <c r="O254" i="1" s="1"/>
  <c r="L254" i="1"/>
  <c r="P254" i="1" s="1"/>
  <c r="M254" i="1"/>
  <c r="Q254" i="1" s="1"/>
  <c r="N254" i="1"/>
  <c r="R254" i="1" s="1"/>
  <c r="K255" i="1"/>
  <c r="O255" i="1" s="1"/>
  <c r="L255" i="1"/>
  <c r="P255" i="1" s="1"/>
  <c r="M255" i="1"/>
  <c r="Q255" i="1" s="1"/>
  <c r="N255" i="1"/>
  <c r="R255" i="1" s="1"/>
  <c r="K256" i="1"/>
  <c r="O256" i="1" s="1"/>
  <c r="L256" i="1"/>
  <c r="P256" i="1" s="1"/>
  <c r="M256" i="1"/>
  <c r="Q256" i="1" s="1"/>
  <c r="N256" i="1"/>
  <c r="R256" i="1" s="1"/>
  <c r="K257" i="1"/>
  <c r="O257" i="1" s="1"/>
  <c r="L257" i="1"/>
  <c r="P257" i="1" s="1"/>
  <c r="M257" i="1"/>
  <c r="Q257" i="1" s="1"/>
  <c r="N257" i="1"/>
  <c r="R257" i="1" s="1"/>
  <c r="K258" i="1"/>
  <c r="O258" i="1" s="1"/>
  <c r="L258" i="1"/>
  <c r="P258" i="1" s="1"/>
  <c r="M258" i="1"/>
  <c r="Q258" i="1" s="1"/>
  <c r="N258" i="1"/>
  <c r="R258" i="1" s="1"/>
  <c r="K259" i="1"/>
  <c r="O259" i="1" s="1"/>
  <c r="L259" i="1"/>
  <c r="P259" i="1" s="1"/>
  <c r="M259" i="1"/>
  <c r="Q259" i="1" s="1"/>
  <c r="N259" i="1"/>
  <c r="R259" i="1" s="1"/>
  <c r="K260" i="1"/>
  <c r="O260" i="1" s="1"/>
  <c r="L260" i="1"/>
  <c r="P260" i="1" s="1"/>
  <c r="M260" i="1"/>
  <c r="Q260" i="1" s="1"/>
  <c r="N260" i="1"/>
  <c r="R260" i="1" s="1"/>
  <c r="K261" i="1"/>
  <c r="O261" i="1" s="1"/>
  <c r="L261" i="1"/>
  <c r="P261" i="1" s="1"/>
  <c r="M261" i="1"/>
  <c r="Q261" i="1" s="1"/>
  <c r="N261" i="1"/>
  <c r="R261" i="1" s="1"/>
  <c r="K262" i="1"/>
  <c r="O262" i="1" s="1"/>
  <c r="L262" i="1"/>
  <c r="P262" i="1" s="1"/>
  <c r="M262" i="1"/>
  <c r="Q262" i="1" s="1"/>
  <c r="N262" i="1"/>
  <c r="R262" i="1" s="1"/>
  <c r="K263" i="1"/>
  <c r="O263" i="1" s="1"/>
  <c r="L263" i="1"/>
  <c r="P263" i="1" s="1"/>
  <c r="M263" i="1"/>
  <c r="Q263" i="1" s="1"/>
  <c r="N263" i="1"/>
  <c r="R263" i="1" s="1"/>
  <c r="K264" i="1"/>
  <c r="O264" i="1" s="1"/>
  <c r="L264" i="1"/>
  <c r="P264" i="1" s="1"/>
  <c r="M264" i="1"/>
  <c r="Q264" i="1" s="1"/>
  <c r="N264" i="1"/>
  <c r="R264" i="1" s="1"/>
  <c r="K265" i="1"/>
  <c r="O265" i="1" s="1"/>
  <c r="L265" i="1"/>
  <c r="P265" i="1" s="1"/>
  <c r="M265" i="1"/>
  <c r="Q265" i="1" s="1"/>
  <c r="N265" i="1"/>
  <c r="R265" i="1" s="1"/>
  <c r="K266" i="1"/>
  <c r="O266" i="1" s="1"/>
  <c r="L266" i="1"/>
  <c r="P266" i="1" s="1"/>
  <c r="M266" i="1"/>
  <c r="Q266" i="1" s="1"/>
  <c r="N266" i="1"/>
  <c r="R266" i="1" s="1"/>
  <c r="K267" i="1"/>
  <c r="O267" i="1" s="1"/>
  <c r="L267" i="1"/>
  <c r="P267" i="1" s="1"/>
  <c r="M267" i="1"/>
  <c r="Q267" i="1" s="1"/>
  <c r="N267" i="1"/>
  <c r="R267" i="1" s="1"/>
  <c r="K268" i="1"/>
  <c r="O268" i="1" s="1"/>
  <c r="L268" i="1"/>
  <c r="P268" i="1" s="1"/>
  <c r="M268" i="1"/>
  <c r="Q268" i="1" s="1"/>
  <c r="N268" i="1"/>
  <c r="R268" i="1" s="1"/>
  <c r="K269" i="1"/>
  <c r="O269" i="1" s="1"/>
  <c r="L269" i="1"/>
  <c r="P269" i="1" s="1"/>
  <c r="M269" i="1"/>
  <c r="Q269" i="1" s="1"/>
  <c r="N269" i="1"/>
  <c r="R269" i="1" s="1"/>
  <c r="K270" i="1"/>
  <c r="O270" i="1" s="1"/>
  <c r="L270" i="1"/>
  <c r="P270" i="1" s="1"/>
  <c r="M270" i="1"/>
  <c r="Q270" i="1" s="1"/>
  <c r="N270" i="1"/>
  <c r="R270" i="1" s="1"/>
  <c r="K271" i="1"/>
  <c r="O271" i="1" s="1"/>
  <c r="L271" i="1"/>
  <c r="P271" i="1" s="1"/>
  <c r="M271" i="1"/>
  <c r="Q271" i="1" s="1"/>
  <c r="N271" i="1"/>
  <c r="R271" i="1" s="1"/>
  <c r="K272" i="1"/>
  <c r="O272" i="1" s="1"/>
  <c r="L272" i="1"/>
  <c r="P272" i="1" s="1"/>
  <c r="M272" i="1"/>
  <c r="Q272" i="1" s="1"/>
  <c r="N272" i="1"/>
  <c r="R272" i="1" s="1"/>
  <c r="K273" i="1"/>
  <c r="O273" i="1" s="1"/>
  <c r="L273" i="1"/>
  <c r="P273" i="1" s="1"/>
  <c r="M273" i="1"/>
  <c r="Q273" i="1" s="1"/>
  <c r="N273" i="1"/>
  <c r="R273" i="1" s="1"/>
  <c r="K274" i="1"/>
  <c r="O274" i="1" s="1"/>
  <c r="L274" i="1"/>
  <c r="P274" i="1" s="1"/>
  <c r="M274" i="1"/>
  <c r="Q274" i="1" s="1"/>
  <c r="N274" i="1"/>
  <c r="R274" i="1" s="1"/>
  <c r="K275" i="1"/>
  <c r="O275" i="1" s="1"/>
  <c r="L275" i="1"/>
  <c r="P275" i="1" s="1"/>
  <c r="M275" i="1"/>
  <c r="Q275" i="1" s="1"/>
  <c r="N275" i="1"/>
  <c r="R275" i="1" s="1"/>
  <c r="K276" i="1"/>
  <c r="O276" i="1" s="1"/>
  <c r="L276" i="1"/>
  <c r="P276" i="1" s="1"/>
  <c r="M276" i="1"/>
  <c r="Q276" i="1" s="1"/>
  <c r="N276" i="1"/>
  <c r="R276" i="1" s="1"/>
  <c r="K277" i="1"/>
  <c r="O277" i="1" s="1"/>
  <c r="L277" i="1"/>
  <c r="P277" i="1" s="1"/>
  <c r="M277" i="1"/>
  <c r="Q277" i="1" s="1"/>
  <c r="N277" i="1"/>
  <c r="R277" i="1" s="1"/>
  <c r="K278" i="1"/>
  <c r="O278" i="1" s="1"/>
  <c r="L278" i="1"/>
  <c r="P278" i="1" s="1"/>
  <c r="M278" i="1"/>
  <c r="Q278" i="1" s="1"/>
  <c r="N278" i="1"/>
  <c r="R278" i="1" s="1"/>
  <c r="K279" i="1"/>
  <c r="O279" i="1" s="1"/>
  <c r="L279" i="1"/>
  <c r="P279" i="1" s="1"/>
  <c r="M279" i="1"/>
  <c r="Q279" i="1" s="1"/>
  <c r="N279" i="1"/>
  <c r="R279" i="1" s="1"/>
  <c r="K280" i="1"/>
  <c r="O280" i="1" s="1"/>
  <c r="L280" i="1"/>
  <c r="P280" i="1" s="1"/>
  <c r="M280" i="1"/>
  <c r="Q280" i="1" s="1"/>
  <c r="N280" i="1"/>
  <c r="R280" i="1" s="1"/>
  <c r="K281" i="1"/>
  <c r="O281" i="1" s="1"/>
  <c r="L281" i="1"/>
  <c r="P281" i="1" s="1"/>
  <c r="M281" i="1"/>
  <c r="Q281" i="1" s="1"/>
  <c r="N281" i="1"/>
  <c r="R281" i="1" s="1"/>
  <c r="K282" i="1"/>
  <c r="O282" i="1" s="1"/>
  <c r="L282" i="1"/>
  <c r="P282" i="1" s="1"/>
  <c r="M282" i="1"/>
  <c r="Q282" i="1" s="1"/>
  <c r="N282" i="1"/>
  <c r="R282" i="1" s="1"/>
  <c r="K283" i="1"/>
  <c r="O283" i="1" s="1"/>
  <c r="L283" i="1"/>
  <c r="P283" i="1" s="1"/>
  <c r="M283" i="1"/>
  <c r="Q283" i="1" s="1"/>
  <c r="N283" i="1"/>
  <c r="R283" i="1" s="1"/>
  <c r="K284" i="1"/>
  <c r="O284" i="1" s="1"/>
  <c r="L284" i="1"/>
  <c r="P284" i="1" s="1"/>
  <c r="M284" i="1"/>
  <c r="Q284" i="1" s="1"/>
  <c r="N284" i="1"/>
  <c r="R284" i="1" s="1"/>
  <c r="K285" i="1"/>
  <c r="O285" i="1" s="1"/>
  <c r="L285" i="1"/>
  <c r="P285" i="1" s="1"/>
  <c r="M285" i="1"/>
  <c r="Q285" i="1" s="1"/>
  <c r="N285" i="1"/>
  <c r="R285" i="1" s="1"/>
  <c r="K286" i="1"/>
  <c r="O286" i="1" s="1"/>
  <c r="L286" i="1"/>
  <c r="P286" i="1" s="1"/>
  <c r="M286" i="1"/>
  <c r="Q286" i="1" s="1"/>
  <c r="N286" i="1"/>
  <c r="R286" i="1" s="1"/>
  <c r="K287" i="1"/>
  <c r="O287" i="1" s="1"/>
  <c r="L287" i="1"/>
  <c r="P287" i="1" s="1"/>
  <c r="M287" i="1"/>
  <c r="Q287" i="1" s="1"/>
  <c r="N287" i="1"/>
  <c r="R287" i="1" s="1"/>
  <c r="K288" i="1"/>
  <c r="O288" i="1" s="1"/>
  <c r="L288" i="1"/>
  <c r="P288" i="1" s="1"/>
  <c r="M288" i="1"/>
  <c r="Q288" i="1" s="1"/>
  <c r="N288" i="1"/>
  <c r="R288" i="1" s="1"/>
  <c r="K289" i="1"/>
  <c r="O289" i="1" s="1"/>
  <c r="L289" i="1"/>
  <c r="P289" i="1" s="1"/>
  <c r="M289" i="1"/>
  <c r="Q289" i="1" s="1"/>
  <c r="N289" i="1"/>
  <c r="R289" i="1" s="1"/>
  <c r="K290" i="1"/>
  <c r="O290" i="1" s="1"/>
  <c r="L290" i="1"/>
  <c r="P290" i="1" s="1"/>
  <c r="M290" i="1"/>
  <c r="Q290" i="1" s="1"/>
  <c r="N290" i="1"/>
  <c r="R290" i="1" s="1"/>
  <c r="K291" i="1"/>
  <c r="O291" i="1" s="1"/>
  <c r="L291" i="1"/>
  <c r="P291" i="1" s="1"/>
  <c r="M291" i="1"/>
  <c r="Q291" i="1" s="1"/>
  <c r="N291" i="1"/>
  <c r="R291" i="1" s="1"/>
  <c r="K292" i="1"/>
  <c r="O292" i="1" s="1"/>
  <c r="L292" i="1"/>
  <c r="P292" i="1" s="1"/>
  <c r="M292" i="1"/>
  <c r="Q292" i="1" s="1"/>
  <c r="N292" i="1"/>
  <c r="R292" i="1" s="1"/>
  <c r="K293" i="1"/>
  <c r="O293" i="1" s="1"/>
  <c r="L293" i="1"/>
  <c r="P293" i="1" s="1"/>
  <c r="M293" i="1"/>
  <c r="Q293" i="1" s="1"/>
  <c r="N293" i="1"/>
  <c r="R293" i="1" s="1"/>
  <c r="K294" i="1"/>
  <c r="O294" i="1" s="1"/>
  <c r="L294" i="1"/>
  <c r="P294" i="1" s="1"/>
  <c r="M294" i="1"/>
  <c r="Q294" i="1" s="1"/>
  <c r="N294" i="1"/>
  <c r="R294" i="1" s="1"/>
  <c r="K295" i="1"/>
  <c r="O295" i="1" s="1"/>
  <c r="L295" i="1"/>
  <c r="P295" i="1" s="1"/>
  <c r="M295" i="1"/>
  <c r="Q295" i="1" s="1"/>
  <c r="N295" i="1"/>
  <c r="R295" i="1" s="1"/>
  <c r="K296" i="1"/>
  <c r="O296" i="1" s="1"/>
  <c r="L296" i="1"/>
  <c r="P296" i="1" s="1"/>
  <c r="M296" i="1"/>
  <c r="Q296" i="1" s="1"/>
  <c r="N296" i="1"/>
  <c r="R296" i="1" s="1"/>
  <c r="K297" i="1"/>
  <c r="O297" i="1" s="1"/>
  <c r="L297" i="1"/>
  <c r="P297" i="1" s="1"/>
  <c r="M297" i="1"/>
  <c r="Q297" i="1" s="1"/>
  <c r="N297" i="1"/>
  <c r="R297" i="1" s="1"/>
  <c r="K298" i="1"/>
  <c r="O298" i="1" s="1"/>
  <c r="L298" i="1"/>
  <c r="P298" i="1" s="1"/>
  <c r="M298" i="1"/>
  <c r="Q298" i="1" s="1"/>
  <c r="N298" i="1"/>
  <c r="R298" i="1" s="1"/>
  <c r="K299" i="1"/>
  <c r="O299" i="1" s="1"/>
  <c r="L299" i="1"/>
  <c r="P299" i="1" s="1"/>
  <c r="M299" i="1"/>
  <c r="Q299" i="1" s="1"/>
  <c r="N299" i="1"/>
  <c r="R299" i="1" s="1"/>
  <c r="K300" i="1"/>
  <c r="O300" i="1" s="1"/>
  <c r="L300" i="1"/>
  <c r="P300" i="1" s="1"/>
  <c r="M300" i="1"/>
  <c r="Q300" i="1" s="1"/>
  <c r="N300" i="1"/>
  <c r="R300" i="1" s="1"/>
  <c r="K301" i="1"/>
  <c r="O301" i="1" s="1"/>
  <c r="L301" i="1"/>
  <c r="P301" i="1" s="1"/>
  <c r="M301" i="1"/>
  <c r="Q301" i="1" s="1"/>
  <c r="N301" i="1"/>
  <c r="R301" i="1" s="1"/>
  <c r="K302" i="1"/>
  <c r="O302" i="1" s="1"/>
  <c r="L302" i="1"/>
  <c r="P302" i="1" s="1"/>
  <c r="M302" i="1"/>
  <c r="Q302" i="1" s="1"/>
  <c r="N302" i="1"/>
  <c r="R302" i="1" s="1"/>
  <c r="K303" i="1"/>
  <c r="O303" i="1" s="1"/>
  <c r="L303" i="1"/>
  <c r="P303" i="1" s="1"/>
  <c r="M303" i="1"/>
  <c r="Q303" i="1" s="1"/>
  <c r="N303" i="1"/>
  <c r="R303" i="1" s="1"/>
  <c r="K304" i="1"/>
  <c r="O304" i="1" s="1"/>
  <c r="L304" i="1"/>
  <c r="P304" i="1" s="1"/>
  <c r="M304" i="1"/>
  <c r="Q304" i="1" s="1"/>
  <c r="N304" i="1"/>
  <c r="R304" i="1" s="1"/>
  <c r="K305" i="1"/>
  <c r="O305" i="1" s="1"/>
  <c r="L305" i="1"/>
  <c r="P305" i="1" s="1"/>
  <c r="M305" i="1"/>
  <c r="Q305" i="1" s="1"/>
  <c r="N305" i="1"/>
  <c r="R305" i="1" s="1"/>
  <c r="K306" i="1"/>
  <c r="O306" i="1" s="1"/>
  <c r="L306" i="1"/>
  <c r="P306" i="1" s="1"/>
  <c r="M306" i="1"/>
  <c r="Q306" i="1" s="1"/>
  <c r="N306" i="1"/>
  <c r="R306" i="1" s="1"/>
  <c r="K307" i="1"/>
  <c r="O307" i="1" s="1"/>
  <c r="L307" i="1"/>
  <c r="P307" i="1" s="1"/>
  <c r="M307" i="1"/>
  <c r="Q307" i="1" s="1"/>
  <c r="N307" i="1"/>
  <c r="R307" i="1" s="1"/>
  <c r="K308" i="1"/>
  <c r="O308" i="1" s="1"/>
  <c r="L308" i="1"/>
  <c r="P308" i="1" s="1"/>
  <c r="M308" i="1"/>
  <c r="Q308" i="1" s="1"/>
  <c r="N308" i="1"/>
  <c r="R308" i="1" s="1"/>
  <c r="K309" i="1"/>
  <c r="O309" i="1" s="1"/>
  <c r="L309" i="1"/>
  <c r="P309" i="1" s="1"/>
  <c r="M309" i="1"/>
  <c r="Q309" i="1" s="1"/>
  <c r="N309" i="1"/>
  <c r="R309" i="1" s="1"/>
  <c r="K310" i="1"/>
  <c r="O310" i="1" s="1"/>
  <c r="L310" i="1"/>
  <c r="P310" i="1" s="1"/>
  <c r="M310" i="1"/>
  <c r="Q310" i="1" s="1"/>
  <c r="N310" i="1"/>
  <c r="R310" i="1" s="1"/>
  <c r="K311" i="1"/>
  <c r="O311" i="1" s="1"/>
  <c r="L311" i="1"/>
  <c r="P311" i="1" s="1"/>
  <c r="M311" i="1"/>
  <c r="Q311" i="1" s="1"/>
  <c r="N311" i="1"/>
  <c r="R311" i="1" s="1"/>
  <c r="K312" i="1"/>
  <c r="O312" i="1" s="1"/>
  <c r="L312" i="1"/>
  <c r="P312" i="1" s="1"/>
  <c r="M312" i="1"/>
  <c r="Q312" i="1" s="1"/>
  <c r="N312" i="1"/>
  <c r="R312" i="1" s="1"/>
  <c r="K313" i="1"/>
  <c r="O313" i="1" s="1"/>
  <c r="L313" i="1"/>
  <c r="P313" i="1" s="1"/>
  <c r="M313" i="1"/>
  <c r="Q313" i="1" s="1"/>
  <c r="N313" i="1"/>
  <c r="R313" i="1" s="1"/>
  <c r="K314" i="1"/>
  <c r="O314" i="1" s="1"/>
  <c r="L314" i="1"/>
  <c r="P314" i="1" s="1"/>
  <c r="M314" i="1"/>
  <c r="Q314" i="1" s="1"/>
  <c r="N314" i="1"/>
  <c r="R314" i="1" s="1"/>
  <c r="K315" i="1"/>
  <c r="O315" i="1" s="1"/>
  <c r="L315" i="1"/>
  <c r="P315" i="1" s="1"/>
  <c r="M315" i="1"/>
  <c r="Q315" i="1" s="1"/>
  <c r="N315" i="1"/>
  <c r="R315" i="1" s="1"/>
  <c r="K316" i="1"/>
  <c r="O316" i="1" s="1"/>
  <c r="L316" i="1"/>
  <c r="P316" i="1" s="1"/>
  <c r="M316" i="1"/>
  <c r="Q316" i="1" s="1"/>
  <c r="N316" i="1"/>
  <c r="R316" i="1" s="1"/>
  <c r="K317" i="1"/>
  <c r="O317" i="1" s="1"/>
  <c r="L317" i="1"/>
  <c r="P317" i="1" s="1"/>
  <c r="M317" i="1"/>
  <c r="Q317" i="1" s="1"/>
  <c r="N317" i="1"/>
  <c r="R317" i="1" s="1"/>
  <c r="K318" i="1"/>
  <c r="O318" i="1" s="1"/>
  <c r="L318" i="1"/>
  <c r="P318" i="1" s="1"/>
  <c r="M318" i="1"/>
  <c r="Q318" i="1" s="1"/>
  <c r="N318" i="1"/>
  <c r="R318" i="1" s="1"/>
  <c r="K319" i="1"/>
  <c r="O319" i="1" s="1"/>
  <c r="L319" i="1"/>
  <c r="P319" i="1" s="1"/>
  <c r="M319" i="1"/>
  <c r="Q319" i="1" s="1"/>
  <c r="N319" i="1"/>
  <c r="R319" i="1" s="1"/>
  <c r="K320" i="1"/>
  <c r="O320" i="1" s="1"/>
  <c r="L320" i="1"/>
  <c r="P320" i="1" s="1"/>
  <c r="M320" i="1"/>
  <c r="Q320" i="1" s="1"/>
  <c r="N320" i="1"/>
  <c r="R320" i="1" s="1"/>
  <c r="K321" i="1"/>
  <c r="O321" i="1" s="1"/>
  <c r="L321" i="1"/>
  <c r="P321" i="1" s="1"/>
  <c r="M321" i="1"/>
  <c r="Q321" i="1" s="1"/>
  <c r="N321" i="1"/>
  <c r="R321" i="1" s="1"/>
  <c r="K322" i="1"/>
  <c r="O322" i="1" s="1"/>
  <c r="L322" i="1"/>
  <c r="P322" i="1" s="1"/>
  <c r="M322" i="1"/>
  <c r="Q322" i="1" s="1"/>
  <c r="N322" i="1"/>
  <c r="R322" i="1" s="1"/>
  <c r="K323" i="1"/>
  <c r="O323" i="1" s="1"/>
  <c r="L323" i="1"/>
  <c r="P323" i="1" s="1"/>
  <c r="M323" i="1"/>
  <c r="Q323" i="1" s="1"/>
  <c r="N323" i="1"/>
  <c r="R323" i="1" s="1"/>
  <c r="K324" i="1"/>
  <c r="O324" i="1" s="1"/>
  <c r="L324" i="1"/>
  <c r="P324" i="1" s="1"/>
  <c r="M324" i="1"/>
  <c r="Q324" i="1" s="1"/>
  <c r="N324" i="1"/>
  <c r="R324" i="1" s="1"/>
  <c r="K325" i="1"/>
  <c r="O325" i="1" s="1"/>
  <c r="L325" i="1"/>
  <c r="P325" i="1" s="1"/>
  <c r="M325" i="1"/>
  <c r="Q325" i="1" s="1"/>
  <c r="N325" i="1"/>
  <c r="R325" i="1" s="1"/>
  <c r="K326" i="1"/>
  <c r="O326" i="1" s="1"/>
  <c r="L326" i="1"/>
  <c r="P326" i="1" s="1"/>
  <c r="M326" i="1"/>
  <c r="Q326" i="1" s="1"/>
  <c r="N326" i="1"/>
  <c r="R326" i="1" s="1"/>
  <c r="K327" i="1"/>
  <c r="O327" i="1" s="1"/>
  <c r="L327" i="1"/>
  <c r="P327" i="1" s="1"/>
  <c r="M327" i="1"/>
  <c r="Q327" i="1" s="1"/>
  <c r="N327" i="1"/>
  <c r="R327" i="1" s="1"/>
  <c r="K328" i="1"/>
  <c r="O328" i="1" s="1"/>
  <c r="L328" i="1"/>
  <c r="P328" i="1" s="1"/>
  <c r="M328" i="1"/>
  <c r="Q328" i="1" s="1"/>
  <c r="N328" i="1"/>
  <c r="R328" i="1" s="1"/>
  <c r="K329" i="1"/>
  <c r="O329" i="1" s="1"/>
  <c r="L329" i="1"/>
  <c r="P329" i="1" s="1"/>
  <c r="M329" i="1"/>
  <c r="Q329" i="1" s="1"/>
  <c r="N329" i="1"/>
  <c r="R329" i="1" s="1"/>
  <c r="K330" i="1"/>
  <c r="O330" i="1" s="1"/>
  <c r="L330" i="1"/>
  <c r="P330" i="1" s="1"/>
  <c r="M330" i="1"/>
  <c r="Q330" i="1" s="1"/>
  <c r="N330" i="1"/>
  <c r="R330" i="1" s="1"/>
  <c r="K331" i="1"/>
  <c r="O331" i="1" s="1"/>
  <c r="L331" i="1"/>
  <c r="P331" i="1" s="1"/>
  <c r="M331" i="1"/>
  <c r="Q331" i="1" s="1"/>
  <c r="N331" i="1"/>
  <c r="R331" i="1" s="1"/>
  <c r="K332" i="1"/>
  <c r="O332" i="1" s="1"/>
  <c r="L332" i="1"/>
  <c r="P332" i="1" s="1"/>
  <c r="M332" i="1"/>
  <c r="Q332" i="1" s="1"/>
  <c r="N332" i="1"/>
  <c r="R332" i="1" s="1"/>
  <c r="K333" i="1"/>
  <c r="O333" i="1" s="1"/>
  <c r="L333" i="1"/>
  <c r="P333" i="1" s="1"/>
  <c r="M333" i="1"/>
  <c r="Q333" i="1" s="1"/>
  <c r="N333" i="1"/>
  <c r="R333" i="1" s="1"/>
  <c r="K334" i="1"/>
  <c r="O334" i="1" s="1"/>
  <c r="L334" i="1"/>
  <c r="P334" i="1" s="1"/>
  <c r="M334" i="1"/>
  <c r="Q334" i="1" s="1"/>
  <c r="N334" i="1"/>
  <c r="R334" i="1" s="1"/>
  <c r="K335" i="1"/>
  <c r="O335" i="1" s="1"/>
  <c r="L335" i="1"/>
  <c r="P335" i="1" s="1"/>
  <c r="M335" i="1"/>
  <c r="Q335" i="1" s="1"/>
  <c r="N335" i="1"/>
  <c r="R335" i="1" s="1"/>
  <c r="K336" i="1"/>
  <c r="O336" i="1" s="1"/>
  <c r="L336" i="1"/>
  <c r="P336" i="1" s="1"/>
  <c r="M336" i="1"/>
  <c r="Q336" i="1" s="1"/>
  <c r="N336" i="1"/>
  <c r="R336" i="1" s="1"/>
  <c r="K337" i="1"/>
  <c r="O337" i="1" s="1"/>
  <c r="L337" i="1"/>
  <c r="P337" i="1" s="1"/>
  <c r="M337" i="1"/>
  <c r="Q337" i="1" s="1"/>
  <c r="N337" i="1"/>
  <c r="R337" i="1" s="1"/>
  <c r="K338" i="1"/>
  <c r="O338" i="1" s="1"/>
  <c r="L338" i="1"/>
  <c r="P338" i="1" s="1"/>
  <c r="M338" i="1"/>
  <c r="Q338" i="1" s="1"/>
  <c r="N338" i="1"/>
  <c r="R338" i="1" s="1"/>
  <c r="K339" i="1"/>
  <c r="O339" i="1" s="1"/>
  <c r="L339" i="1"/>
  <c r="P339" i="1" s="1"/>
  <c r="M339" i="1"/>
  <c r="Q339" i="1" s="1"/>
  <c r="N339" i="1"/>
  <c r="R339" i="1" s="1"/>
  <c r="K340" i="1"/>
  <c r="O340" i="1" s="1"/>
  <c r="L340" i="1"/>
  <c r="P340" i="1" s="1"/>
  <c r="M340" i="1"/>
  <c r="Q340" i="1" s="1"/>
  <c r="N340" i="1"/>
  <c r="R340" i="1" s="1"/>
  <c r="K341" i="1"/>
  <c r="O341" i="1" s="1"/>
  <c r="L341" i="1"/>
  <c r="P341" i="1" s="1"/>
  <c r="M341" i="1"/>
  <c r="Q341" i="1" s="1"/>
  <c r="N341" i="1"/>
  <c r="R341" i="1" s="1"/>
  <c r="K342" i="1"/>
  <c r="O342" i="1" s="1"/>
  <c r="L342" i="1"/>
  <c r="P342" i="1" s="1"/>
  <c r="M342" i="1"/>
  <c r="Q342" i="1" s="1"/>
  <c r="N342" i="1"/>
  <c r="R342" i="1" s="1"/>
  <c r="K343" i="1"/>
  <c r="O343" i="1" s="1"/>
  <c r="L343" i="1"/>
  <c r="P343" i="1" s="1"/>
  <c r="M343" i="1"/>
  <c r="Q343" i="1" s="1"/>
  <c r="N343" i="1"/>
  <c r="R343" i="1" s="1"/>
  <c r="K344" i="1"/>
  <c r="O344" i="1" s="1"/>
  <c r="L344" i="1"/>
  <c r="P344" i="1" s="1"/>
  <c r="M344" i="1"/>
  <c r="Q344" i="1" s="1"/>
  <c r="N344" i="1"/>
  <c r="R344" i="1" s="1"/>
  <c r="K345" i="1"/>
  <c r="O345" i="1" s="1"/>
  <c r="L345" i="1"/>
  <c r="P345" i="1" s="1"/>
  <c r="M345" i="1"/>
  <c r="Q345" i="1" s="1"/>
  <c r="N345" i="1"/>
  <c r="R345" i="1" s="1"/>
  <c r="K346" i="1"/>
  <c r="O346" i="1" s="1"/>
  <c r="L346" i="1"/>
  <c r="P346" i="1" s="1"/>
  <c r="M346" i="1"/>
  <c r="Q346" i="1" s="1"/>
  <c r="N346" i="1"/>
  <c r="R346" i="1" s="1"/>
  <c r="K347" i="1"/>
  <c r="O347" i="1" s="1"/>
  <c r="L347" i="1"/>
  <c r="P347" i="1" s="1"/>
  <c r="M347" i="1"/>
  <c r="Q347" i="1" s="1"/>
  <c r="N347" i="1"/>
  <c r="R347" i="1" s="1"/>
  <c r="K348" i="1"/>
  <c r="O348" i="1" s="1"/>
  <c r="L348" i="1"/>
  <c r="P348" i="1" s="1"/>
  <c r="M348" i="1"/>
  <c r="Q348" i="1" s="1"/>
  <c r="N348" i="1"/>
  <c r="R348" i="1" s="1"/>
  <c r="K349" i="1"/>
  <c r="O349" i="1" s="1"/>
  <c r="L349" i="1"/>
  <c r="P349" i="1" s="1"/>
  <c r="M349" i="1"/>
  <c r="Q349" i="1" s="1"/>
  <c r="N349" i="1"/>
  <c r="R349" i="1" s="1"/>
  <c r="K350" i="1"/>
  <c r="O350" i="1" s="1"/>
  <c r="L350" i="1"/>
  <c r="P350" i="1" s="1"/>
  <c r="M350" i="1"/>
  <c r="Q350" i="1" s="1"/>
  <c r="N350" i="1"/>
  <c r="R350" i="1" s="1"/>
  <c r="K351" i="1"/>
  <c r="O351" i="1" s="1"/>
  <c r="L351" i="1"/>
  <c r="P351" i="1" s="1"/>
  <c r="M351" i="1"/>
  <c r="Q351" i="1" s="1"/>
  <c r="N351" i="1"/>
  <c r="R351" i="1" s="1"/>
  <c r="K352" i="1"/>
  <c r="O352" i="1" s="1"/>
  <c r="L352" i="1"/>
  <c r="P352" i="1" s="1"/>
  <c r="M352" i="1"/>
  <c r="Q352" i="1" s="1"/>
  <c r="N352" i="1"/>
  <c r="R352" i="1" s="1"/>
  <c r="K353" i="1"/>
  <c r="O353" i="1" s="1"/>
  <c r="L353" i="1"/>
  <c r="P353" i="1" s="1"/>
  <c r="M353" i="1"/>
  <c r="Q353" i="1" s="1"/>
  <c r="N353" i="1"/>
  <c r="R353" i="1" s="1"/>
  <c r="K354" i="1"/>
  <c r="O354" i="1" s="1"/>
  <c r="L354" i="1"/>
  <c r="P354" i="1" s="1"/>
  <c r="M354" i="1"/>
  <c r="Q354" i="1" s="1"/>
  <c r="N354" i="1"/>
  <c r="R354" i="1" s="1"/>
  <c r="K355" i="1"/>
  <c r="O355" i="1" s="1"/>
  <c r="L355" i="1"/>
  <c r="P355" i="1" s="1"/>
  <c r="M355" i="1"/>
  <c r="Q355" i="1" s="1"/>
  <c r="N355" i="1"/>
  <c r="R355" i="1" s="1"/>
  <c r="K356" i="1"/>
  <c r="O356" i="1" s="1"/>
  <c r="L356" i="1"/>
  <c r="P356" i="1" s="1"/>
  <c r="M356" i="1"/>
  <c r="Q356" i="1" s="1"/>
  <c r="N356" i="1"/>
  <c r="R356" i="1" s="1"/>
  <c r="K357" i="1"/>
  <c r="O357" i="1" s="1"/>
  <c r="L357" i="1"/>
  <c r="P357" i="1" s="1"/>
  <c r="M357" i="1"/>
  <c r="Q357" i="1" s="1"/>
  <c r="N357" i="1"/>
  <c r="R357" i="1" s="1"/>
  <c r="K358" i="1"/>
  <c r="O358" i="1" s="1"/>
  <c r="L358" i="1"/>
  <c r="P358" i="1" s="1"/>
  <c r="M358" i="1"/>
  <c r="Q358" i="1" s="1"/>
  <c r="N358" i="1"/>
  <c r="R358" i="1" s="1"/>
  <c r="K359" i="1"/>
  <c r="O359" i="1" s="1"/>
  <c r="L359" i="1"/>
  <c r="P359" i="1" s="1"/>
  <c r="M359" i="1"/>
  <c r="Q359" i="1" s="1"/>
  <c r="N359" i="1"/>
  <c r="R359" i="1" s="1"/>
  <c r="K360" i="1"/>
  <c r="O360" i="1" s="1"/>
  <c r="L360" i="1"/>
  <c r="P360" i="1" s="1"/>
  <c r="M360" i="1"/>
  <c r="Q360" i="1" s="1"/>
  <c r="N360" i="1"/>
  <c r="R360" i="1" s="1"/>
  <c r="K361" i="1"/>
  <c r="O361" i="1" s="1"/>
  <c r="L361" i="1"/>
  <c r="P361" i="1" s="1"/>
  <c r="M361" i="1"/>
  <c r="Q361" i="1" s="1"/>
  <c r="N361" i="1"/>
  <c r="R361" i="1" s="1"/>
  <c r="K362" i="1"/>
  <c r="O362" i="1" s="1"/>
  <c r="L362" i="1"/>
  <c r="P362" i="1" s="1"/>
  <c r="M362" i="1"/>
  <c r="Q362" i="1" s="1"/>
  <c r="N362" i="1"/>
  <c r="R362" i="1" s="1"/>
  <c r="K363" i="1"/>
  <c r="O363" i="1" s="1"/>
  <c r="L363" i="1"/>
  <c r="P363" i="1" s="1"/>
  <c r="M363" i="1"/>
  <c r="Q363" i="1" s="1"/>
  <c r="N363" i="1"/>
  <c r="R363" i="1" s="1"/>
  <c r="K364" i="1"/>
  <c r="O364" i="1" s="1"/>
  <c r="L364" i="1"/>
  <c r="P364" i="1" s="1"/>
  <c r="M364" i="1"/>
  <c r="Q364" i="1" s="1"/>
  <c r="N364" i="1"/>
  <c r="R364" i="1" s="1"/>
  <c r="K365" i="1"/>
  <c r="O365" i="1" s="1"/>
  <c r="L365" i="1"/>
  <c r="P365" i="1" s="1"/>
  <c r="M365" i="1"/>
  <c r="Q365" i="1" s="1"/>
  <c r="N365" i="1"/>
  <c r="R365" i="1" s="1"/>
  <c r="K366" i="1"/>
  <c r="O366" i="1" s="1"/>
  <c r="L366" i="1"/>
  <c r="P366" i="1" s="1"/>
  <c r="M366" i="1"/>
  <c r="Q366" i="1" s="1"/>
  <c r="N366" i="1"/>
  <c r="R366" i="1" s="1"/>
  <c r="K367" i="1"/>
  <c r="O367" i="1" s="1"/>
  <c r="L367" i="1"/>
  <c r="P367" i="1" s="1"/>
  <c r="M367" i="1"/>
  <c r="Q367" i="1" s="1"/>
  <c r="N367" i="1"/>
  <c r="R367" i="1" s="1"/>
  <c r="K368" i="1"/>
  <c r="O368" i="1" s="1"/>
  <c r="L368" i="1"/>
  <c r="P368" i="1" s="1"/>
  <c r="M368" i="1"/>
  <c r="Q368" i="1" s="1"/>
  <c r="N368" i="1"/>
  <c r="R368" i="1" s="1"/>
  <c r="K369" i="1"/>
  <c r="O369" i="1" s="1"/>
  <c r="L369" i="1"/>
  <c r="P369" i="1" s="1"/>
  <c r="M369" i="1"/>
  <c r="Q369" i="1" s="1"/>
  <c r="N369" i="1"/>
  <c r="R369" i="1" s="1"/>
  <c r="N4" i="1"/>
  <c r="R4" i="1" s="1"/>
  <c r="M4" i="1"/>
  <c r="Q4" i="1" s="1"/>
  <c r="L4" i="1"/>
  <c r="P4" i="1" s="1"/>
  <c r="K4" i="1"/>
  <c r="O4" i="1" s="1"/>
  <c r="G5" i="1"/>
  <c r="J5" i="1" s="1"/>
  <c r="G6" i="1"/>
  <c r="J6" i="1" s="1"/>
  <c r="G7" i="1"/>
  <c r="J7" i="1" s="1"/>
  <c r="G8" i="1"/>
  <c r="J8" i="1" s="1"/>
  <c r="G9" i="1"/>
  <c r="J9" i="1" s="1"/>
  <c r="G10" i="1"/>
  <c r="J10" i="1" s="1"/>
  <c r="G11" i="1"/>
  <c r="G12" i="1"/>
  <c r="G13" i="1"/>
  <c r="J13" i="1" s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4" i="1"/>
  <c r="J4" i="1" s="1"/>
  <c r="J349" i="1" l="1"/>
  <c r="J337" i="1"/>
  <c r="J309" i="1"/>
  <c r="J289" i="1"/>
  <c r="J277" i="1"/>
  <c r="J265" i="1"/>
  <c r="J261" i="1"/>
  <c r="J249" i="1"/>
  <c r="J237" i="1"/>
  <c r="J225" i="1"/>
  <c r="J213" i="1"/>
  <c r="J201" i="1"/>
  <c r="J189" i="1"/>
  <c r="J177" i="1"/>
  <c r="J165" i="1"/>
  <c r="J153" i="1"/>
  <c r="J141" i="1"/>
  <c r="J129" i="1"/>
  <c r="J117" i="1"/>
  <c r="J101" i="1"/>
  <c r="J85" i="1"/>
  <c r="J73" i="1"/>
  <c r="J61" i="1"/>
  <c r="J49" i="1"/>
  <c r="J37" i="1"/>
  <c r="J17" i="1"/>
  <c r="J357" i="1"/>
  <c r="J345" i="1"/>
  <c r="J333" i="1"/>
  <c r="J325" i="1"/>
  <c r="J317" i="1"/>
  <c r="J305" i="1"/>
  <c r="J297" i="1"/>
  <c r="J285" i="1"/>
  <c r="J273" i="1"/>
  <c r="J257" i="1"/>
  <c r="J245" i="1"/>
  <c r="J233" i="1"/>
  <c r="J221" i="1"/>
  <c r="J209" i="1"/>
  <c r="J197" i="1"/>
  <c r="J185" i="1"/>
  <c r="J173" i="1"/>
  <c r="J157" i="1"/>
  <c r="J145" i="1"/>
  <c r="J133" i="1"/>
  <c r="J121" i="1"/>
  <c r="J109" i="1"/>
  <c r="J105" i="1"/>
  <c r="J93" i="1"/>
  <c r="J81" i="1"/>
  <c r="J69" i="1"/>
  <c r="J57" i="1"/>
  <c r="J45" i="1"/>
  <c r="J33" i="1"/>
  <c r="J25" i="1"/>
  <c r="J353" i="1"/>
  <c r="J341" i="1"/>
  <c r="J329" i="1"/>
  <c r="J321" i="1"/>
  <c r="J313" i="1"/>
  <c r="J301" i="1"/>
  <c r="J293" i="1"/>
  <c r="J281" i="1"/>
  <c r="J269" i="1"/>
  <c r="J253" i="1"/>
  <c r="J241" i="1"/>
  <c r="J229" i="1"/>
  <c r="J217" i="1"/>
  <c r="J205" i="1"/>
  <c r="J193" i="1"/>
  <c r="J181" i="1"/>
  <c r="J169" i="1"/>
  <c r="J161" i="1"/>
  <c r="J149" i="1"/>
  <c r="J137" i="1"/>
  <c r="J125" i="1"/>
  <c r="J113" i="1"/>
  <c r="J97" i="1"/>
  <c r="J89" i="1"/>
  <c r="J77" i="1"/>
  <c r="J65" i="1"/>
  <c r="J53" i="1"/>
  <c r="J41" i="1"/>
  <c r="J29" i="1"/>
  <c r="J21" i="1"/>
  <c r="J348" i="1"/>
  <c r="J336" i="1"/>
  <c r="J324" i="1"/>
  <c r="J308" i="1"/>
  <c r="J296" i="1"/>
  <c r="J284" i="1"/>
  <c r="J272" i="1"/>
  <c r="J260" i="1"/>
  <c r="J248" i="1"/>
  <c r="J367" i="1"/>
  <c r="J359" i="1"/>
  <c r="J351" i="1"/>
  <c r="J343" i="1"/>
  <c r="J335" i="1"/>
  <c r="J327" i="1"/>
  <c r="J319" i="1"/>
  <c r="J311" i="1"/>
  <c r="J303" i="1"/>
  <c r="J295" i="1"/>
  <c r="J287" i="1"/>
  <c r="J279" i="1"/>
  <c r="J271" i="1"/>
  <c r="J263" i="1"/>
  <c r="J255" i="1"/>
  <c r="J247" i="1"/>
  <c r="J239" i="1"/>
  <c r="J231" i="1"/>
  <c r="J223" i="1"/>
  <c r="J215" i="1"/>
  <c r="J207" i="1"/>
  <c r="J199" i="1"/>
  <c r="J191" i="1"/>
  <c r="J183" i="1"/>
  <c r="J175" i="1"/>
  <c r="J167" i="1"/>
  <c r="J159" i="1"/>
  <c r="J354" i="1"/>
  <c r="J352" i="1"/>
  <c r="J340" i="1"/>
  <c r="J328" i="1"/>
  <c r="J316" i="1"/>
  <c r="J304" i="1"/>
  <c r="J292" i="1"/>
  <c r="J280" i="1"/>
  <c r="J268" i="1"/>
  <c r="J256" i="1"/>
  <c r="J244" i="1"/>
  <c r="J236" i="1"/>
  <c r="J232" i="1"/>
  <c r="J228" i="1"/>
  <c r="J224" i="1"/>
  <c r="J220" i="1"/>
  <c r="J216" i="1"/>
  <c r="J212" i="1"/>
  <c r="J208" i="1"/>
  <c r="J204" i="1"/>
  <c r="J200" i="1"/>
  <c r="J196" i="1"/>
  <c r="J192" i="1"/>
  <c r="J188" i="1"/>
  <c r="J184" i="1"/>
  <c r="J180" i="1"/>
  <c r="J176" i="1"/>
  <c r="J172" i="1"/>
  <c r="J168" i="1"/>
  <c r="J164" i="1"/>
  <c r="J160" i="1"/>
  <c r="J156" i="1"/>
  <c r="J152" i="1"/>
  <c r="J148" i="1"/>
  <c r="J144" i="1"/>
  <c r="J140" i="1"/>
  <c r="J136" i="1"/>
  <c r="J132" i="1"/>
  <c r="J128" i="1"/>
  <c r="J124" i="1"/>
  <c r="J120" i="1"/>
  <c r="J116" i="1"/>
  <c r="J112" i="1"/>
  <c r="J108" i="1"/>
  <c r="J104" i="1"/>
  <c r="J100" i="1"/>
  <c r="J96" i="1"/>
  <c r="J92" i="1"/>
  <c r="J88" i="1"/>
  <c r="J84" i="1"/>
  <c r="J80" i="1"/>
  <c r="J76" i="1"/>
  <c r="J72" i="1"/>
  <c r="J68" i="1"/>
  <c r="J64" i="1"/>
  <c r="J60" i="1"/>
  <c r="J56" i="1"/>
  <c r="J52" i="1"/>
  <c r="J48" i="1"/>
  <c r="J44" i="1"/>
  <c r="J40" i="1"/>
  <c r="J36" i="1"/>
  <c r="J32" i="1"/>
  <c r="J28" i="1"/>
  <c r="J24" i="1"/>
  <c r="J20" i="1"/>
  <c r="J16" i="1"/>
  <c r="J12" i="1"/>
  <c r="J356" i="1"/>
  <c r="J344" i="1"/>
  <c r="J332" i="1"/>
  <c r="J320" i="1"/>
  <c r="J312" i="1"/>
  <c r="J300" i="1"/>
  <c r="J288" i="1"/>
  <c r="J276" i="1"/>
  <c r="J264" i="1"/>
  <c r="J252" i="1"/>
  <c r="J240" i="1"/>
  <c r="J363" i="1"/>
  <c r="J355" i="1"/>
  <c r="J347" i="1"/>
  <c r="J339" i="1"/>
  <c r="J331" i="1"/>
  <c r="J323" i="1"/>
  <c r="J315" i="1"/>
  <c r="J307" i="1"/>
  <c r="J299" i="1"/>
  <c r="J291" i="1"/>
  <c r="J283" i="1"/>
  <c r="J275" i="1"/>
  <c r="J267" i="1"/>
  <c r="J259" i="1"/>
  <c r="J251" i="1"/>
  <c r="J243" i="1"/>
  <c r="J235" i="1"/>
  <c r="J227" i="1"/>
  <c r="J219" i="1"/>
  <c r="J211" i="1"/>
  <c r="J203" i="1"/>
  <c r="J195" i="1"/>
  <c r="J187" i="1"/>
  <c r="J179" i="1"/>
  <c r="J171" i="1"/>
  <c r="J163" i="1"/>
  <c r="J155" i="1"/>
  <c r="J151" i="1"/>
  <c r="J147" i="1"/>
  <c r="J143" i="1"/>
  <c r="J139" i="1"/>
  <c r="J135" i="1"/>
  <c r="J131" i="1"/>
  <c r="J127" i="1"/>
  <c r="J123" i="1"/>
  <c r="J119" i="1"/>
  <c r="J115" i="1"/>
  <c r="J111" i="1"/>
  <c r="J107" i="1"/>
  <c r="J103" i="1"/>
  <c r="J99" i="1"/>
  <c r="J95" i="1"/>
  <c r="J91" i="1"/>
  <c r="J87" i="1"/>
  <c r="J83" i="1"/>
  <c r="J79" i="1"/>
  <c r="J75" i="1"/>
  <c r="J71" i="1"/>
  <c r="J67" i="1"/>
  <c r="J63" i="1"/>
  <c r="J59" i="1"/>
  <c r="J55" i="1"/>
  <c r="J51" i="1"/>
  <c r="J47" i="1"/>
  <c r="J43" i="1"/>
  <c r="J39" i="1"/>
  <c r="J35" i="1"/>
  <c r="J31" i="1"/>
  <c r="J27" i="1"/>
  <c r="J23" i="1"/>
  <c r="J19" i="1"/>
  <c r="J15" i="1"/>
  <c r="J366" i="1"/>
  <c r="J362" i="1"/>
  <c r="J358" i="1"/>
  <c r="J369" i="1"/>
  <c r="J365" i="1"/>
  <c r="J361" i="1"/>
  <c r="J368" i="1"/>
  <c r="J364" i="1"/>
  <c r="J360" i="1"/>
  <c r="J350" i="1"/>
  <c r="J346" i="1"/>
  <c r="J342" i="1"/>
  <c r="J338" i="1"/>
  <c r="J334" i="1"/>
  <c r="J330" i="1"/>
  <c r="J326" i="1"/>
  <c r="J322" i="1"/>
  <c r="J318" i="1"/>
  <c r="J314" i="1"/>
  <c r="J310" i="1"/>
  <c r="J306" i="1"/>
  <c r="J302" i="1"/>
  <c r="J298" i="1"/>
  <c r="J294" i="1"/>
  <c r="J290" i="1"/>
  <c r="J286" i="1"/>
  <c r="J282" i="1"/>
  <c r="J278" i="1"/>
  <c r="J274" i="1"/>
  <c r="J270" i="1"/>
  <c r="J266" i="1"/>
  <c r="J262" i="1"/>
  <c r="J258" i="1"/>
  <c r="J254" i="1"/>
  <c r="J250" i="1"/>
  <c r="J246" i="1"/>
  <c r="J242" i="1"/>
  <c r="J238" i="1"/>
  <c r="J234" i="1"/>
  <c r="J230" i="1"/>
  <c r="J226" i="1"/>
  <c r="J222" i="1"/>
  <c r="J218" i="1"/>
  <c r="J214" i="1"/>
  <c r="J210" i="1"/>
  <c r="J206" i="1"/>
  <c r="J202" i="1"/>
  <c r="J198" i="1"/>
  <c r="J194" i="1"/>
  <c r="J190" i="1"/>
  <c r="J186" i="1"/>
  <c r="J182" i="1"/>
  <c r="J178" i="1"/>
  <c r="J174" i="1"/>
  <c r="J170" i="1"/>
  <c r="J166" i="1"/>
  <c r="J162" i="1"/>
  <c r="J158" i="1"/>
  <c r="J154" i="1"/>
  <c r="J150" i="1"/>
  <c r="J146" i="1"/>
  <c r="J142" i="1"/>
  <c r="J138" i="1"/>
  <c r="J134" i="1"/>
  <c r="J130" i="1"/>
  <c r="J126" i="1"/>
  <c r="J122" i="1"/>
  <c r="J118" i="1"/>
  <c r="J114" i="1"/>
  <c r="J110" i="1"/>
  <c r="J106" i="1"/>
  <c r="J102" i="1"/>
  <c r="J98" i="1"/>
  <c r="J94" i="1"/>
  <c r="J90" i="1"/>
  <c r="J86" i="1"/>
  <c r="J82" i="1"/>
  <c r="J78" i="1"/>
  <c r="J74" i="1"/>
  <c r="J70" i="1"/>
  <c r="J66" i="1"/>
  <c r="J62" i="1"/>
  <c r="J58" i="1"/>
  <c r="J54" i="1"/>
  <c r="J50" i="1"/>
  <c r="J46" i="1"/>
  <c r="J42" i="1"/>
  <c r="J38" i="1"/>
  <c r="J34" i="1"/>
  <c r="J30" i="1"/>
  <c r="J26" i="1"/>
  <c r="J22" i="1"/>
  <c r="J18" i="1"/>
  <c r="J14" i="1"/>
  <c r="J11" i="1"/>
  <c r="R11" i="1"/>
  <c r="Q11" i="1"/>
  <c r="P11" i="1"/>
  <c r="O11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0" i="1"/>
  <c r="I9" i="1"/>
  <c r="I8" i="1"/>
  <c r="I7" i="1"/>
  <c r="I6" i="1"/>
  <c r="I5" i="1"/>
  <c r="I11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486463-6ACF-4892-BFD5-6E2D58DFCC98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EAB87E55-5D45-489B-A1F2-68A040FA925B}" name="WorksheetConnection_Funnel Case Study Data.xlsx!Table1" type="102" refreshedVersion="8" minRefreshableVersion="5">
    <extLst>
      <ext xmlns:x15="http://schemas.microsoft.com/office/spreadsheetml/2010/11/main" uri="{DE250136-89BD-433C-8126-D09CA5730AF9}">
        <x15:connection id="Table1">
          <x15:rangePr sourceName="_xlcn.WorksheetConnection_FunnelCaseStudyData.xlsxTable11"/>
        </x15:connection>
      </ext>
    </extLst>
  </connection>
  <connection id="3" xr16:uid="{162B5DE2-AFCA-4AD3-9579-87EE433C7D57}" name="WorksheetConnection_Funnel Case Study Data.xlsx!Table2" type="102" refreshedVersion="8" minRefreshableVersion="5">
    <extLst>
      <ext xmlns:x15="http://schemas.microsoft.com/office/spreadsheetml/2010/11/main" uri="{DE250136-89BD-433C-8126-D09CA5730AF9}">
        <x15:connection id="Table2">
          <x15:rangePr sourceName="_xlcn.WorksheetConnection_FunnelCaseStudyData.xlsxTable21"/>
        </x15:connection>
      </ext>
    </extLst>
  </connection>
  <connection id="4" xr16:uid="{979B0248-6EA2-4E04-B165-1D03571DC695}" name="WorksheetConnection_Funnel Case Study Data.xlsx!Table3" type="102" refreshedVersion="8" minRefreshableVersion="5">
    <extLst>
      <ext xmlns:x15="http://schemas.microsoft.com/office/spreadsheetml/2010/11/main" uri="{DE250136-89BD-433C-8126-D09CA5730AF9}">
        <x15:connection id="Table3">
          <x15:rangePr sourceName="_xlcn.WorksheetConnection_FunnelCaseStudyData.xlsxTable31"/>
        </x15:connection>
      </ext>
    </extLst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<sst xmlns="http://schemas.openxmlformats.org/spreadsheetml/2006/main" count="137" uniqueCount="91">
  <si>
    <t>Date</t>
  </si>
  <si>
    <t>Listing</t>
  </si>
  <si>
    <t>Menu</t>
  </si>
  <si>
    <t>Carts</t>
  </si>
  <si>
    <t>Payments</t>
  </si>
  <si>
    <t>Orders</t>
  </si>
  <si>
    <t>Facebook</t>
  </si>
  <si>
    <t>Youtube</t>
  </si>
  <si>
    <t>Twitter</t>
  </si>
  <si>
    <t>Others</t>
  </si>
  <si>
    <t>Count of restaurants</t>
  </si>
  <si>
    <t>Average Discount</t>
  </si>
  <si>
    <t>Out of stock Items per restaurant</t>
  </si>
  <si>
    <t>Avearge Packaging charges</t>
  </si>
  <si>
    <t>Average Delivery Charges</t>
  </si>
  <si>
    <t>Avg Cost for two</t>
  </si>
  <si>
    <t>Number of images per restaurant</t>
  </si>
  <si>
    <t>Success Rate of payments</t>
  </si>
  <si>
    <t>Overall conversion</t>
  </si>
  <si>
    <t>L2M</t>
  </si>
  <si>
    <t>M2C</t>
  </si>
  <si>
    <t>C2P</t>
  </si>
  <si>
    <t>P2O</t>
  </si>
  <si>
    <t>Order Change with respect to same day last week</t>
  </si>
  <si>
    <t>Traffic Change with respect to same day last week</t>
  </si>
  <si>
    <t>Conversion change with respect to same day last week</t>
  </si>
  <si>
    <t>Order/Listing</t>
  </si>
  <si>
    <t>Order of current date/ Orders of same day last week -1</t>
  </si>
  <si>
    <t>Traffic of current date/ Traffic of same day last week -1</t>
  </si>
  <si>
    <t>Overall Conversion of current date/ Overall Conversion  of same day last week -1</t>
  </si>
  <si>
    <t>Menu/Listing</t>
  </si>
  <si>
    <t>Cart/Menu</t>
  </si>
  <si>
    <t>Payment/Cart</t>
  </si>
  <si>
    <t>Orders/Payment</t>
  </si>
  <si>
    <t>Total traffic per day</t>
  </si>
  <si>
    <t xml:space="preserve">:Specific dates with order ±20% deviation 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</si>
  <si>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</si>
  <si>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</si>
  <si>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</si>
  <si>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</si>
  <si>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</si>
  <si>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</si>
  <si>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</si>
  <si>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</si>
  <si>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</si>
  <si>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</si>
  <si>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</si>
  <si>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</si>
  <si>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</si>
  <si>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</si>
  <si>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Sum of Total traffic per day</t>
  </si>
  <si>
    <t>Facebook Traffic</t>
  </si>
  <si>
    <t>Youtube Traffic</t>
  </si>
  <si>
    <t>Twitter Traffic</t>
  </si>
  <si>
    <t>L2M Change wrt same day last week</t>
  </si>
  <si>
    <t>M2C Change wrt same day last week</t>
  </si>
  <si>
    <t>C2P Change wrt same day last week</t>
  </si>
  <si>
    <t>P2O Change wrt same day last week</t>
  </si>
  <si>
    <t>Facebook traffic change wrt same day last week</t>
  </si>
  <si>
    <t>Youtube traffic change wrt same day last week</t>
  </si>
  <si>
    <t>Twitter traffic change wrt same day last week</t>
  </si>
  <si>
    <t>Other sources traffic change wrt same day last week</t>
  </si>
  <si>
    <t>Restaurant count wrt same day last week</t>
  </si>
  <si>
    <t>difference in count of restaurant</t>
  </si>
  <si>
    <t>Total Out-of-cart items  wrt same day last week</t>
  </si>
  <si>
    <t>Change in Avg. discount</t>
  </si>
  <si>
    <t>Change in Packaging charges</t>
  </si>
  <si>
    <t>Change in Delivery charges</t>
  </si>
  <si>
    <t>Change in Avg. cost of two</t>
  </si>
  <si>
    <t>Change in No. of images per restaurant</t>
  </si>
  <si>
    <t>Change in Success rate of payment</t>
  </si>
  <si>
    <t>No. of deviation</t>
  </si>
  <si>
    <t>Month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</si>
  <si>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</si>
  <si>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</si>
  <si>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</si>
  <si>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</si>
  <si>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</si>
  <si>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</si>
  <si>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</si>
  <si>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</si>
  <si>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</si>
  <si>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</si>
  <si>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</si>
  <si>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</si>
  <si>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No Data</t>
  </si>
  <si>
    <t>Sum of Facebook</t>
  </si>
  <si>
    <t>Youtube traffic</t>
  </si>
  <si>
    <t>Twitter traffic</t>
  </si>
  <si>
    <t>Others traffic</t>
  </si>
  <si>
    <t>SWIGGY BUSINESS CASE OUTLOOK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</si>
</sst>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,,\ &quot;M&quot;"/>
    <numFmt numFmtId="165" formatCode="0,,&quot; M&quot;"/>
  </numFmts>
  <fonts count="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36"/>
      <color theme="1"/>
      <name val="Britannic Bold"/>
      <family val="2"/>
    </font>
    <font>
      <sz val="8"/>
      <name val="Calibri"/>
      <family val="2"/>
      <scheme val="minor"/>
    </font>
    <font>
      <sz val="12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3">
    <xf numFmtId="0" fontId="0" fillId="0" borderId="0" xfId="0"/>
    <xf numFmtId="0" fontId="0" fillId="0" borderId="1" xfId="0" applyBorder="1"/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0" fillId="0" borderId="0" xfId="0" pivotButton="1"/>
    <xf numFmtId="14" fontId="0" fillId="0" borderId="0" xfId="0" applyNumberFormat="1" applyAlignment="1">
      <alignment horizontal="left"/>
    </xf>
    <xf numFmtId="164" fontId="0" fillId="0" borderId="0" xfId="0" applyNumberFormat="1"/>
    <xf numFmtId="0" fontId="4" fillId="0" borderId="0" xfId="0" applyFont="1"/>
    <xf numFmtId="0" fontId="7" fillId="0" borderId="0" xfId="0" applyFont="1"/>
    <xf numFmtId="0" fontId="2" fillId="6" borderId="1" xfId="0" applyFont="1" applyFill="1" applyBorder="1"/>
    <xf numFmtId="0" fontId="3" fillId="0" borderId="1" xfId="0" applyFont="1" applyBorder="1"/>
    <xf numFmtId="14" fontId="2" fillId="2" borderId="8" xfId="0" applyNumberFormat="1" applyFont="1" applyFill="1" applyBorder="1"/>
    <xf numFmtId="0" fontId="2" fillId="2" borderId="8" xfId="0" applyFont="1" applyFill="1" applyBorder="1"/>
    <xf numFmtId="0" fontId="2" fillId="2" borderId="7" xfId="0" applyFont="1" applyFill="1" applyBorder="1"/>
    <xf numFmtId="14" fontId="3" fillId="5" borderId="8" xfId="0" applyNumberFormat="1" applyFont="1" applyFill="1" applyBorder="1"/>
    <xf numFmtId="0" fontId="0" fillId="5" borderId="8" xfId="0" applyFill="1" applyBorder="1"/>
    <xf numFmtId="9" fontId="0" fillId="5" borderId="8" xfId="1" applyFont="1" applyFill="1" applyBorder="1"/>
    <xf numFmtId="9" fontId="0" fillId="5" borderId="8" xfId="1" applyFont="1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10" fontId="0" fillId="5" borderId="8" xfId="0" applyNumberFormat="1" applyFill="1" applyBorder="1" applyAlignment="1">
      <alignment horizontal="center"/>
    </xf>
    <xf numFmtId="10" fontId="0" fillId="5" borderId="7" xfId="0" applyNumberFormat="1" applyFill="1" applyBorder="1" applyAlignment="1">
      <alignment horizontal="center"/>
    </xf>
    <xf numFmtId="14" fontId="3" fillId="0" borderId="8" xfId="0" applyNumberFormat="1" applyFont="1" applyBorder="1"/>
    <xf numFmtId="0" fontId="0" fillId="0" borderId="8" xfId="0" applyBorder="1"/>
    <xf numFmtId="9" fontId="0" fillId="0" borderId="8" xfId="1" applyFont="1" applyBorder="1"/>
    <xf numFmtId="9" fontId="0" fillId="0" borderId="8" xfId="1" applyFont="1" applyBorder="1" applyAlignment="1">
      <alignment horizontal="center"/>
    </xf>
    <xf numFmtId="0" fontId="0" fillId="0" borderId="8" xfId="0" applyBorder="1" applyAlignment="1">
      <alignment horizontal="center"/>
    </xf>
    <xf numFmtId="10" fontId="0" fillId="0" borderId="8" xfId="0" applyNumberFormat="1" applyBorder="1" applyAlignment="1">
      <alignment horizontal="center"/>
    </xf>
    <xf numFmtId="10" fontId="0" fillId="0" borderId="7" xfId="0" applyNumberFormat="1" applyBorder="1" applyAlignment="1">
      <alignment horizontal="center"/>
    </xf>
    <xf numFmtId="14" fontId="3" fillId="3" borderId="8" xfId="0" applyNumberFormat="1" applyFont="1" applyFill="1" applyBorder="1"/>
    <xf numFmtId="0" fontId="0" fillId="3" borderId="8" xfId="0" applyFill="1" applyBorder="1"/>
    <xf numFmtId="9" fontId="0" fillId="3" borderId="8" xfId="1" applyFont="1" applyFill="1" applyBorder="1"/>
    <xf numFmtId="9" fontId="0" fillId="3" borderId="8" xfId="1" applyFont="1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10" fontId="0" fillId="3" borderId="8" xfId="0" applyNumberFormat="1" applyFill="1" applyBorder="1" applyAlignment="1">
      <alignment horizontal="center"/>
    </xf>
    <xf numFmtId="10" fontId="0" fillId="3" borderId="7" xfId="0" applyNumberFormat="1" applyFill="1" applyBorder="1" applyAlignment="1">
      <alignment horizontal="center"/>
    </xf>
    <xf numFmtId="14" fontId="3" fillId="0" borderId="2" xfId="0" applyNumberFormat="1" applyFont="1" applyBorder="1"/>
    <xf numFmtId="0" fontId="0" fillId="0" borderId="2" xfId="0" applyBorder="1"/>
    <xf numFmtId="9" fontId="0" fillId="0" borderId="2" xfId="1" applyFont="1" applyBorder="1"/>
    <xf numFmtId="9" fontId="0" fillId="0" borderId="2" xfId="1" applyFont="1" applyBorder="1" applyAlignment="1">
      <alignment horizontal="center"/>
    </xf>
    <xf numFmtId="0" fontId="0" fillId="0" borderId="2" xfId="0" applyBorder="1" applyAlignment="1">
      <alignment horizontal="center"/>
    </xf>
    <xf numFmtId="10" fontId="0" fillId="0" borderId="2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4" fontId="2" fillId="2" borderId="8" xfId="0" applyNumberFormat="1" applyFont="1" applyFill="1" applyBorder="1" applyAlignment="1">
      <alignment horizontal="center"/>
    </xf>
    <xf numFmtId="0" fontId="2" fillId="2" borderId="9" xfId="0" applyFont="1" applyFill="1" applyBorder="1"/>
    <xf numFmtId="0" fontId="2" fillId="2" borderId="9" xfId="0" applyFont="1" applyFill="1" applyBorder="1" applyAlignment="1">
      <alignment horizontal="center"/>
    </xf>
    <xf numFmtId="1" fontId="0" fillId="5" borderId="8" xfId="0" applyNumberFormat="1" applyFill="1" applyBorder="1"/>
    <xf numFmtId="9" fontId="0" fillId="0" borderId="8" xfId="0" applyNumberFormat="1" applyBorder="1" applyAlignment="1">
      <alignment horizontal="center"/>
    </xf>
    <xf numFmtId="9" fontId="0" fillId="5" borderId="8" xfId="0" applyNumberFormat="1" applyFill="1" applyBorder="1" applyAlignment="1">
      <alignment horizontal="center"/>
    </xf>
    <xf numFmtId="9" fontId="0" fillId="3" borderId="8" xfId="0" applyNumberFormat="1" applyFill="1" applyBorder="1" applyAlignment="1">
      <alignment horizontal="center"/>
    </xf>
    <xf numFmtId="9" fontId="0" fillId="0" borderId="2" xfId="0" applyNumberFormat="1" applyBorder="1" applyAlignment="1">
      <alignment horizontal="center"/>
    </xf>
    <xf numFmtId="0" fontId="0" fillId="5" borderId="7" xfId="0" applyFill="1" applyBorder="1" applyAlignment="1">
      <alignment horizontal="center"/>
    </xf>
    <xf numFmtId="0" fontId="0" fillId="0" borderId="7" xfId="0" applyBorder="1" applyAlignment="1">
      <alignment horizontal="center"/>
    </xf>
    <xf numFmtId="9" fontId="0" fillId="0" borderId="7" xfId="1" applyFont="1" applyBorder="1" applyAlignment="1">
      <alignment horizontal="center"/>
    </xf>
    <xf numFmtId="9" fontId="0" fillId="0" borderId="8" xfId="1" applyFont="1" applyBorder="1" applyAlignment="1">
      <alignment horizontal="center" vertical="center"/>
    </xf>
    <xf numFmtId="9" fontId="0" fillId="0" borderId="7" xfId="1" applyFont="1" applyBorder="1" applyAlignment="1">
      <alignment horizontal="center" vertical="center"/>
    </xf>
    <xf numFmtId="9" fontId="0" fillId="5" borderId="8" xfId="1" applyFont="1" applyFill="1" applyBorder="1" applyAlignment="1">
      <alignment horizontal="center" vertical="center"/>
    </xf>
    <xf numFmtId="9" fontId="0" fillId="5" borderId="7" xfId="1" applyFont="1" applyFill="1" applyBorder="1" applyAlignment="1">
      <alignment horizontal="center" vertical="center"/>
    </xf>
    <xf numFmtId="165" fontId="0" fillId="0" borderId="0" xfId="0" applyNumberFormat="1"/>
    <xf numFmtId="0" fontId="4" fillId="0" borderId="4" xfId="0" applyFont="1" applyBorder="1" applyAlignment="1">
      <alignment horizontal="left"/>
    </xf>
    <xf numFmtId="0" fontId="4" fillId="0" borderId="5" xfId="0" applyFont="1" applyBorder="1" applyAlignment="1">
      <alignment horizontal="left"/>
    </xf>
    <xf numFmtId="0" fontId="4" fillId="0" borderId="6" xfId="0" applyFont="1" applyBorder="1" applyAlignment="1">
      <alignment horizontal="left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5" fillId="4" borderId="0" xfId="0" applyFont="1" applyFill="1" applyAlignment="1">
      <alignment horizontal="center" vertical="center"/>
    </xf>
    <xf numFmtId="10" fontId="0" fillId="7" borderId="8" xfId="0" applyNumberForma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0" fillId="8" borderId="3" xfId="0" applyFill="1" applyBorder="1"/>
    <xf numFmtId="9" fontId="0" fillId="0" borderId="0" xfId="1" applyFont="1"/>
    <xf numFmtId="9" fontId="2" fillId="2" borderId="8" xfId="1" applyFont="1" applyFill="1" applyBorder="1"/>
    <xf numFmtId="9" fontId="2" fillId="2" borderId="7" xfId="1" applyFont="1" applyFill="1" applyBorder="1"/>
  </cellXfs>
  <cellStyles count="2">
    <cellStyle name="Normal" xfId="0" builtinId="0"/>
    <cellStyle name="Percent" xfId="1" builtinId="5"/>
  </cellStyles>
  <dxfs count="3">
    <dxf>
      <numFmt numFmtId="165" formatCode="0,,&quot; M&quot;"/>
    </dxf>
    <dxf>
      <numFmt numFmtId="164" formatCode="0,,\ &quot;M&quot;"/>
    </dxf>
    <dxf>
      <numFmt numFmtId="164" formatCode="0,,\ &quot;M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eetMetadata" Target="metadata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6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0" Type="http://schemas.openxmlformats.org/officeDocument/2006/relationships/customXml" Target="../customXml/item5.xml"/><Relationship Id="rId29" Type="http://schemas.openxmlformats.org/officeDocument/2006/relationships/customXml" Target="../customXml/item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4.xml"/><Relationship Id="rId31" Type="http://schemas.openxmlformats.org/officeDocument/2006/relationships/customXml" Target="../customXml/item16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powerPivotData" Target="model/item.data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8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[FUNNEL STUDY.xlsx]PIVOTS!PivotTable4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Platform Contributor in total traffic (Month wise)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PIVOTS!$B$3</c:f>
              <c:strCache>
                <c:ptCount val="1"/>
                <c:pt idx="0">
                  <c:v>Facebook Traffic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PIVOTS!$B$4:$B$16</c:f>
              <c:numCache>
                <c:formatCode>0,,\ "M"</c:formatCode>
                <c:ptCount val="12"/>
                <c:pt idx="0">
                  <c:v>312407748</c:v>
                </c:pt>
                <c:pt idx="1">
                  <c:v>285313636</c:v>
                </c:pt>
                <c:pt idx="2">
                  <c:v>324738378</c:v>
                </c:pt>
                <c:pt idx="3">
                  <c:v>302905072</c:v>
                </c:pt>
                <c:pt idx="4">
                  <c:v>309993479</c:v>
                </c:pt>
                <c:pt idx="5">
                  <c:v>314663322</c:v>
                </c:pt>
                <c:pt idx="6">
                  <c:v>305734571</c:v>
                </c:pt>
                <c:pt idx="7">
                  <c:v>318470958</c:v>
                </c:pt>
                <c:pt idx="8">
                  <c:v>307306195</c:v>
                </c:pt>
                <c:pt idx="9">
                  <c:v>305458508</c:v>
                </c:pt>
                <c:pt idx="10">
                  <c:v>311591298</c:v>
                </c:pt>
                <c:pt idx="11">
                  <c:v>316792462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BC-4233-B823-8D5260BB169A}"/>
            </c:ext>
          </c:extLst>
        </c:ser>
        <c:ser>
          <c:idx val="1"/>
          <c:order val="1"/>
          <c:tx>
            <c:strRef>
              <c:f>PIVOTS!$C$3</c:f>
              <c:strCache>
                <c:ptCount val="1"/>
                <c:pt idx="0">
                  <c:v>Youtube Traffic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PIVOTS!$C$4:$C$16</c:f>
              <c:numCache>
                <c:formatCode>0,,\ "M"</c:formatCode>
                <c:ptCount val="12"/>
                <c:pt idx="0">
                  <c:v>228773311</c:v>
                </c:pt>
                <c:pt idx="1">
                  <c:v>213985225</c:v>
                </c:pt>
                <c:pt idx="2">
                  <c:v>243553784</c:v>
                </c:pt>
                <c:pt idx="3">
                  <c:v>227178803</c:v>
                </c:pt>
                <c:pt idx="4">
                  <c:v>232495110</c:v>
                </c:pt>
                <c:pt idx="5">
                  <c:v>235997492</c:v>
                </c:pt>
                <c:pt idx="6">
                  <c:v>229300927</c:v>
                </c:pt>
                <c:pt idx="7">
                  <c:v>238853221</c:v>
                </c:pt>
                <c:pt idx="8">
                  <c:v>230479648</c:v>
                </c:pt>
                <c:pt idx="9">
                  <c:v>229093879</c:v>
                </c:pt>
                <c:pt idx="10">
                  <c:v>233693475</c:v>
                </c:pt>
                <c:pt idx="11">
                  <c:v>237594347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BC-4233-B823-8D5260BB169A}"/>
            </c:ext>
          </c:extLst>
        </c:ser>
        <c:ser>
          <c:idx val="2"/>
          <c:order val="2"/>
          <c:tx>
            <c:strRef>
              <c:f>PIVOTS!$D$3</c:f>
              <c:strCache>
                <c:ptCount val="1"/>
                <c:pt idx="0">
                  <c:v>Twitter Traffic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PIVOTS!$D$4:$D$16</c:f>
              <c:numCache>
                <c:formatCode>0,,\ "M"</c:formatCode>
                <c:ptCount val="12"/>
                <c:pt idx="0">
                  <c:v>112204738</c:v>
                </c:pt>
                <c:pt idx="1">
                  <c:v>87179158</c:v>
                </c:pt>
                <c:pt idx="2">
                  <c:v>99225605</c:v>
                </c:pt>
                <c:pt idx="3">
                  <c:v>92554318</c:v>
                </c:pt>
                <c:pt idx="4">
                  <c:v>94720222</c:v>
                </c:pt>
                <c:pt idx="5">
                  <c:v>96147116</c:v>
                </c:pt>
                <c:pt idx="6">
                  <c:v>93418887</c:v>
                </c:pt>
                <c:pt idx="7">
                  <c:v>97310562</c:v>
                </c:pt>
                <c:pt idx="8">
                  <c:v>93899107</c:v>
                </c:pt>
                <c:pt idx="9">
                  <c:v>93334537</c:v>
                </c:pt>
                <c:pt idx="10">
                  <c:v>95208446</c:v>
                </c:pt>
                <c:pt idx="11">
                  <c:v>96797688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BC-4233-B823-8D5260BB169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100"/>
        <c:axId val="1526970111"/>
        <c:axId val="1526970527"/>
      </c:barChart>
      <c:catAx>
        <c:axId val="1526970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 wise(2019)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70527"/>
        <c:crosses val="autoZero"/>
        <c:auto val="1"/>
        <c:lblAlgn val="ctr"/>
        <c:lblOffset val="100"/>
        <c:noMultiLvlLbl val="0"/>
      </c:catAx>
      <c:valAx>
        <c:axId val="1526970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traffic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,,\ 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697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[FUNNEL STUDY.xlsx]PIVOTS!PivotTable5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Total Traffic (Month wise)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PIVOTS!$H$15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PIVOTS!$G$16:$G$28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PIVOTS!$H$16:$H$28</c:f>
              <c:numCache>
                <c:formatCode>0,,\ "M"</c:formatCode>
                <c:ptCount val="12"/>
                <c:pt idx="0">
                  <c:v>877365352</c:v>
                </c:pt>
                <c:pt idx="1">
                  <c:v>792537863</c:v>
                </c:pt>
                <c:pt idx="2">
                  <c:v>902051037</c:v>
                </c:pt>
                <c:pt idx="3">
                  <c:v>841402962</c:v>
                </c:pt>
                <c:pt idx="4">
                  <c:v>861092986</c:v>
                </c:pt>
                <c:pt idx="5">
                  <c:v>874064770</c:v>
                </c:pt>
                <c:pt idx="6">
                  <c:v>849262684</c:v>
                </c:pt>
                <c:pt idx="7">
                  <c:v>884641540</c:v>
                </c:pt>
                <c:pt idx="8">
                  <c:v>853628311</c:v>
                </c:pt>
                <c:pt idx="9">
                  <c:v>848495846</c:v>
                </c:pt>
                <c:pt idx="10">
                  <c:v>865531374</c:v>
                </c:pt>
                <c:pt idx="11">
                  <c:v>879979048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04-4DC9-BA1E-2CFA4607CF3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97027615"/>
        <c:axId val="1797045919"/>
      </c:lineChart>
      <c:catAx>
        <c:axId val="179702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045919"/>
        <c:crosses val="autoZero"/>
        <c:auto val="1"/>
        <c:lblAlgn val="ctr"/>
        <c:lblOffset val="100"/>
        <c:noMultiLvlLbl val="0"/>
      </c:catAx>
      <c:valAx>
        <c:axId val="1797045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,,\ &quot;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7027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[FUNNEL STUDY.xlsx]PIVOTS!PivotTable6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Conversion on different level(Month wise)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PIVOTS!$B$22</c:f>
              <c:strCache>
                <c:ptCount val="1"/>
                <c:pt idx="0">
                  <c:v>Sum of Facebook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PIVOTS!$A$23:$A$35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PIVOTS!$B$23:$B$35</c:f>
              <c:numCache>
                <c:formatCode>0,," M"</c:formatCode>
                <c:ptCount val="12"/>
                <c:pt idx="0">
                  <c:v>312407748</c:v>
                </c:pt>
                <c:pt idx="1">
                  <c:v>285313636</c:v>
                </c:pt>
                <c:pt idx="2">
                  <c:v>324738378</c:v>
                </c:pt>
                <c:pt idx="3">
                  <c:v>302905072</c:v>
                </c:pt>
                <c:pt idx="4">
                  <c:v>309993479</c:v>
                </c:pt>
                <c:pt idx="5">
                  <c:v>314663322</c:v>
                </c:pt>
                <c:pt idx="6">
                  <c:v>305734571</c:v>
                </c:pt>
                <c:pt idx="7">
                  <c:v>318470958</c:v>
                </c:pt>
                <c:pt idx="8">
                  <c:v>307306195</c:v>
                </c:pt>
                <c:pt idx="9">
                  <c:v>305458508</c:v>
                </c:pt>
                <c:pt idx="10">
                  <c:v>311591298</c:v>
                </c:pt>
                <c:pt idx="11">
                  <c:v>316792462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8-4173-8A6B-002A24C687F4}"/>
            </c:ext>
          </c:extLst>
        </c:ser>
        <c:ser>
          <c:idx val="1"/>
          <c:order val="1"/>
          <c:tx>
            <c:strRef>
              <c:f>PIVOTS!$C$22</c:f>
              <c:strCache>
                <c:ptCount val="1"/>
                <c:pt idx="0">
                  <c:v>Youtube traffic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PIVOTS!$A$23:$A$35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PIVOTS!$C$23:$C$35</c:f>
              <c:numCache>
                <c:formatCode>0,," M"</c:formatCode>
                <c:ptCount val="12"/>
                <c:pt idx="0">
                  <c:v>228773311</c:v>
                </c:pt>
                <c:pt idx="1">
                  <c:v>213985225</c:v>
                </c:pt>
                <c:pt idx="2">
                  <c:v>243553784</c:v>
                </c:pt>
                <c:pt idx="3">
                  <c:v>227178803</c:v>
                </c:pt>
                <c:pt idx="4">
                  <c:v>232495110</c:v>
                </c:pt>
                <c:pt idx="5">
                  <c:v>235997492</c:v>
                </c:pt>
                <c:pt idx="6">
                  <c:v>229300927</c:v>
                </c:pt>
                <c:pt idx="7">
                  <c:v>238853221</c:v>
                </c:pt>
                <c:pt idx="8">
                  <c:v>230479648</c:v>
                </c:pt>
                <c:pt idx="9">
                  <c:v>229093879</c:v>
                </c:pt>
                <c:pt idx="10">
                  <c:v>233693475</c:v>
                </c:pt>
                <c:pt idx="11">
                  <c:v>237594347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48-4173-8A6B-002A24C687F4}"/>
            </c:ext>
          </c:extLst>
        </c:ser>
        <c:ser>
          <c:idx val="2"/>
          <c:order val="2"/>
          <c:tx>
            <c:strRef>
              <c:f>PIVOTS!$D$22</c:f>
              <c:strCache>
                <c:ptCount val="1"/>
                <c:pt idx="0">
                  <c:v>Twitter traffic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PIVOTS!$A$23:$A$35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PIVOTS!$D$23:$D$35</c:f>
              <c:numCache>
                <c:formatCode>0,," M"</c:formatCode>
                <c:ptCount val="12"/>
                <c:pt idx="0">
                  <c:v>112204738</c:v>
                </c:pt>
                <c:pt idx="1">
                  <c:v>87179158</c:v>
                </c:pt>
                <c:pt idx="2">
                  <c:v>99225605</c:v>
                </c:pt>
                <c:pt idx="3">
                  <c:v>92554318</c:v>
                </c:pt>
                <c:pt idx="4">
                  <c:v>94720222</c:v>
                </c:pt>
                <c:pt idx="5">
                  <c:v>96147116</c:v>
                </c:pt>
                <c:pt idx="6">
                  <c:v>93418887</c:v>
                </c:pt>
                <c:pt idx="7">
                  <c:v>97310562</c:v>
                </c:pt>
                <c:pt idx="8">
                  <c:v>93899107</c:v>
                </c:pt>
                <c:pt idx="9">
                  <c:v>93334537</c:v>
                </c:pt>
                <c:pt idx="10">
                  <c:v>95208446</c:v>
                </c:pt>
                <c:pt idx="11">
                  <c:v>96797688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48-4173-8A6B-002A24C687F4}"/>
            </c:ext>
          </c:extLst>
        </c:ser>
        <c:ser>
          <c:idx val="3"/>
          <c:order val="3"/>
          <c:tx>
            <c:strRef>
              <c:f>PIVOTS!$E$22</c:f>
              <c:strCache>
                <c:ptCount val="1"/>
                <c:pt idx="0">
                  <c:v>Others traffic</c:v>
                </c:pt>
              </c:strCache>
            </c:strRef>
          </c:tx>
          <c:spPr>
            <a:ln w="22225" cap="rnd" cmpd="sng" algn="ctr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 cap="flat" cmpd="sng" algn="ctr">
                <a:solidFill>
                  <a:schemeClr val="accent4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PIVOTS!$A$23:$A$35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PIVOTS!$E$23:$E$35</c:f>
              <c:numCache>
                <c:formatCode>0,," M"</c:formatCode>
                <c:ptCount val="12"/>
                <c:pt idx="0">
                  <c:v>223979555</c:v>
                </c:pt>
                <c:pt idx="1">
                  <c:v>206059844</c:v>
                </c:pt>
                <c:pt idx="2">
                  <c:v>234533270</c:v>
                </c:pt>
                <c:pt idx="3">
                  <c:v>218764769</c:v>
                </c:pt>
                <c:pt idx="4">
                  <c:v>223884175</c:v>
                </c:pt>
                <c:pt idx="5">
                  <c:v>227256840</c:v>
                </c:pt>
                <c:pt idx="6">
                  <c:v>220808299</c:v>
                </c:pt>
                <c:pt idx="7">
                  <c:v>230006799</c:v>
                </c:pt>
                <c:pt idx="8">
                  <c:v>221943361</c:v>
                </c:pt>
                <c:pt idx="9">
                  <c:v>220608922</c:v>
                </c:pt>
                <c:pt idx="10">
                  <c:v>225038155</c:v>
                </c:pt>
                <c:pt idx="11">
                  <c:v>228794551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648-4173-8A6B-002A24C687F4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1707082016"/>
        <c:axId val="1707074528"/>
      </c:lineChart>
      <c:catAx>
        <c:axId val="170708201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074528"/>
        <c:crosses val="autoZero"/>
        <c:auto val="1"/>
        <c:lblAlgn val="ctr"/>
        <c:lblOffset val="100"/>
        <c:noMultiLvlLbl val="0"/>
      </c:catAx>
      <c:valAx>
        <c:axId val="1707074528"/>
        <c:scaling>
          <c:orientation val="minMax"/>
        </c:scaling>
        <c:delete val="0"/>
        <c:axPos val="l"/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,,&quot; M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08201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±20 deviation(Month wise)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Result!$B$1</c:f>
              <c:strCache>
                <c:ptCount val="1"/>
                <c:pt idx="0">
                  <c:v>No. of deviation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</a:ln>
              <a:effectLst/>
            </c:spPr>
            <c:trendlineType val="linear"/>
            <c:dispRSqr val="0"/>
            <c:dispEq val="0"/>
          </c:trendline>
          <c:cat>
            <c:strRef>
              <c:f>Result!$A$2:$A$13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Result!$B$2:$B$13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5</c:v>
                </c:pt>
                <c:pt idx="3">
                  <c:v>7</c:v>
                </c:pt>
                <c:pt idx="4">
                  <c:v>0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FB-45FE-BF6D-492C01C73AB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07098240"/>
        <c:axId val="1707115712"/>
      </c:lineChart>
      <c:catAx>
        <c:axId val="170709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7115712"/>
        <c:crosses val="autoZero"/>
        <c:auto val="1"/>
        <c:lblAlgn val="ctr"/>
        <c:lblOffset val="100"/>
        <c:noMultiLvlLbl val="0"/>
      </c:catAx>
      <c:valAx>
        <c:axId val="170711571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70709824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35000"/>
                <a:lumOff val="65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1</xdr:row>
      <xdr:rowOff>104774</xdr:rowOff>
    </xdr:from>
    <xdr:to>
      <xdr:col>25</xdr:col>
      <xdr:colOff>552684</xdr:colOff>
      <xdr:row>20</xdr:row>
      <xdr:rowOff>69694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0A0071-72DE-45FB-9267-A60515361C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73268</xdr:colOff>
      <xdr:row>21</xdr:row>
      <xdr:rowOff>48251</xdr:rowOff>
    </xdr:from>
    <xdr:to>
      <xdr:col>25</xdr:col>
      <xdr:colOff>531202</xdr:colOff>
      <xdr:row>38</xdr:row>
      <xdr:rowOff>189503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FEBC4B-4366-47D9-9337-6B5F39D66F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40</xdr:row>
      <xdr:rowOff>0</xdr:rowOff>
    </xdr:from>
    <xdr:to>
      <xdr:col>12</xdr:col>
      <xdr:colOff>464910</xdr:colOff>
      <xdr:row>53</xdr:row>
      <xdr:rowOff>188081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013F6F-0258-49EE-8272-9B37CF94F1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39</xdr:row>
      <xdr:rowOff>194026</xdr:rowOff>
    </xdr:from>
    <xdr:to>
      <xdr:col>25</xdr:col>
      <xdr:colOff>493889</xdr:colOff>
      <xdr:row>54</xdr:row>
      <xdr:rowOff>35277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E13DF46-920A-4D5E-832D-1ED56D9AC2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Funnel%20Case%20Study%20Data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rav bedi" refreshedDate="44861.044616666666" createdVersion="8" refreshedVersion="8" minRefreshableVersion="3" recordCount="366" xr:uid="{F2F835C1-0868-4D84-B631-37890E54D31A}">
  <cacheSource type="worksheet">
    <worksheetSource ref="A3:F369" sheet="Channel wise traffic" r:id="rId2"/>
  </cacheSource>
  <cacheFields count="8">
    <cacheField name="Date" numFmtId="14">
      <sharedItems containsSemiMixedTypes="0" containsNonDate="0" containsDate="1" containsString="0" minDate="2019-01-01T00:00:00" maxDate="2020-01-02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</sharedItems>
      <fieldGroup par="7" base="0">
        <rangePr groupBy="months" startDate="2019-01-01T00:00:00" endDate="2020-01-02T00:00:00"/>
        <groupItems count="14">
          <s v="&lt;1/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/2020"/>
        </groupItems>
      </fieldGroup>
    </cacheField>
    <cacheField name="Facebook" numFmtId="0">
      <sharedItems containsSemiMixedTypes="0" containsString="0" containsNumber="1" containsInteger="1" minValue="387156" maxValue="16968325"/>
    </cacheField>
    <cacheField name="Youtube" numFmtId="0">
      <sharedItems containsSemiMixedTypes="0" containsString="0" containsNumber="1" containsInteger="1" minValue="2028833" maxValue="12726244"/>
    </cacheField>
    <cacheField name="Twitter" numFmtId="0">
      <sharedItems containsSemiMixedTypes="0" containsString="0" containsNumber="1" containsInteger="1" minValue="1122786" maxValue="19827367"/>
    </cacheField>
    <cacheField name="Others" numFmtId="0">
      <sharedItems containsSemiMixedTypes="0" containsString="0" containsNumber="1" containsInteger="1" minValue="2189238" maxValue="12254901"/>
    </cacheField>
    <cacheField name="Total traffic per day" numFmtId="0">
      <sharedItems containsSemiMixedTypes="0" containsString="0" containsNumber="1" containsInteger="1" minValue="10207149" maxValue="47134236" count="25">
        <n v="20848645"/>
        <n v="21934511"/>
        <n v="21717338"/>
        <n v="42645261"/>
        <n v="43543056"/>
        <n v="22803205"/>
        <n v="22586032"/>
        <n v="10641496"/>
        <n v="20631472"/>
        <n v="46236441"/>
        <n v="21065819"/>
        <n v="21282992"/>
        <n v="22368858"/>
        <n v="22151685"/>
        <n v="44440851"/>
        <n v="37570997"/>
        <n v="21500166"/>
        <n v="47134236"/>
        <n v="45338647"/>
        <n v="44889749"/>
        <n v="43991955"/>
        <n v="45787544"/>
        <n v="43094158"/>
        <n v="46685339"/>
        <n v="10207149"/>
      </sharedItems>
    </cacheField>
    <cacheField name="Quarters" numFmtId="0" databaseField="0">
      <fieldGroup base="0">
        <rangePr groupBy="quarters" startDate="2019-01-01T00:00:00" endDate="2020-01-02T00:00:00"/>
        <groupItems count="6">
          <s v="&lt;1/1/2019"/>
          <s v="Qtr1"/>
          <s v="Qtr2"/>
          <s v="Qtr3"/>
          <s v="Qtr4"/>
          <s v="&gt;1/2/2020"/>
        </groupItems>
      </fieldGroup>
    </cacheField>
    <cacheField name="Years" numFmtId="0" databaseField="0">
      <fieldGroup base="0">
        <rangePr groupBy="years" startDate="2019-01-01T00:00:00" endDate="2020-01-02T00:00:00"/>
        <groupItems count="4">
          <s v="&lt;1/1/2019"/>
          <s v="2019"/>
          <s v="2020"/>
          <s v="&gt;1/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urav bedi" refreshedDate="44867.950961805553" createdVersion="8" refreshedVersion="8" minRefreshableVersion="3" recordCount="366" xr:uid="{D40B2FA2-7CC7-41D2-B30B-A5380B7FD66B}">
  <cacheSource type="worksheet">
    <worksheetSource ref="A3:J369" sheet="Channel wise traffic"/>
  </cacheSource>
  <cacheFields count="12">
    <cacheField name="Date" numFmtId="14">
      <sharedItems containsSemiMixedTypes="0" containsNonDate="0" containsDate="1" containsString="0" minDate="2019-01-01T00:00:00" maxDate="2020-01-02T00:00:00" count="366"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</sharedItems>
      <fieldGroup par="11" base="0">
        <rangePr groupBy="months" startDate="2019-01-01T00:00:00" endDate="2020-01-02T00:00:00"/>
        <groupItems count="14">
          <s v="&lt;1/1/201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2/2020"/>
        </groupItems>
      </fieldGroup>
    </cacheField>
    <cacheField name="Facebook" numFmtId="0">
      <sharedItems containsSemiMixedTypes="0" containsString="0" containsNumber="1" containsInteger="1" minValue="387156" maxValue="16968325" count="25">
        <n v="7505512"/>
        <n v="7896424"/>
        <n v="7818242"/>
        <n v="15352294"/>
        <n v="15675500"/>
        <n v="8209154"/>
        <n v="8130972"/>
        <n v="387156"/>
        <n v="7427330"/>
        <n v="16645119"/>
        <n v="7583695"/>
        <n v="7661877"/>
        <n v="8052789"/>
        <n v="7974607"/>
        <n v="15998707"/>
        <n v="13525559"/>
        <n v="7740060"/>
        <n v="16968325"/>
        <n v="16321913"/>
        <n v="16160310"/>
        <n v="15837104"/>
        <n v="16483516"/>
        <n v="15513897"/>
        <n v="16806722"/>
        <n v="3674574"/>
      </sharedItems>
    </cacheField>
    <cacheField name="Youtube" numFmtId="0">
      <sharedItems containsSemiMixedTypes="0" containsString="0" containsNumber="1" containsInteger="1" minValue="2028833" maxValue="12726244"/>
    </cacheField>
    <cacheField name="Twitter" numFmtId="0">
      <sharedItems containsSemiMixedTypes="0" containsString="0" containsNumber="1" containsInteger="1" minValue="1122786" maxValue="19827367"/>
    </cacheField>
    <cacheField name="Others" numFmtId="0">
      <sharedItems containsSemiMixedTypes="0" containsString="0" containsNumber="1" containsInteger="1" minValue="2189238" maxValue="12254901"/>
    </cacheField>
    <cacheField name="Total traffic per day" numFmtId="0">
      <sharedItems containsSemiMixedTypes="0" containsString="0" containsNumber="1" containsInteger="1" minValue="10207149" maxValue="47134236"/>
    </cacheField>
    <cacheField name="Facebook traffic change wrt same day last week" numFmtId="0">
      <sharedItems containsMixedTypes="1" containsNumber="1" minValue="-0.94841710998530149" maxValue="19.799855872051577"/>
    </cacheField>
    <cacheField name="Youtube traffic change wrt same day last week" numFmtId="0">
      <sharedItems containsMixedTypes="1" containsNumber="1" minValue="-0.64693892254082896" maxValue="1.9768798121875975"/>
    </cacheField>
    <cacheField name="Twitter traffic change wrt same day last week" numFmtId="0">
      <sharedItems containsMixedTypes="1" containsNumber="1" minValue="-0.87590011321220818" maxValue="7.4691475779420955"/>
    </cacheField>
    <cacheField name="Other sources traffic change wrt same day last week" numFmtId="0">
      <sharedItems containsMixedTypes="1" containsNumber="1" minValue="-0.60437207174092422" maxValue="1.6565878173136039"/>
    </cacheField>
    <cacheField name="Quarters" numFmtId="0" databaseField="0">
      <fieldGroup base="0">
        <rangePr groupBy="quarters" startDate="2019-01-01T00:00:00" endDate="2020-01-02T00:00:00"/>
        <groupItems count="6">
          <s v="&lt;1/1/2019"/>
          <s v="Qtr1"/>
          <s v="Qtr2"/>
          <s v="Qtr3"/>
          <s v="Qtr4"/>
          <s v="&gt;1/2/2020"/>
        </groupItems>
      </fieldGroup>
    </cacheField>
    <cacheField name="Years" numFmtId="0" databaseField="0">
      <fieldGroup base="0">
        <rangePr groupBy="years" startDate="2019-01-01T00:00:00" endDate="2020-01-02T00:00:00"/>
        <groupItems count="4">
          <s v="&lt;1/1/2019"/>
          <s v="2019"/>
          <s v="2020"/>
          <s v="&gt;1/2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n v="7505512"/>
    <n v="5629134"/>
    <n v="2293351"/>
    <n v="5420648"/>
    <x v="0"/>
  </r>
  <r>
    <x v="1"/>
    <n v="7896424"/>
    <n v="5922318"/>
    <n v="2412796"/>
    <n v="5702973"/>
    <x v="1"/>
  </r>
  <r>
    <x v="2"/>
    <n v="7505512"/>
    <n v="5629134"/>
    <n v="2293351"/>
    <n v="5420648"/>
    <x v="0"/>
  </r>
  <r>
    <x v="3"/>
    <n v="7818242"/>
    <n v="5863681"/>
    <n v="2388907"/>
    <n v="5646508"/>
    <x v="2"/>
  </r>
  <r>
    <x v="4"/>
    <n v="15352294"/>
    <n v="11514221"/>
    <n v="4690978"/>
    <n v="11087768"/>
    <x v="3"/>
  </r>
  <r>
    <x v="5"/>
    <n v="15675500"/>
    <n v="11756625"/>
    <n v="4789736"/>
    <n v="11321195"/>
    <x v="4"/>
  </r>
  <r>
    <x v="6"/>
    <n v="8209154"/>
    <n v="6156866"/>
    <n v="2508352"/>
    <n v="5928833"/>
    <x v="5"/>
  </r>
  <r>
    <x v="7"/>
    <n v="7818242"/>
    <n v="5863681"/>
    <n v="2388907"/>
    <n v="5646508"/>
    <x v="2"/>
  </r>
  <r>
    <x v="8"/>
    <n v="8130972"/>
    <n v="6098229"/>
    <n v="2484463"/>
    <n v="5872368"/>
    <x v="6"/>
  </r>
  <r>
    <x v="9"/>
    <n v="387156"/>
    <n v="2873204"/>
    <n v="1170564"/>
    <n v="6210572"/>
    <x v="7"/>
  </r>
  <r>
    <x v="10"/>
    <n v="7427330"/>
    <n v="5570497"/>
    <n v="2269462"/>
    <n v="5364183"/>
    <x v="8"/>
  </r>
  <r>
    <x v="11"/>
    <n v="15352294"/>
    <n v="11514221"/>
    <n v="4690978"/>
    <n v="11087768"/>
    <x v="3"/>
  </r>
  <r>
    <x v="12"/>
    <n v="16645119"/>
    <n v="12483839"/>
    <n v="5086008"/>
    <n v="12021475"/>
    <x v="9"/>
  </r>
  <r>
    <x v="13"/>
    <n v="7583695"/>
    <n v="5687771"/>
    <n v="2317240"/>
    <n v="5477113"/>
    <x v="10"/>
  </r>
  <r>
    <x v="14"/>
    <n v="7661877"/>
    <n v="5746408"/>
    <n v="2341129"/>
    <n v="5533578"/>
    <x v="11"/>
  </r>
  <r>
    <x v="15"/>
    <n v="7583695"/>
    <n v="5687771"/>
    <n v="2317240"/>
    <n v="5477113"/>
    <x v="10"/>
  </r>
  <r>
    <x v="16"/>
    <n v="8052789"/>
    <n v="6039592"/>
    <n v="2460574"/>
    <n v="5815903"/>
    <x v="12"/>
  </r>
  <r>
    <x v="17"/>
    <n v="7974607"/>
    <n v="5980955"/>
    <n v="2436685"/>
    <n v="5759438"/>
    <x v="13"/>
  </r>
  <r>
    <x v="18"/>
    <n v="15352294"/>
    <n v="11514221"/>
    <n v="4690978"/>
    <n v="11087768"/>
    <x v="3"/>
  </r>
  <r>
    <x v="19"/>
    <n v="15998707"/>
    <n v="11999030"/>
    <n v="4888493"/>
    <n v="11554621"/>
    <x v="14"/>
  </r>
  <r>
    <x v="20"/>
    <n v="7974607"/>
    <n v="5980955"/>
    <n v="2436685"/>
    <n v="5759438"/>
    <x v="13"/>
  </r>
  <r>
    <x v="21"/>
    <n v="13525559"/>
    <n v="2028833"/>
    <n v="19827367"/>
    <n v="2189238"/>
    <x v="15"/>
  </r>
  <r>
    <x v="22"/>
    <n v="7740060"/>
    <n v="5805045"/>
    <n v="2365018"/>
    <n v="5590043"/>
    <x v="16"/>
  </r>
  <r>
    <x v="23"/>
    <n v="7427330"/>
    <n v="5570497"/>
    <n v="2269462"/>
    <n v="5364183"/>
    <x v="8"/>
  </r>
  <r>
    <x v="24"/>
    <n v="7427330"/>
    <n v="5570497"/>
    <n v="2269462"/>
    <n v="5364183"/>
    <x v="8"/>
  </r>
  <r>
    <x v="25"/>
    <n v="16968325"/>
    <n v="12726244"/>
    <n v="5184766"/>
    <n v="12254901"/>
    <x v="17"/>
  </r>
  <r>
    <x v="26"/>
    <n v="16321913"/>
    <n v="12241435"/>
    <n v="4987251"/>
    <n v="11788048"/>
    <x v="18"/>
  </r>
  <r>
    <x v="27"/>
    <n v="7661877"/>
    <n v="5746408"/>
    <n v="2341129"/>
    <n v="5533578"/>
    <x v="11"/>
  </r>
  <r>
    <x v="28"/>
    <n v="8052789"/>
    <n v="6039592"/>
    <n v="2460574"/>
    <n v="5815903"/>
    <x v="12"/>
  </r>
  <r>
    <x v="29"/>
    <n v="8052789"/>
    <n v="6039592"/>
    <n v="2460574"/>
    <n v="5815903"/>
    <x v="12"/>
  </r>
  <r>
    <x v="30"/>
    <n v="7505512"/>
    <n v="5629134"/>
    <n v="2293351"/>
    <n v="5420648"/>
    <x v="0"/>
  </r>
  <r>
    <x v="31"/>
    <n v="7427330"/>
    <n v="5570497"/>
    <n v="2269462"/>
    <n v="5364183"/>
    <x v="8"/>
  </r>
  <r>
    <x v="32"/>
    <n v="15675500"/>
    <n v="11756625"/>
    <n v="4789736"/>
    <n v="11321195"/>
    <x v="4"/>
  </r>
  <r>
    <x v="33"/>
    <n v="16160310"/>
    <n v="12120232"/>
    <n v="4937872"/>
    <n v="11671335"/>
    <x v="19"/>
  </r>
  <r>
    <x v="34"/>
    <n v="7661877"/>
    <n v="5746408"/>
    <n v="2341129"/>
    <n v="5533578"/>
    <x v="11"/>
  </r>
  <r>
    <x v="35"/>
    <n v="8052789"/>
    <n v="6039592"/>
    <n v="2460574"/>
    <n v="5815903"/>
    <x v="12"/>
  </r>
  <r>
    <x v="36"/>
    <n v="7427330"/>
    <n v="5570497"/>
    <n v="2269462"/>
    <n v="5364183"/>
    <x v="8"/>
  </r>
  <r>
    <x v="37"/>
    <n v="7974607"/>
    <n v="5980955"/>
    <n v="2436685"/>
    <n v="5759438"/>
    <x v="13"/>
  </r>
  <r>
    <x v="38"/>
    <n v="7896424"/>
    <n v="5922318"/>
    <n v="2412796"/>
    <n v="5702973"/>
    <x v="1"/>
  </r>
  <r>
    <x v="39"/>
    <n v="15837104"/>
    <n v="11877828"/>
    <n v="4839115"/>
    <n v="11437908"/>
    <x v="20"/>
  </r>
  <r>
    <x v="40"/>
    <n v="16645119"/>
    <n v="12483839"/>
    <n v="5086008"/>
    <n v="12021475"/>
    <x v="9"/>
  </r>
  <r>
    <x v="41"/>
    <n v="8052789"/>
    <n v="6039592"/>
    <n v="2460574"/>
    <n v="5815903"/>
    <x v="12"/>
  </r>
  <r>
    <x v="42"/>
    <n v="8209154"/>
    <n v="6156866"/>
    <n v="2508352"/>
    <n v="5928833"/>
    <x v="5"/>
  </r>
  <r>
    <x v="43"/>
    <n v="7818242"/>
    <n v="5863681"/>
    <n v="2388907"/>
    <n v="5646508"/>
    <x v="2"/>
  </r>
  <r>
    <x v="44"/>
    <n v="7740060"/>
    <n v="5805045"/>
    <n v="2365018"/>
    <n v="5590043"/>
    <x v="16"/>
  </r>
  <r>
    <x v="45"/>
    <n v="7740060"/>
    <n v="5805045"/>
    <n v="2365018"/>
    <n v="5590043"/>
    <x v="16"/>
  </r>
  <r>
    <x v="46"/>
    <n v="16483516"/>
    <n v="12362637"/>
    <n v="5036630"/>
    <n v="11904761"/>
    <x v="21"/>
  </r>
  <r>
    <x v="47"/>
    <n v="16321913"/>
    <n v="12241435"/>
    <n v="4987251"/>
    <n v="11788048"/>
    <x v="18"/>
  </r>
  <r>
    <x v="48"/>
    <n v="7818242"/>
    <n v="5863681"/>
    <n v="2388907"/>
    <n v="5646508"/>
    <x v="2"/>
  </r>
  <r>
    <x v="49"/>
    <n v="7896424"/>
    <n v="5922318"/>
    <n v="2412796"/>
    <n v="5702973"/>
    <x v="1"/>
  </r>
  <r>
    <x v="50"/>
    <n v="7974607"/>
    <n v="5980955"/>
    <n v="2436685"/>
    <n v="5759438"/>
    <x v="13"/>
  </r>
  <r>
    <x v="51"/>
    <n v="7505512"/>
    <n v="5629134"/>
    <n v="2293351"/>
    <n v="5420648"/>
    <x v="0"/>
  </r>
  <r>
    <x v="52"/>
    <n v="7974607"/>
    <n v="5980955"/>
    <n v="2436685"/>
    <n v="5759438"/>
    <x v="13"/>
  </r>
  <r>
    <x v="53"/>
    <n v="15513897"/>
    <n v="11635423"/>
    <n v="4740357"/>
    <n v="11204481"/>
    <x v="22"/>
  </r>
  <r>
    <x v="54"/>
    <n v="15998707"/>
    <n v="11999030"/>
    <n v="4888493"/>
    <n v="11554621"/>
    <x v="14"/>
  </r>
  <r>
    <x v="55"/>
    <n v="7583695"/>
    <n v="5687771"/>
    <n v="2317240"/>
    <n v="5477113"/>
    <x v="10"/>
  </r>
  <r>
    <x v="56"/>
    <n v="8052789"/>
    <n v="6039592"/>
    <n v="2460574"/>
    <n v="5815903"/>
    <x v="12"/>
  </r>
  <r>
    <x v="57"/>
    <n v="7740060"/>
    <n v="5805045"/>
    <n v="2365018"/>
    <n v="5590043"/>
    <x v="16"/>
  </r>
  <r>
    <x v="58"/>
    <n v="8130972"/>
    <n v="6098229"/>
    <n v="2484463"/>
    <n v="5872368"/>
    <x v="6"/>
  </r>
  <r>
    <x v="59"/>
    <n v="8052789"/>
    <n v="6039592"/>
    <n v="2460574"/>
    <n v="5815903"/>
    <x v="12"/>
  </r>
  <r>
    <x v="60"/>
    <n v="16806722"/>
    <n v="12605042"/>
    <n v="5135387"/>
    <n v="12138188"/>
    <x v="23"/>
  </r>
  <r>
    <x v="61"/>
    <n v="15837104"/>
    <n v="11877828"/>
    <n v="4839115"/>
    <n v="11437908"/>
    <x v="20"/>
  </r>
  <r>
    <x v="62"/>
    <n v="7818242"/>
    <n v="5863681"/>
    <n v="2388907"/>
    <n v="5646508"/>
    <x v="2"/>
  </r>
  <r>
    <x v="63"/>
    <n v="7818242"/>
    <n v="5863681"/>
    <n v="2388907"/>
    <n v="5646508"/>
    <x v="2"/>
  </r>
  <r>
    <x v="64"/>
    <n v="7583695"/>
    <n v="5687771"/>
    <n v="2317240"/>
    <n v="5477113"/>
    <x v="10"/>
  </r>
  <r>
    <x v="65"/>
    <n v="7818242"/>
    <n v="5863681"/>
    <n v="2388907"/>
    <n v="5646508"/>
    <x v="2"/>
  </r>
  <r>
    <x v="66"/>
    <n v="7818242"/>
    <n v="5863681"/>
    <n v="2388907"/>
    <n v="5646508"/>
    <x v="2"/>
  </r>
  <r>
    <x v="67"/>
    <n v="16806722"/>
    <n v="12605042"/>
    <n v="5135387"/>
    <n v="12138188"/>
    <x v="23"/>
  </r>
  <r>
    <x v="68"/>
    <n v="16645119"/>
    <n v="12483839"/>
    <n v="5086008"/>
    <n v="12021475"/>
    <x v="9"/>
  </r>
  <r>
    <x v="69"/>
    <n v="7661877"/>
    <n v="5746408"/>
    <n v="2341129"/>
    <n v="5533578"/>
    <x v="11"/>
  </r>
  <r>
    <x v="70"/>
    <n v="7740060"/>
    <n v="5805045"/>
    <n v="2365018"/>
    <n v="5590043"/>
    <x v="16"/>
  </r>
  <r>
    <x v="71"/>
    <n v="7818242"/>
    <n v="5863681"/>
    <n v="2388907"/>
    <n v="5646508"/>
    <x v="2"/>
  </r>
  <r>
    <x v="72"/>
    <n v="8209154"/>
    <n v="6156866"/>
    <n v="2508352"/>
    <n v="5928833"/>
    <x v="5"/>
  </r>
  <r>
    <x v="73"/>
    <n v="7740060"/>
    <n v="5805045"/>
    <n v="2365018"/>
    <n v="5590043"/>
    <x v="16"/>
  </r>
  <r>
    <x v="74"/>
    <n v="15352294"/>
    <n v="11514221"/>
    <n v="4690978"/>
    <n v="11087768"/>
    <x v="3"/>
  </r>
  <r>
    <x v="75"/>
    <n v="15352294"/>
    <n v="11514221"/>
    <n v="4690978"/>
    <n v="11087768"/>
    <x v="3"/>
  </r>
  <r>
    <x v="76"/>
    <n v="8052789"/>
    <n v="6039592"/>
    <n v="2460574"/>
    <n v="5815903"/>
    <x v="12"/>
  </r>
  <r>
    <x v="77"/>
    <n v="7896424"/>
    <n v="5922318"/>
    <n v="2412796"/>
    <n v="5702973"/>
    <x v="1"/>
  </r>
  <r>
    <x v="78"/>
    <n v="7661877"/>
    <n v="5746408"/>
    <n v="2341129"/>
    <n v="5533578"/>
    <x v="11"/>
  </r>
  <r>
    <x v="79"/>
    <n v="7818242"/>
    <n v="5863681"/>
    <n v="2388907"/>
    <n v="5646508"/>
    <x v="2"/>
  </r>
  <r>
    <x v="80"/>
    <n v="7583695"/>
    <n v="5687771"/>
    <n v="2317240"/>
    <n v="5477113"/>
    <x v="10"/>
  </r>
  <r>
    <x v="81"/>
    <n v="15998707"/>
    <n v="11999030"/>
    <n v="4888493"/>
    <n v="11554621"/>
    <x v="14"/>
  </r>
  <r>
    <x v="82"/>
    <n v="16321913"/>
    <n v="12241435"/>
    <n v="4987251"/>
    <n v="11788048"/>
    <x v="18"/>
  </r>
  <r>
    <x v="83"/>
    <n v="8052789"/>
    <n v="6039592"/>
    <n v="2460574"/>
    <n v="5815903"/>
    <x v="12"/>
  </r>
  <r>
    <x v="84"/>
    <n v="7505512"/>
    <n v="5629134"/>
    <n v="2293351"/>
    <n v="5420648"/>
    <x v="0"/>
  </r>
  <r>
    <x v="85"/>
    <n v="7505512"/>
    <n v="5629134"/>
    <n v="2293351"/>
    <n v="5420648"/>
    <x v="0"/>
  </r>
  <r>
    <x v="86"/>
    <n v="7740060"/>
    <n v="5805045"/>
    <n v="2365018"/>
    <n v="5590043"/>
    <x v="16"/>
  </r>
  <r>
    <x v="87"/>
    <n v="8209154"/>
    <n v="6156866"/>
    <n v="2508352"/>
    <n v="5928833"/>
    <x v="5"/>
  </r>
  <r>
    <x v="88"/>
    <n v="16160310"/>
    <n v="12120232"/>
    <n v="4937872"/>
    <n v="11671335"/>
    <x v="19"/>
  </r>
  <r>
    <x v="89"/>
    <n v="15352294"/>
    <n v="11514221"/>
    <n v="4690978"/>
    <n v="11087768"/>
    <x v="3"/>
  </r>
  <r>
    <x v="90"/>
    <n v="7583695"/>
    <n v="5687771"/>
    <n v="2317240"/>
    <n v="5477113"/>
    <x v="10"/>
  </r>
  <r>
    <x v="91"/>
    <n v="8209154"/>
    <n v="6156866"/>
    <n v="2508352"/>
    <n v="5928833"/>
    <x v="5"/>
  </r>
  <r>
    <x v="92"/>
    <n v="8052789"/>
    <n v="6039592"/>
    <n v="2460574"/>
    <n v="5815903"/>
    <x v="12"/>
  </r>
  <r>
    <x v="93"/>
    <n v="7974607"/>
    <n v="5980955"/>
    <n v="2436685"/>
    <n v="5759438"/>
    <x v="13"/>
  </r>
  <r>
    <x v="94"/>
    <n v="8130972"/>
    <n v="6098229"/>
    <n v="2484463"/>
    <n v="5872368"/>
    <x v="6"/>
  </r>
  <r>
    <x v="95"/>
    <n v="16806722"/>
    <n v="12605042"/>
    <n v="5135387"/>
    <n v="12138188"/>
    <x v="23"/>
  </r>
  <r>
    <x v="96"/>
    <n v="15513897"/>
    <n v="11635423"/>
    <n v="4740357"/>
    <n v="11204481"/>
    <x v="22"/>
  </r>
  <r>
    <x v="97"/>
    <n v="7740060"/>
    <n v="5805045"/>
    <n v="2365018"/>
    <n v="5590043"/>
    <x v="16"/>
  </r>
  <r>
    <x v="98"/>
    <n v="7818242"/>
    <n v="5863681"/>
    <n v="2388907"/>
    <n v="5646508"/>
    <x v="2"/>
  </r>
  <r>
    <x v="99"/>
    <n v="7740060"/>
    <n v="5805045"/>
    <n v="2365018"/>
    <n v="5590043"/>
    <x v="16"/>
  </r>
  <r>
    <x v="100"/>
    <n v="7427330"/>
    <n v="5570497"/>
    <n v="2269462"/>
    <n v="5364183"/>
    <x v="8"/>
  </r>
  <r>
    <x v="101"/>
    <n v="7427330"/>
    <n v="5570497"/>
    <n v="2269462"/>
    <n v="5364183"/>
    <x v="8"/>
  </r>
  <r>
    <x v="102"/>
    <n v="15513897"/>
    <n v="11635423"/>
    <n v="4740357"/>
    <n v="11204481"/>
    <x v="22"/>
  </r>
  <r>
    <x v="103"/>
    <n v="16806722"/>
    <n v="12605042"/>
    <n v="5135387"/>
    <n v="12138188"/>
    <x v="23"/>
  </r>
  <r>
    <x v="104"/>
    <n v="7583695"/>
    <n v="5687771"/>
    <n v="2317240"/>
    <n v="5477113"/>
    <x v="10"/>
  </r>
  <r>
    <x v="105"/>
    <n v="8130972"/>
    <n v="6098229"/>
    <n v="2484463"/>
    <n v="5872368"/>
    <x v="6"/>
  </r>
  <r>
    <x v="106"/>
    <n v="7896424"/>
    <n v="5922318"/>
    <n v="2412796"/>
    <n v="5702973"/>
    <x v="1"/>
  </r>
  <r>
    <x v="107"/>
    <n v="8209154"/>
    <n v="6156866"/>
    <n v="2508352"/>
    <n v="5928833"/>
    <x v="5"/>
  </r>
  <r>
    <x v="108"/>
    <n v="7974607"/>
    <n v="5980955"/>
    <n v="2436685"/>
    <n v="5759438"/>
    <x v="13"/>
  </r>
  <r>
    <x v="109"/>
    <n v="15998707"/>
    <n v="11999030"/>
    <n v="4888493"/>
    <n v="11554621"/>
    <x v="14"/>
  </r>
  <r>
    <x v="110"/>
    <n v="16806722"/>
    <n v="12605042"/>
    <n v="5135387"/>
    <n v="12138188"/>
    <x v="23"/>
  </r>
  <r>
    <x v="111"/>
    <n v="7505512"/>
    <n v="5629134"/>
    <n v="2293351"/>
    <n v="5420648"/>
    <x v="0"/>
  </r>
  <r>
    <x v="112"/>
    <n v="7427330"/>
    <n v="5570497"/>
    <n v="2269462"/>
    <n v="5364183"/>
    <x v="8"/>
  </r>
  <r>
    <x v="113"/>
    <n v="7818242"/>
    <n v="5863681"/>
    <n v="2388907"/>
    <n v="5646508"/>
    <x v="2"/>
  </r>
  <r>
    <x v="114"/>
    <n v="8209154"/>
    <n v="6156866"/>
    <n v="2508352"/>
    <n v="5928833"/>
    <x v="5"/>
  </r>
  <r>
    <x v="115"/>
    <n v="7974607"/>
    <n v="5980955"/>
    <n v="2436685"/>
    <n v="5759438"/>
    <x v="13"/>
  </r>
  <r>
    <x v="116"/>
    <n v="16968325"/>
    <n v="12726244"/>
    <n v="5184766"/>
    <n v="12254901"/>
    <x v="17"/>
  </r>
  <r>
    <x v="117"/>
    <n v="16645119"/>
    <n v="12483839"/>
    <n v="5086008"/>
    <n v="12021475"/>
    <x v="9"/>
  </r>
  <r>
    <x v="118"/>
    <n v="7427330"/>
    <n v="5570497"/>
    <n v="2269462"/>
    <n v="5364183"/>
    <x v="8"/>
  </r>
  <r>
    <x v="119"/>
    <n v="7583695"/>
    <n v="5687771"/>
    <n v="2317240"/>
    <n v="5477113"/>
    <x v="10"/>
  </r>
  <r>
    <x v="120"/>
    <n v="8209154"/>
    <n v="6156866"/>
    <n v="2508352"/>
    <n v="5928833"/>
    <x v="5"/>
  </r>
  <r>
    <x v="121"/>
    <n v="7661877"/>
    <n v="5746408"/>
    <n v="2341129"/>
    <n v="5533578"/>
    <x v="11"/>
  </r>
  <r>
    <x v="122"/>
    <n v="7505512"/>
    <n v="5629134"/>
    <n v="2293351"/>
    <n v="5420648"/>
    <x v="0"/>
  </r>
  <r>
    <x v="123"/>
    <n v="15513897"/>
    <n v="11635423"/>
    <n v="4740357"/>
    <n v="11204481"/>
    <x v="22"/>
  </r>
  <r>
    <x v="124"/>
    <n v="15837104"/>
    <n v="11877828"/>
    <n v="4839115"/>
    <n v="11437908"/>
    <x v="20"/>
  </r>
  <r>
    <x v="125"/>
    <n v="7818242"/>
    <n v="5863681"/>
    <n v="2388907"/>
    <n v="5646508"/>
    <x v="2"/>
  </r>
  <r>
    <x v="126"/>
    <n v="7974607"/>
    <n v="5980955"/>
    <n v="2436685"/>
    <n v="5759438"/>
    <x v="13"/>
  </r>
  <r>
    <x v="127"/>
    <n v="8209154"/>
    <n v="6156866"/>
    <n v="2508352"/>
    <n v="5928833"/>
    <x v="5"/>
  </r>
  <r>
    <x v="128"/>
    <n v="7583695"/>
    <n v="5687771"/>
    <n v="2317240"/>
    <n v="5477113"/>
    <x v="10"/>
  </r>
  <r>
    <x v="129"/>
    <n v="7583695"/>
    <n v="5687771"/>
    <n v="2317240"/>
    <n v="5477113"/>
    <x v="10"/>
  </r>
  <r>
    <x v="130"/>
    <n v="16483516"/>
    <n v="12362637"/>
    <n v="5036630"/>
    <n v="11904761"/>
    <x v="21"/>
  </r>
  <r>
    <x v="131"/>
    <n v="15352294"/>
    <n v="11514221"/>
    <n v="4690978"/>
    <n v="11087768"/>
    <x v="3"/>
  </r>
  <r>
    <x v="132"/>
    <n v="7505512"/>
    <n v="5629134"/>
    <n v="2293351"/>
    <n v="5420648"/>
    <x v="0"/>
  </r>
  <r>
    <x v="133"/>
    <n v="8209154"/>
    <n v="6156866"/>
    <n v="2508352"/>
    <n v="5928833"/>
    <x v="5"/>
  </r>
  <r>
    <x v="134"/>
    <n v="7896424"/>
    <n v="5922318"/>
    <n v="2412796"/>
    <n v="5702973"/>
    <x v="1"/>
  </r>
  <r>
    <x v="135"/>
    <n v="7583695"/>
    <n v="5687771"/>
    <n v="2317240"/>
    <n v="5477113"/>
    <x v="10"/>
  </r>
  <r>
    <x v="136"/>
    <n v="7427330"/>
    <n v="5570497"/>
    <n v="2269462"/>
    <n v="5364183"/>
    <x v="8"/>
  </r>
  <r>
    <x v="137"/>
    <n v="16160310"/>
    <n v="12120232"/>
    <n v="4937872"/>
    <n v="11671335"/>
    <x v="19"/>
  </r>
  <r>
    <x v="138"/>
    <n v="16968325"/>
    <n v="12726244"/>
    <n v="5184766"/>
    <n v="12254901"/>
    <x v="17"/>
  </r>
  <r>
    <x v="139"/>
    <n v="8052789"/>
    <n v="6039592"/>
    <n v="2460574"/>
    <n v="5815903"/>
    <x v="12"/>
  </r>
  <r>
    <x v="140"/>
    <n v="8052789"/>
    <n v="6039592"/>
    <n v="2460574"/>
    <n v="5815903"/>
    <x v="12"/>
  </r>
  <r>
    <x v="141"/>
    <n v="7896424"/>
    <n v="5922318"/>
    <n v="2412796"/>
    <n v="5702973"/>
    <x v="1"/>
  </r>
  <r>
    <x v="142"/>
    <n v="7583695"/>
    <n v="5687771"/>
    <n v="2317240"/>
    <n v="5477113"/>
    <x v="10"/>
  </r>
  <r>
    <x v="143"/>
    <n v="8052789"/>
    <n v="6039592"/>
    <n v="2460574"/>
    <n v="5815903"/>
    <x v="12"/>
  </r>
  <r>
    <x v="144"/>
    <n v="16968325"/>
    <n v="12726244"/>
    <n v="5184766"/>
    <n v="12254901"/>
    <x v="17"/>
  </r>
  <r>
    <x v="145"/>
    <n v="16968325"/>
    <n v="12726244"/>
    <n v="5184766"/>
    <n v="12254901"/>
    <x v="17"/>
  </r>
  <r>
    <x v="146"/>
    <n v="7583695"/>
    <n v="5687771"/>
    <n v="2317240"/>
    <n v="5477113"/>
    <x v="10"/>
  </r>
  <r>
    <x v="147"/>
    <n v="8130972"/>
    <n v="6098229"/>
    <n v="2484463"/>
    <n v="5872368"/>
    <x v="6"/>
  </r>
  <r>
    <x v="148"/>
    <n v="7427330"/>
    <n v="5570497"/>
    <n v="2269462"/>
    <n v="5364183"/>
    <x v="8"/>
  </r>
  <r>
    <x v="149"/>
    <n v="7740060"/>
    <n v="5805045"/>
    <n v="2365018"/>
    <n v="5590043"/>
    <x v="16"/>
  </r>
  <r>
    <x v="150"/>
    <n v="8052789"/>
    <n v="6039592"/>
    <n v="2460574"/>
    <n v="5815903"/>
    <x v="12"/>
  </r>
  <r>
    <x v="151"/>
    <n v="16806722"/>
    <n v="12605042"/>
    <n v="5135387"/>
    <n v="12138188"/>
    <x v="23"/>
  </r>
  <r>
    <x v="152"/>
    <n v="15675500"/>
    <n v="11756625"/>
    <n v="4789736"/>
    <n v="11321195"/>
    <x v="4"/>
  </r>
  <r>
    <x v="153"/>
    <n v="7740060"/>
    <n v="5805045"/>
    <n v="2365018"/>
    <n v="5590043"/>
    <x v="16"/>
  </r>
  <r>
    <x v="154"/>
    <n v="8052789"/>
    <n v="6039592"/>
    <n v="2460574"/>
    <n v="5815903"/>
    <x v="12"/>
  </r>
  <r>
    <x v="155"/>
    <n v="8052789"/>
    <n v="6039592"/>
    <n v="2460574"/>
    <n v="5815903"/>
    <x v="12"/>
  </r>
  <r>
    <x v="156"/>
    <n v="8052789"/>
    <n v="6039592"/>
    <n v="2460574"/>
    <n v="5815903"/>
    <x v="12"/>
  </r>
  <r>
    <x v="157"/>
    <n v="7583695"/>
    <n v="5687771"/>
    <n v="2317240"/>
    <n v="5477113"/>
    <x v="10"/>
  </r>
  <r>
    <x v="158"/>
    <n v="15352294"/>
    <n v="11514221"/>
    <n v="4690978"/>
    <n v="11087768"/>
    <x v="3"/>
  </r>
  <r>
    <x v="159"/>
    <n v="16160310"/>
    <n v="12120232"/>
    <n v="4937872"/>
    <n v="11671335"/>
    <x v="19"/>
  </r>
  <r>
    <x v="160"/>
    <n v="7896424"/>
    <n v="5922318"/>
    <n v="2412796"/>
    <n v="5702973"/>
    <x v="1"/>
  </r>
  <r>
    <x v="161"/>
    <n v="8052789"/>
    <n v="6039592"/>
    <n v="2460574"/>
    <n v="5815903"/>
    <x v="12"/>
  </r>
  <r>
    <x v="162"/>
    <n v="7896424"/>
    <n v="5922318"/>
    <n v="2412796"/>
    <n v="5702973"/>
    <x v="1"/>
  </r>
  <r>
    <x v="163"/>
    <n v="7818242"/>
    <n v="5863681"/>
    <n v="2388907"/>
    <n v="5646508"/>
    <x v="2"/>
  </r>
  <r>
    <x v="164"/>
    <n v="8052789"/>
    <n v="6039592"/>
    <n v="2460574"/>
    <n v="5815903"/>
    <x v="12"/>
  </r>
  <r>
    <x v="165"/>
    <n v="15998707"/>
    <n v="11999030"/>
    <n v="4888493"/>
    <n v="11554621"/>
    <x v="14"/>
  </r>
  <r>
    <x v="166"/>
    <n v="16483516"/>
    <n v="12362637"/>
    <n v="5036630"/>
    <n v="11904761"/>
    <x v="21"/>
  </r>
  <r>
    <x v="167"/>
    <n v="8130972"/>
    <n v="6098229"/>
    <n v="2484463"/>
    <n v="5872368"/>
    <x v="6"/>
  </r>
  <r>
    <x v="168"/>
    <n v="7583695"/>
    <n v="5687771"/>
    <n v="2317240"/>
    <n v="5477113"/>
    <x v="10"/>
  </r>
  <r>
    <x v="169"/>
    <n v="7974607"/>
    <n v="5980955"/>
    <n v="2436685"/>
    <n v="5759438"/>
    <x v="13"/>
  </r>
  <r>
    <x v="170"/>
    <n v="3674574"/>
    <n v="2755930"/>
    <n v="1122786"/>
    <n v="2653859"/>
    <x v="24"/>
  </r>
  <r>
    <x v="171"/>
    <n v="7583695"/>
    <n v="5687771"/>
    <n v="2317240"/>
    <n v="5477113"/>
    <x v="10"/>
  </r>
  <r>
    <x v="172"/>
    <n v="16160310"/>
    <n v="12120232"/>
    <n v="4937872"/>
    <n v="11671335"/>
    <x v="19"/>
  </r>
  <r>
    <x v="173"/>
    <n v="15675500"/>
    <n v="11756625"/>
    <n v="4789736"/>
    <n v="11321195"/>
    <x v="4"/>
  </r>
  <r>
    <x v="174"/>
    <n v="7661877"/>
    <n v="5746408"/>
    <n v="2341129"/>
    <n v="5533578"/>
    <x v="11"/>
  </r>
  <r>
    <x v="175"/>
    <n v="8130972"/>
    <n v="6098229"/>
    <n v="2484463"/>
    <n v="5872368"/>
    <x v="6"/>
  </r>
  <r>
    <x v="176"/>
    <n v="8052789"/>
    <n v="6039592"/>
    <n v="2460574"/>
    <n v="5815903"/>
    <x v="12"/>
  </r>
  <r>
    <x v="177"/>
    <n v="8052789"/>
    <n v="6039592"/>
    <n v="2460574"/>
    <n v="5815903"/>
    <x v="12"/>
  </r>
  <r>
    <x v="178"/>
    <n v="7661877"/>
    <n v="5746408"/>
    <n v="2341129"/>
    <n v="5533578"/>
    <x v="11"/>
  </r>
  <r>
    <x v="179"/>
    <n v="16806722"/>
    <n v="12605042"/>
    <n v="5135387"/>
    <n v="12138188"/>
    <x v="23"/>
  </r>
  <r>
    <x v="180"/>
    <n v="15837104"/>
    <n v="11877828"/>
    <n v="4839115"/>
    <n v="11437908"/>
    <x v="20"/>
  </r>
  <r>
    <x v="181"/>
    <n v="7740060"/>
    <n v="5805045"/>
    <n v="2365018"/>
    <n v="5590043"/>
    <x v="16"/>
  </r>
  <r>
    <x v="182"/>
    <n v="7896424"/>
    <n v="5922318"/>
    <n v="2412796"/>
    <n v="5702973"/>
    <x v="1"/>
  </r>
  <r>
    <x v="183"/>
    <n v="7974607"/>
    <n v="5980955"/>
    <n v="2436685"/>
    <n v="5759438"/>
    <x v="13"/>
  </r>
  <r>
    <x v="184"/>
    <n v="8052789"/>
    <n v="6039592"/>
    <n v="2460574"/>
    <n v="5815903"/>
    <x v="12"/>
  </r>
  <r>
    <x v="185"/>
    <n v="7427330"/>
    <n v="5570497"/>
    <n v="2269462"/>
    <n v="5364183"/>
    <x v="8"/>
  </r>
  <r>
    <x v="186"/>
    <n v="16160310"/>
    <n v="12120232"/>
    <n v="4937872"/>
    <n v="11671335"/>
    <x v="19"/>
  </r>
  <r>
    <x v="187"/>
    <n v="15675500"/>
    <n v="11756625"/>
    <n v="4789736"/>
    <n v="11321195"/>
    <x v="4"/>
  </r>
  <r>
    <x v="188"/>
    <n v="7661877"/>
    <n v="5746408"/>
    <n v="2341129"/>
    <n v="5533578"/>
    <x v="11"/>
  </r>
  <r>
    <x v="189"/>
    <n v="8209154"/>
    <n v="6156866"/>
    <n v="2508352"/>
    <n v="5928833"/>
    <x v="5"/>
  </r>
  <r>
    <x v="190"/>
    <n v="8209154"/>
    <n v="6156866"/>
    <n v="2508352"/>
    <n v="5928833"/>
    <x v="5"/>
  </r>
  <r>
    <x v="191"/>
    <n v="7740060"/>
    <n v="5805045"/>
    <n v="2365018"/>
    <n v="5590043"/>
    <x v="16"/>
  </r>
  <r>
    <x v="192"/>
    <n v="7505512"/>
    <n v="5629134"/>
    <n v="2293351"/>
    <n v="5420648"/>
    <x v="0"/>
  </r>
  <r>
    <x v="193"/>
    <n v="16160310"/>
    <n v="12120232"/>
    <n v="4937872"/>
    <n v="11671335"/>
    <x v="19"/>
  </r>
  <r>
    <x v="194"/>
    <n v="15513897"/>
    <n v="11635423"/>
    <n v="4740357"/>
    <n v="11204481"/>
    <x v="22"/>
  </r>
  <r>
    <x v="195"/>
    <n v="7740060"/>
    <n v="5805045"/>
    <n v="2365018"/>
    <n v="5590043"/>
    <x v="16"/>
  </r>
  <r>
    <x v="196"/>
    <n v="7427330"/>
    <n v="5570497"/>
    <n v="2269462"/>
    <n v="5364183"/>
    <x v="8"/>
  </r>
  <r>
    <x v="197"/>
    <n v="7740060"/>
    <n v="5805045"/>
    <n v="2365018"/>
    <n v="5590043"/>
    <x v="16"/>
  </r>
  <r>
    <x v="198"/>
    <n v="7974607"/>
    <n v="5980955"/>
    <n v="2436685"/>
    <n v="5759438"/>
    <x v="13"/>
  </r>
  <r>
    <x v="199"/>
    <n v="8130972"/>
    <n v="6098229"/>
    <n v="2484463"/>
    <n v="5872368"/>
    <x v="6"/>
  </r>
  <r>
    <x v="200"/>
    <n v="15998707"/>
    <n v="11999030"/>
    <n v="4888493"/>
    <n v="11554621"/>
    <x v="14"/>
  </r>
  <r>
    <x v="201"/>
    <n v="15352294"/>
    <n v="11514221"/>
    <n v="4690978"/>
    <n v="11087768"/>
    <x v="3"/>
  </r>
  <r>
    <x v="202"/>
    <n v="7740060"/>
    <n v="5805045"/>
    <n v="2365018"/>
    <n v="5590043"/>
    <x v="16"/>
  </r>
  <r>
    <x v="203"/>
    <n v="7661877"/>
    <n v="5746408"/>
    <n v="2341129"/>
    <n v="5533578"/>
    <x v="11"/>
  </r>
  <r>
    <x v="204"/>
    <n v="7896424"/>
    <n v="5922318"/>
    <n v="2412796"/>
    <n v="5702973"/>
    <x v="1"/>
  </r>
  <r>
    <x v="205"/>
    <n v="7427330"/>
    <n v="5570497"/>
    <n v="2269462"/>
    <n v="5364183"/>
    <x v="8"/>
  </r>
  <r>
    <x v="206"/>
    <n v="7583695"/>
    <n v="5687771"/>
    <n v="2317240"/>
    <n v="5477113"/>
    <x v="10"/>
  </r>
  <r>
    <x v="207"/>
    <n v="16160310"/>
    <n v="12120232"/>
    <n v="4937872"/>
    <n v="11671335"/>
    <x v="19"/>
  </r>
  <r>
    <x v="208"/>
    <n v="15675500"/>
    <n v="11756625"/>
    <n v="4789736"/>
    <n v="11321195"/>
    <x v="4"/>
  </r>
  <r>
    <x v="209"/>
    <n v="7740060"/>
    <n v="5805045"/>
    <n v="2365018"/>
    <n v="5590043"/>
    <x v="16"/>
  </r>
  <r>
    <x v="210"/>
    <n v="7505512"/>
    <n v="5629134"/>
    <n v="2293351"/>
    <n v="5420648"/>
    <x v="0"/>
  </r>
  <r>
    <x v="211"/>
    <n v="8052789"/>
    <n v="6039592"/>
    <n v="2460574"/>
    <n v="5815903"/>
    <x v="12"/>
  </r>
  <r>
    <x v="212"/>
    <n v="7974607"/>
    <n v="5980955"/>
    <n v="2436685"/>
    <n v="5759438"/>
    <x v="13"/>
  </r>
  <r>
    <x v="213"/>
    <n v="8209154"/>
    <n v="6156866"/>
    <n v="2508352"/>
    <n v="5928833"/>
    <x v="5"/>
  </r>
  <r>
    <x v="214"/>
    <n v="16321913"/>
    <n v="12241435"/>
    <n v="4987251"/>
    <n v="11788048"/>
    <x v="18"/>
  </r>
  <r>
    <x v="215"/>
    <n v="15837104"/>
    <n v="11877828"/>
    <n v="4839115"/>
    <n v="11437908"/>
    <x v="20"/>
  </r>
  <r>
    <x v="216"/>
    <n v="8052789"/>
    <n v="6039592"/>
    <n v="2460574"/>
    <n v="5815903"/>
    <x v="12"/>
  </r>
  <r>
    <x v="217"/>
    <n v="8130972"/>
    <n v="6098229"/>
    <n v="2484463"/>
    <n v="5872368"/>
    <x v="6"/>
  </r>
  <r>
    <x v="218"/>
    <n v="8130972"/>
    <n v="6098229"/>
    <n v="2484463"/>
    <n v="5872368"/>
    <x v="6"/>
  </r>
  <r>
    <x v="219"/>
    <n v="7505512"/>
    <n v="5629134"/>
    <n v="2293351"/>
    <n v="5420648"/>
    <x v="0"/>
  </r>
  <r>
    <x v="220"/>
    <n v="8130972"/>
    <n v="6098229"/>
    <n v="2484463"/>
    <n v="5872368"/>
    <x v="6"/>
  </r>
  <r>
    <x v="221"/>
    <n v="16806722"/>
    <n v="12605042"/>
    <n v="5135387"/>
    <n v="12138188"/>
    <x v="23"/>
  </r>
  <r>
    <x v="222"/>
    <n v="15837104"/>
    <n v="11877828"/>
    <n v="4839115"/>
    <n v="11437908"/>
    <x v="20"/>
  </r>
  <r>
    <x v="223"/>
    <n v="7427330"/>
    <n v="5570497"/>
    <n v="2269462"/>
    <n v="5364183"/>
    <x v="8"/>
  </r>
  <r>
    <x v="224"/>
    <n v="7505512"/>
    <n v="5629134"/>
    <n v="2293351"/>
    <n v="5420648"/>
    <x v="0"/>
  </r>
  <r>
    <x v="225"/>
    <n v="8130972"/>
    <n v="6098229"/>
    <n v="2484463"/>
    <n v="5872368"/>
    <x v="6"/>
  </r>
  <r>
    <x v="226"/>
    <n v="7896424"/>
    <n v="5922318"/>
    <n v="2412796"/>
    <n v="5702973"/>
    <x v="1"/>
  </r>
  <r>
    <x v="227"/>
    <n v="7661877"/>
    <n v="5746408"/>
    <n v="2341129"/>
    <n v="5533578"/>
    <x v="11"/>
  </r>
  <r>
    <x v="228"/>
    <n v="16806722"/>
    <n v="12605042"/>
    <n v="5135387"/>
    <n v="12138188"/>
    <x v="23"/>
  </r>
  <r>
    <x v="229"/>
    <n v="16321913"/>
    <n v="12241435"/>
    <n v="4987251"/>
    <n v="11788048"/>
    <x v="18"/>
  </r>
  <r>
    <x v="230"/>
    <n v="7583695"/>
    <n v="5687771"/>
    <n v="2317240"/>
    <n v="5477113"/>
    <x v="10"/>
  </r>
  <r>
    <x v="231"/>
    <n v="7896424"/>
    <n v="5922318"/>
    <n v="2412796"/>
    <n v="5702973"/>
    <x v="1"/>
  </r>
  <r>
    <x v="232"/>
    <n v="8052789"/>
    <n v="6039592"/>
    <n v="2460574"/>
    <n v="5815903"/>
    <x v="12"/>
  </r>
  <r>
    <x v="233"/>
    <n v="7896424"/>
    <n v="5922318"/>
    <n v="2412796"/>
    <n v="5702973"/>
    <x v="1"/>
  </r>
  <r>
    <x v="234"/>
    <n v="7505512"/>
    <n v="5629134"/>
    <n v="2293351"/>
    <n v="5420648"/>
    <x v="0"/>
  </r>
  <r>
    <x v="235"/>
    <n v="15513897"/>
    <n v="11635423"/>
    <n v="4740357"/>
    <n v="11204481"/>
    <x v="22"/>
  </r>
  <r>
    <x v="236"/>
    <n v="15998707"/>
    <n v="11999030"/>
    <n v="4888493"/>
    <n v="11554621"/>
    <x v="14"/>
  </r>
  <r>
    <x v="237"/>
    <n v="8052789"/>
    <n v="6039592"/>
    <n v="2460574"/>
    <n v="5815903"/>
    <x v="12"/>
  </r>
  <r>
    <x v="238"/>
    <n v="7505512"/>
    <n v="5629134"/>
    <n v="2293351"/>
    <n v="5420648"/>
    <x v="0"/>
  </r>
  <r>
    <x v="239"/>
    <n v="7896424"/>
    <n v="5922318"/>
    <n v="2412796"/>
    <n v="5702973"/>
    <x v="1"/>
  </r>
  <r>
    <x v="240"/>
    <n v="7661877"/>
    <n v="5746408"/>
    <n v="2341129"/>
    <n v="5533578"/>
    <x v="11"/>
  </r>
  <r>
    <x v="241"/>
    <n v="7896424"/>
    <n v="5922318"/>
    <n v="2412796"/>
    <n v="5702973"/>
    <x v="1"/>
  </r>
  <r>
    <x v="242"/>
    <n v="16321913"/>
    <n v="12241435"/>
    <n v="4987251"/>
    <n v="11788048"/>
    <x v="18"/>
  </r>
  <r>
    <x v="243"/>
    <n v="15352294"/>
    <n v="11514221"/>
    <n v="4690978"/>
    <n v="11087768"/>
    <x v="3"/>
  </r>
  <r>
    <x v="244"/>
    <n v="8209154"/>
    <n v="6156866"/>
    <n v="2508352"/>
    <n v="5928833"/>
    <x v="5"/>
  </r>
  <r>
    <x v="245"/>
    <n v="8130972"/>
    <n v="6098229"/>
    <n v="2484463"/>
    <n v="5872368"/>
    <x v="6"/>
  </r>
  <r>
    <x v="246"/>
    <n v="8052789"/>
    <n v="6039592"/>
    <n v="2460574"/>
    <n v="5815903"/>
    <x v="12"/>
  </r>
  <r>
    <x v="247"/>
    <n v="7427330"/>
    <n v="5570497"/>
    <n v="2269462"/>
    <n v="5364183"/>
    <x v="8"/>
  </r>
  <r>
    <x v="248"/>
    <n v="7505512"/>
    <n v="5629134"/>
    <n v="2293351"/>
    <n v="5420648"/>
    <x v="0"/>
  </r>
  <r>
    <x v="249"/>
    <n v="16806722"/>
    <n v="12605042"/>
    <n v="5135387"/>
    <n v="12138188"/>
    <x v="23"/>
  </r>
  <r>
    <x v="250"/>
    <n v="15513897"/>
    <n v="11635423"/>
    <n v="4740357"/>
    <n v="11204481"/>
    <x v="22"/>
  </r>
  <r>
    <x v="251"/>
    <n v="7818242"/>
    <n v="5863681"/>
    <n v="2388907"/>
    <n v="5646508"/>
    <x v="2"/>
  </r>
  <r>
    <x v="252"/>
    <n v="8052789"/>
    <n v="6039592"/>
    <n v="2460574"/>
    <n v="5815903"/>
    <x v="12"/>
  </r>
  <r>
    <x v="253"/>
    <n v="7583695"/>
    <n v="5687771"/>
    <n v="2317240"/>
    <n v="5477113"/>
    <x v="10"/>
  </r>
  <r>
    <x v="254"/>
    <n v="7505512"/>
    <n v="5629134"/>
    <n v="2293351"/>
    <n v="5420648"/>
    <x v="0"/>
  </r>
  <r>
    <x v="255"/>
    <n v="8209154"/>
    <n v="6156866"/>
    <n v="2508352"/>
    <n v="5928833"/>
    <x v="5"/>
  </r>
  <r>
    <x v="256"/>
    <n v="15998707"/>
    <n v="11999030"/>
    <n v="4888493"/>
    <n v="11554621"/>
    <x v="14"/>
  </r>
  <r>
    <x v="257"/>
    <n v="16645119"/>
    <n v="12483839"/>
    <n v="5086008"/>
    <n v="12021475"/>
    <x v="9"/>
  </r>
  <r>
    <x v="258"/>
    <n v="7427330"/>
    <n v="5570497"/>
    <n v="2269462"/>
    <n v="5364183"/>
    <x v="8"/>
  </r>
  <r>
    <x v="259"/>
    <n v="8052789"/>
    <n v="6039592"/>
    <n v="2460574"/>
    <n v="5815903"/>
    <x v="12"/>
  </r>
  <r>
    <x v="260"/>
    <n v="7740060"/>
    <n v="5805045"/>
    <n v="2365018"/>
    <n v="5590043"/>
    <x v="16"/>
  </r>
  <r>
    <x v="261"/>
    <n v="7661877"/>
    <n v="5746408"/>
    <n v="2341129"/>
    <n v="5533578"/>
    <x v="11"/>
  </r>
  <r>
    <x v="262"/>
    <n v="7661877"/>
    <n v="5746408"/>
    <n v="2341129"/>
    <n v="5533578"/>
    <x v="11"/>
  </r>
  <r>
    <x v="263"/>
    <n v="15837104"/>
    <n v="11877828"/>
    <n v="4839115"/>
    <n v="11437908"/>
    <x v="20"/>
  </r>
  <r>
    <x v="264"/>
    <n v="16483516"/>
    <n v="12362637"/>
    <n v="5036630"/>
    <n v="11904761"/>
    <x v="21"/>
  </r>
  <r>
    <x v="265"/>
    <n v="7505512"/>
    <n v="5629134"/>
    <n v="2293351"/>
    <n v="5420648"/>
    <x v="0"/>
  </r>
  <r>
    <x v="266"/>
    <n v="7896424"/>
    <n v="5922318"/>
    <n v="2412796"/>
    <n v="5702973"/>
    <x v="1"/>
  </r>
  <r>
    <x v="267"/>
    <n v="7661877"/>
    <n v="5746408"/>
    <n v="2341129"/>
    <n v="5533578"/>
    <x v="11"/>
  </r>
  <r>
    <x v="268"/>
    <n v="8052789"/>
    <n v="6039592"/>
    <n v="2460574"/>
    <n v="5815903"/>
    <x v="12"/>
  </r>
  <r>
    <x v="269"/>
    <n v="7505512"/>
    <n v="5629134"/>
    <n v="2293351"/>
    <n v="5420648"/>
    <x v="0"/>
  </r>
  <r>
    <x v="270"/>
    <n v="15837104"/>
    <n v="11877828"/>
    <n v="4839115"/>
    <n v="11437908"/>
    <x v="20"/>
  </r>
  <r>
    <x v="271"/>
    <n v="15352294"/>
    <n v="11514221"/>
    <n v="4690978"/>
    <n v="11087768"/>
    <x v="3"/>
  </r>
  <r>
    <x v="272"/>
    <n v="7818242"/>
    <n v="5863681"/>
    <n v="2388907"/>
    <n v="5646508"/>
    <x v="2"/>
  </r>
  <r>
    <x v="273"/>
    <n v="7896424"/>
    <n v="5922318"/>
    <n v="2412796"/>
    <n v="5702973"/>
    <x v="1"/>
  </r>
  <r>
    <x v="274"/>
    <n v="7740060"/>
    <n v="5805045"/>
    <n v="2365018"/>
    <n v="5590043"/>
    <x v="16"/>
  </r>
  <r>
    <x v="275"/>
    <n v="7661877"/>
    <n v="5746408"/>
    <n v="2341129"/>
    <n v="5533578"/>
    <x v="11"/>
  </r>
  <r>
    <x v="276"/>
    <n v="7583695"/>
    <n v="5687771"/>
    <n v="2317240"/>
    <n v="5477113"/>
    <x v="10"/>
  </r>
  <r>
    <x v="277"/>
    <n v="16645119"/>
    <n v="12483839"/>
    <n v="5086008"/>
    <n v="12021475"/>
    <x v="9"/>
  </r>
  <r>
    <x v="278"/>
    <n v="15675500"/>
    <n v="11756625"/>
    <n v="4789736"/>
    <n v="11321195"/>
    <x v="4"/>
  </r>
  <r>
    <x v="279"/>
    <n v="7740060"/>
    <n v="5805045"/>
    <n v="2365018"/>
    <n v="5590043"/>
    <x v="16"/>
  </r>
  <r>
    <x v="280"/>
    <n v="8052789"/>
    <n v="6039592"/>
    <n v="2460574"/>
    <n v="5815903"/>
    <x v="12"/>
  </r>
  <r>
    <x v="281"/>
    <n v="7427330"/>
    <n v="5570497"/>
    <n v="2269462"/>
    <n v="5364183"/>
    <x v="8"/>
  </r>
  <r>
    <x v="282"/>
    <n v="7661877"/>
    <n v="5746408"/>
    <n v="2341129"/>
    <n v="5533578"/>
    <x v="11"/>
  </r>
  <r>
    <x v="283"/>
    <n v="7661877"/>
    <n v="5746408"/>
    <n v="2341129"/>
    <n v="5533578"/>
    <x v="11"/>
  </r>
  <r>
    <x v="284"/>
    <n v="16321913"/>
    <n v="12241435"/>
    <n v="4987251"/>
    <n v="11788048"/>
    <x v="18"/>
  </r>
  <r>
    <x v="285"/>
    <n v="15675500"/>
    <n v="11756625"/>
    <n v="4789736"/>
    <n v="11321195"/>
    <x v="4"/>
  </r>
  <r>
    <x v="286"/>
    <n v="7505512"/>
    <n v="5629134"/>
    <n v="2293351"/>
    <n v="5420648"/>
    <x v="0"/>
  </r>
  <r>
    <x v="287"/>
    <n v="7896424"/>
    <n v="5922318"/>
    <n v="2412796"/>
    <n v="5702973"/>
    <x v="1"/>
  </r>
  <r>
    <x v="288"/>
    <n v="7427330"/>
    <n v="5570497"/>
    <n v="2269462"/>
    <n v="5364183"/>
    <x v="8"/>
  </r>
  <r>
    <x v="289"/>
    <n v="7974607"/>
    <n v="5980955"/>
    <n v="2436685"/>
    <n v="5759438"/>
    <x v="13"/>
  </r>
  <r>
    <x v="290"/>
    <n v="7505512"/>
    <n v="5629134"/>
    <n v="2293351"/>
    <n v="5420648"/>
    <x v="0"/>
  </r>
  <r>
    <x v="291"/>
    <n v="16645119"/>
    <n v="12483839"/>
    <n v="5086008"/>
    <n v="12021475"/>
    <x v="9"/>
  </r>
  <r>
    <x v="292"/>
    <n v="15513897"/>
    <n v="11635423"/>
    <n v="4740357"/>
    <n v="11204481"/>
    <x v="22"/>
  </r>
  <r>
    <x v="293"/>
    <n v="8209154"/>
    <n v="6156866"/>
    <n v="2508352"/>
    <n v="5928833"/>
    <x v="5"/>
  </r>
  <r>
    <x v="294"/>
    <n v="7818242"/>
    <n v="5863681"/>
    <n v="2388907"/>
    <n v="5646508"/>
    <x v="2"/>
  </r>
  <r>
    <x v="295"/>
    <n v="7818242"/>
    <n v="5863681"/>
    <n v="2388907"/>
    <n v="5646508"/>
    <x v="2"/>
  </r>
  <r>
    <x v="296"/>
    <n v="7583695"/>
    <n v="5687771"/>
    <n v="2317240"/>
    <n v="5477113"/>
    <x v="10"/>
  </r>
  <r>
    <x v="297"/>
    <n v="7740060"/>
    <n v="5805045"/>
    <n v="2365018"/>
    <n v="5590043"/>
    <x v="16"/>
  </r>
  <r>
    <x v="298"/>
    <n v="15837104"/>
    <n v="11877828"/>
    <n v="4839115"/>
    <n v="11437908"/>
    <x v="20"/>
  </r>
  <r>
    <x v="299"/>
    <n v="15513897"/>
    <n v="11635423"/>
    <n v="4740357"/>
    <n v="11204481"/>
    <x v="22"/>
  </r>
  <r>
    <x v="300"/>
    <n v="7583695"/>
    <n v="5687771"/>
    <n v="2317240"/>
    <n v="5477113"/>
    <x v="10"/>
  </r>
  <r>
    <x v="301"/>
    <n v="7974607"/>
    <n v="5980955"/>
    <n v="2436685"/>
    <n v="5759438"/>
    <x v="13"/>
  </r>
  <r>
    <x v="302"/>
    <n v="7740060"/>
    <n v="5805045"/>
    <n v="2365018"/>
    <n v="5590043"/>
    <x v="16"/>
  </r>
  <r>
    <x v="303"/>
    <n v="7427330"/>
    <n v="5570497"/>
    <n v="2269462"/>
    <n v="5364183"/>
    <x v="8"/>
  </r>
  <r>
    <x v="304"/>
    <n v="7583695"/>
    <n v="5687771"/>
    <n v="2317240"/>
    <n v="5477113"/>
    <x v="10"/>
  </r>
  <r>
    <x v="305"/>
    <n v="15352294"/>
    <n v="11514221"/>
    <n v="4690978"/>
    <n v="11087768"/>
    <x v="3"/>
  </r>
  <r>
    <x v="306"/>
    <n v="16483516"/>
    <n v="12362637"/>
    <n v="5036630"/>
    <n v="11904761"/>
    <x v="21"/>
  </r>
  <r>
    <x v="307"/>
    <n v="7661877"/>
    <n v="5746408"/>
    <n v="2341129"/>
    <n v="5533578"/>
    <x v="11"/>
  </r>
  <r>
    <x v="308"/>
    <n v="7505512"/>
    <n v="5629134"/>
    <n v="2293351"/>
    <n v="5420648"/>
    <x v="0"/>
  </r>
  <r>
    <x v="309"/>
    <n v="7740060"/>
    <n v="5805045"/>
    <n v="2365018"/>
    <n v="5590043"/>
    <x v="16"/>
  </r>
  <r>
    <x v="310"/>
    <n v="7505512"/>
    <n v="5629134"/>
    <n v="2293351"/>
    <n v="5420648"/>
    <x v="0"/>
  </r>
  <r>
    <x v="311"/>
    <n v="7583695"/>
    <n v="5687771"/>
    <n v="2317240"/>
    <n v="5477113"/>
    <x v="10"/>
  </r>
  <r>
    <x v="312"/>
    <n v="16483516"/>
    <n v="12362637"/>
    <n v="5036630"/>
    <n v="11904761"/>
    <x v="21"/>
  </r>
  <r>
    <x v="313"/>
    <n v="16968325"/>
    <n v="12726244"/>
    <n v="5184766"/>
    <n v="12254901"/>
    <x v="17"/>
  </r>
  <r>
    <x v="314"/>
    <n v="7740060"/>
    <n v="5805045"/>
    <n v="2365018"/>
    <n v="5590043"/>
    <x v="16"/>
  </r>
  <r>
    <x v="315"/>
    <n v="7427330"/>
    <n v="5570497"/>
    <n v="2269462"/>
    <n v="5364183"/>
    <x v="8"/>
  </r>
  <r>
    <x v="316"/>
    <n v="7740060"/>
    <n v="5805045"/>
    <n v="2365018"/>
    <n v="5590043"/>
    <x v="16"/>
  </r>
  <r>
    <x v="317"/>
    <n v="7505512"/>
    <n v="5629134"/>
    <n v="2293351"/>
    <n v="5420648"/>
    <x v="0"/>
  </r>
  <r>
    <x v="318"/>
    <n v="7818242"/>
    <n v="5863681"/>
    <n v="2388907"/>
    <n v="5646508"/>
    <x v="2"/>
  </r>
  <r>
    <x v="319"/>
    <n v="16968325"/>
    <n v="12726244"/>
    <n v="5184766"/>
    <n v="12254901"/>
    <x v="17"/>
  </r>
  <r>
    <x v="320"/>
    <n v="15837104"/>
    <n v="11877828"/>
    <n v="4839115"/>
    <n v="11437908"/>
    <x v="20"/>
  </r>
  <r>
    <x v="321"/>
    <n v="8209154"/>
    <n v="6156866"/>
    <n v="2508352"/>
    <n v="5928833"/>
    <x v="5"/>
  </r>
  <r>
    <x v="322"/>
    <n v="7661877"/>
    <n v="5746408"/>
    <n v="2341129"/>
    <n v="5533578"/>
    <x v="11"/>
  </r>
  <r>
    <x v="323"/>
    <n v="8052789"/>
    <n v="6039592"/>
    <n v="2460574"/>
    <n v="5815903"/>
    <x v="12"/>
  </r>
  <r>
    <x v="324"/>
    <n v="7661877"/>
    <n v="5746408"/>
    <n v="2341129"/>
    <n v="5533578"/>
    <x v="11"/>
  </r>
  <r>
    <x v="325"/>
    <n v="8209154"/>
    <n v="6156866"/>
    <n v="2508352"/>
    <n v="5928833"/>
    <x v="5"/>
  </r>
  <r>
    <x v="326"/>
    <n v="16483516"/>
    <n v="12362637"/>
    <n v="5036630"/>
    <n v="11904761"/>
    <x v="21"/>
  </r>
  <r>
    <x v="327"/>
    <n v="16645119"/>
    <n v="12483839"/>
    <n v="5086008"/>
    <n v="12021475"/>
    <x v="9"/>
  </r>
  <r>
    <x v="328"/>
    <n v="7974607"/>
    <n v="5980955"/>
    <n v="2436685"/>
    <n v="5759438"/>
    <x v="13"/>
  </r>
  <r>
    <x v="329"/>
    <n v="7583695"/>
    <n v="5687771"/>
    <n v="2317240"/>
    <n v="5477113"/>
    <x v="10"/>
  </r>
  <r>
    <x v="330"/>
    <n v="8209154"/>
    <n v="6156866"/>
    <n v="2508352"/>
    <n v="5928833"/>
    <x v="5"/>
  </r>
  <r>
    <x v="331"/>
    <n v="8209154"/>
    <n v="6156866"/>
    <n v="2508352"/>
    <n v="5928833"/>
    <x v="5"/>
  </r>
  <r>
    <x v="332"/>
    <n v="7818242"/>
    <n v="5863681"/>
    <n v="2388907"/>
    <n v="5646508"/>
    <x v="2"/>
  </r>
  <r>
    <x v="333"/>
    <n v="16968325"/>
    <n v="12726244"/>
    <n v="5184766"/>
    <n v="12254901"/>
    <x v="17"/>
  </r>
  <r>
    <x v="334"/>
    <n v="16806722"/>
    <n v="12605042"/>
    <n v="5135387"/>
    <n v="12138188"/>
    <x v="23"/>
  </r>
  <r>
    <x v="335"/>
    <n v="7740060"/>
    <n v="5805045"/>
    <n v="2365018"/>
    <n v="5590043"/>
    <x v="16"/>
  </r>
  <r>
    <x v="336"/>
    <n v="7505512"/>
    <n v="5629134"/>
    <n v="2293351"/>
    <n v="5420648"/>
    <x v="0"/>
  </r>
  <r>
    <x v="337"/>
    <n v="8052789"/>
    <n v="6039592"/>
    <n v="2460574"/>
    <n v="5815903"/>
    <x v="12"/>
  </r>
  <r>
    <x v="338"/>
    <n v="8130972"/>
    <n v="6098229"/>
    <n v="2484463"/>
    <n v="5872368"/>
    <x v="6"/>
  </r>
  <r>
    <x v="339"/>
    <n v="7583695"/>
    <n v="5687771"/>
    <n v="2317240"/>
    <n v="5477113"/>
    <x v="10"/>
  </r>
  <r>
    <x v="340"/>
    <n v="15837104"/>
    <n v="11877828"/>
    <n v="4839115"/>
    <n v="11437908"/>
    <x v="20"/>
  </r>
  <r>
    <x v="341"/>
    <n v="15837104"/>
    <n v="11877828"/>
    <n v="4839115"/>
    <n v="11437908"/>
    <x v="20"/>
  </r>
  <r>
    <x v="342"/>
    <n v="8130972"/>
    <n v="6098229"/>
    <n v="2484463"/>
    <n v="5872368"/>
    <x v="6"/>
  </r>
  <r>
    <x v="343"/>
    <n v="7740060"/>
    <n v="5805045"/>
    <n v="2365018"/>
    <n v="5590043"/>
    <x v="16"/>
  </r>
  <r>
    <x v="344"/>
    <n v="8130972"/>
    <n v="6098229"/>
    <n v="2484463"/>
    <n v="5872368"/>
    <x v="6"/>
  </r>
  <r>
    <x v="345"/>
    <n v="7896424"/>
    <n v="5922318"/>
    <n v="2412796"/>
    <n v="5702973"/>
    <x v="1"/>
  </r>
  <r>
    <x v="346"/>
    <n v="8209154"/>
    <n v="6156866"/>
    <n v="2508352"/>
    <n v="5928833"/>
    <x v="5"/>
  </r>
  <r>
    <x v="347"/>
    <n v="16483516"/>
    <n v="12362637"/>
    <n v="5036630"/>
    <n v="11904761"/>
    <x v="21"/>
  </r>
  <r>
    <x v="348"/>
    <n v="15513897"/>
    <n v="11635423"/>
    <n v="4740357"/>
    <n v="11204481"/>
    <x v="22"/>
  </r>
  <r>
    <x v="349"/>
    <n v="7661877"/>
    <n v="5746408"/>
    <n v="2341129"/>
    <n v="5533578"/>
    <x v="11"/>
  </r>
  <r>
    <x v="350"/>
    <n v="7583695"/>
    <n v="5687771"/>
    <n v="2317240"/>
    <n v="5477113"/>
    <x v="10"/>
  </r>
  <r>
    <x v="351"/>
    <n v="8052789"/>
    <n v="6039592"/>
    <n v="2460574"/>
    <n v="5815903"/>
    <x v="12"/>
  </r>
  <r>
    <x v="352"/>
    <n v="7583695"/>
    <n v="5687771"/>
    <n v="2317240"/>
    <n v="5477113"/>
    <x v="10"/>
  </r>
  <r>
    <x v="353"/>
    <n v="7974607"/>
    <n v="5980955"/>
    <n v="2436685"/>
    <n v="5759438"/>
    <x v="13"/>
  </r>
  <r>
    <x v="354"/>
    <n v="16645119"/>
    <n v="12483839"/>
    <n v="5086008"/>
    <n v="12021475"/>
    <x v="9"/>
  </r>
  <r>
    <x v="355"/>
    <n v="15513897"/>
    <n v="11635423"/>
    <n v="4740357"/>
    <n v="11204481"/>
    <x v="22"/>
  </r>
  <r>
    <x v="356"/>
    <n v="7740060"/>
    <n v="5805045"/>
    <n v="2365018"/>
    <n v="5590043"/>
    <x v="16"/>
  </r>
  <r>
    <x v="357"/>
    <n v="7661877"/>
    <n v="5746408"/>
    <n v="2341129"/>
    <n v="5533578"/>
    <x v="11"/>
  </r>
  <r>
    <x v="358"/>
    <n v="7427330"/>
    <n v="5570497"/>
    <n v="2269462"/>
    <n v="5364183"/>
    <x v="8"/>
  </r>
  <r>
    <x v="359"/>
    <n v="7427330"/>
    <n v="5570497"/>
    <n v="2269462"/>
    <n v="5364183"/>
    <x v="8"/>
  </r>
  <r>
    <x v="360"/>
    <n v="8052789"/>
    <n v="6039592"/>
    <n v="2460574"/>
    <n v="5815903"/>
    <x v="12"/>
  </r>
  <r>
    <x v="361"/>
    <n v="16321913"/>
    <n v="12241435"/>
    <n v="4987251"/>
    <n v="11788048"/>
    <x v="18"/>
  </r>
  <r>
    <x v="362"/>
    <n v="15675500"/>
    <n v="11756625"/>
    <n v="4789736"/>
    <n v="11321195"/>
    <x v="4"/>
  </r>
  <r>
    <x v="363"/>
    <n v="7974607"/>
    <n v="5980955"/>
    <n v="2436685"/>
    <n v="5759438"/>
    <x v="13"/>
  </r>
  <r>
    <x v="364"/>
    <n v="7896424"/>
    <n v="5922318"/>
    <n v="2412796"/>
    <n v="5702973"/>
    <x v="1"/>
  </r>
  <r>
    <x v="365"/>
    <n v="7818242"/>
    <n v="5863681"/>
    <n v="2388907"/>
    <n v="5646508"/>
    <x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6">
  <r>
    <x v="0"/>
    <x v="0"/>
    <n v="5629134"/>
    <n v="2293351"/>
    <n v="5420648"/>
    <n v="20848645"/>
    <s v="No data Found"/>
    <s v="No data Found"/>
    <s v="No data Found"/>
    <s v="No data Found"/>
  </r>
  <r>
    <x v="1"/>
    <x v="1"/>
    <n v="5922318"/>
    <n v="2412796"/>
    <n v="5702973"/>
    <n v="21934511"/>
    <s v="No data Found"/>
    <s v="No data Found"/>
    <s v="No data Found"/>
    <s v="No data Found"/>
  </r>
  <r>
    <x v="2"/>
    <x v="0"/>
    <n v="5629134"/>
    <n v="2293351"/>
    <n v="5420648"/>
    <n v="20848645"/>
    <s v="No data Found"/>
    <s v="No data Found"/>
    <s v="No data Found"/>
    <s v="No data Found"/>
  </r>
  <r>
    <x v="3"/>
    <x v="2"/>
    <n v="5863681"/>
    <n v="2388907"/>
    <n v="5646508"/>
    <n v="21717338"/>
    <s v="No data Found"/>
    <s v="No data Found"/>
    <s v="No data Found"/>
    <s v="No data Found"/>
  </r>
  <r>
    <x v="4"/>
    <x v="3"/>
    <n v="11514221"/>
    <n v="4690978"/>
    <n v="11087768"/>
    <n v="42645261"/>
    <s v="No data Found"/>
    <s v="No data Found"/>
    <s v="No data Found"/>
    <s v="No data Found"/>
  </r>
  <r>
    <x v="5"/>
    <x v="4"/>
    <n v="11756625"/>
    <n v="4789736"/>
    <n v="11321195"/>
    <n v="43543056"/>
    <s v="No data Found"/>
    <s v="No data Found"/>
    <s v="No data Found"/>
    <s v="No data Found"/>
  </r>
  <r>
    <x v="6"/>
    <x v="5"/>
    <n v="6156866"/>
    <n v="2508352"/>
    <n v="5928833"/>
    <n v="22803205"/>
    <s v="No data Found"/>
    <s v="No data Found"/>
    <s v="No data Found"/>
    <s v="No data Found"/>
  </r>
  <r>
    <x v="7"/>
    <x v="2"/>
    <n v="5863681"/>
    <n v="2388907"/>
    <n v="5646508"/>
    <n v="21717338"/>
    <n v="4.1666711078471419E-2"/>
    <n v="4.166662225486184E-2"/>
    <n v="4.1666539487413834E-2"/>
    <n v="4.1666605173403592E-2"/>
  </r>
  <r>
    <x v="8"/>
    <x v="6"/>
    <n v="6098229"/>
    <n v="2484463"/>
    <n v="5872368"/>
    <n v="22586032"/>
    <n v="2.9703065590196198E-2"/>
    <n v="2.9703065590196198E-2"/>
    <n v="2.9702884122818407E-2"/>
    <n v="2.9702928630382708E-2"/>
  </r>
  <r>
    <x v="9"/>
    <x v="7"/>
    <n v="2873204"/>
    <n v="1170564"/>
    <n v="6210572"/>
    <n v="10641496"/>
    <n v="-0.94841710998530149"/>
    <n v="-0.48958330002447981"/>
    <n v="-0.48958358314972283"/>
    <n v="0.14572501295048124"/>
  </r>
  <r>
    <x v="10"/>
    <x v="8"/>
    <n v="5570497"/>
    <n v="2269462"/>
    <n v="5364183"/>
    <n v="20631472"/>
    <n v="-4.9999987209400798E-2"/>
    <n v="-4.9999991472933103E-2"/>
    <n v="-4.9999853489482882E-2"/>
    <n v="-4.9999929159756817E-2"/>
  </r>
  <r>
    <x v="11"/>
    <x v="3"/>
    <n v="11514221"/>
    <n v="4690978"/>
    <n v="11087768"/>
    <n v="42645261"/>
    <n v="0"/>
    <n v="0"/>
    <n v="0"/>
    <n v="0"/>
  </r>
  <r>
    <x v="12"/>
    <x v="9"/>
    <n v="12483839"/>
    <n v="5086008"/>
    <n v="12021475"/>
    <n v="46236441"/>
    <n v="6.1855698382826674E-2"/>
    <n v="6.1855677118220598E-2"/>
    <n v="6.1855601227291057E-2"/>
    <n v="6.1855660996917639E-2"/>
  </r>
  <r>
    <x v="13"/>
    <x v="10"/>
    <n v="5687771"/>
    <n v="2317240"/>
    <n v="5477113"/>
    <n v="21065819"/>
    <n v="-7.6190433265108659E-2"/>
    <n v="-7.6190548892894561E-2"/>
    <n v="-7.6190263567473826E-2"/>
    <n v="-7.6190373383767107E-2"/>
  </r>
  <r>
    <x v="14"/>
    <x v="11"/>
    <n v="5746408"/>
    <n v="2341129"/>
    <n v="5533578"/>
    <n v="21282992"/>
    <n v="-2.0000020464958745E-2"/>
    <n v="-1.9999894264370766E-2"/>
    <n v="-1.9999941395793086E-2"/>
    <n v="-1.9999971663902771E-2"/>
  </r>
  <r>
    <x v="15"/>
    <x v="10"/>
    <n v="5687771"/>
    <n v="2317240"/>
    <n v="5477113"/>
    <n v="21065819"/>
    <n v="-6.7307697037943259E-2"/>
    <n v="-6.7307738033452025E-2"/>
    <n v="-6.7307502667578456E-2"/>
    <n v="-6.7307600613585539E-2"/>
  </r>
  <r>
    <x v="16"/>
    <x v="12"/>
    <n v="6039592"/>
    <n v="2460574"/>
    <n v="5815903"/>
    <n v="22368858"/>
    <n v="19.799855872051577"/>
    <n v="1.1020407879148157"/>
    <n v="1.1020414090985202"/>
    <n v="-6.3547930850813783E-2"/>
  </r>
  <r>
    <x v="17"/>
    <x v="13"/>
    <n v="5980955"/>
    <n v="2436685"/>
    <n v="5759438"/>
    <n v="22151685"/>
    <n v="7.3684217612520309E-2"/>
    <n v="7.3684269105611211E-2"/>
    <n v="7.3683983252418317E-2"/>
    <n v="7.3684100635641903E-2"/>
  </r>
  <r>
    <x v="18"/>
    <x v="3"/>
    <n v="11514221"/>
    <n v="4690978"/>
    <n v="11087768"/>
    <n v="42645261"/>
    <n v="0"/>
    <n v="0"/>
    <n v="0"/>
    <n v="0"/>
  </r>
  <r>
    <x v="19"/>
    <x v="14"/>
    <n v="11999030"/>
    <n v="4888493"/>
    <n v="11554621"/>
    <n v="44440851"/>
    <n v="-3.883492812517586E-2"/>
    <n v="-3.8834928902879984E-2"/>
    <n v="-3.8834976272156818E-2"/>
    <n v="-3.8835001528514601E-2"/>
  </r>
  <r>
    <x v="20"/>
    <x v="13"/>
    <n v="5980955"/>
    <n v="2436685"/>
    <n v="5759438"/>
    <n v="22151685"/>
    <n v="5.15463767991724E-2"/>
    <n v="5.1546379064839387E-2"/>
    <n v="5.1546236039426319E-2"/>
    <n v="5.154631646270591E-2"/>
  </r>
  <r>
    <x v="21"/>
    <x v="15"/>
    <n v="2028833"/>
    <n v="19827367"/>
    <n v="2189238"/>
    <n v="37570997"/>
    <n v="0.76530620368873059"/>
    <n v="-0.64693892254082896"/>
    <n v="7.4691475779420955"/>
    <n v="-0.60437207174092422"/>
  </r>
  <r>
    <x v="22"/>
    <x v="16"/>
    <n v="5805045"/>
    <n v="2365018"/>
    <n v="5590043"/>
    <n v="21500166"/>
    <n v="2.0618577092037516E-2"/>
    <n v="2.0618621952255056E-2"/>
    <n v="2.0618494415770572E-2"/>
    <n v="2.0618526585082231E-2"/>
  </r>
  <r>
    <x v="23"/>
    <x v="8"/>
    <n v="5570497"/>
    <n v="2269462"/>
    <n v="5364183"/>
    <n v="20631472"/>
    <n v="-7.7669860715337213E-2"/>
    <n v="-7.7669981680881794E-2"/>
    <n v="-7.7669681952259872E-2"/>
    <n v="-7.7669796074659403E-2"/>
  </r>
  <r>
    <x v="24"/>
    <x v="8"/>
    <n v="5570497"/>
    <n v="2269462"/>
    <n v="5364183"/>
    <n v="20631472"/>
    <n v="-6.8627457127354408E-2"/>
    <n v="-6.8627501795281876E-2"/>
    <n v="-6.8627253830511492E-2"/>
    <n v="-6.8627355655187183E-2"/>
  </r>
  <r>
    <x v="25"/>
    <x v="17"/>
    <n v="12726244"/>
    <n v="5184766"/>
    <n v="12254901"/>
    <n v="47134236"/>
    <n v="0.10526316132299196"/>
    <n v="0.10526313503970441"/>
    <n v="0.10526333741066352"/>
    <n v="0.10526311517340559"/>
  </r>
  <r>
    <x v="26"/>
    <x v="18"/>
    <n v="12241435"/>
    <n v="4987251"/>
    <n v="11788048"/>
    <n v="45338647"/>
    <n v="2.0202007574737113E-2"/>
    <n v="2.0202049665681399E-2"/>
    <n v="2.0202135913869546E-2"/>
    <n v="2.0202047302114057E-2"/>
  </r>
  <r>
    <x v="27"/>
    <x v="11"/>
    <n v="5746408"/>
    <n v="2341129"/>
    <n v="5533578"/>
    <n v="21282992"/>
    <n v="-3.921572561506792E-2"/>
    <n v="-3.9215643655570065E-2"/>
    <n v="-3.9215573617435218E-2"/>
    <n v="-3.9215631802964057E-2"/>
  </r>
  <r>
    <x v="28"/>
    <x v="12"/>
    <n v="6039592"/>
    <n v="2460574"/>
    <n v="5815903"/>
    <n v="22368858"/>
    <n v="-0.40462431164582546"/>
    <n v="1.9768798121875975"/>
    <n v="-0.87590011321220818"/>
    <n v="1.6565878173136039"/>
  </r>
  <r>
    <x v="29"/>
    <x v="12"/>
    <n v="6039592"/>
    <n v="2460574"/>
    <n v="5815903"/>
    <n v="22368858"/>
    <n v="4.0403950356973972E-2"/>
    <n v="4.0403993422962303E-2"/>
    <n v="4.0403920815824668E-2"/>
    <n v="4.0403982581171505E-2"/>
  </r>
  <r>
    <x v="30"/>
    <x v="0"/>
    <n v="5629134"/>
    <n v="2293351"/>
    <n v="5420648"/>
    <n v="20848645"/>
    <n v="1.0526259099838065E-2"/>
    <n v="1.0526349803258173E-2"/>
    <n v="1.0526283321774077E-2"/>
    <n v="1.0526300090806018E-2"/>
  </r>
  <r>
    <x v="31"/>
    <x v="8"/>
    <n v="5570497"/>
    <n v="2269462"/>
    <n v="5364183"/>
    <n v="20631472"/>
    <n v="0"/>
    <n v="0"/>
    <n v="0"/>
    <n v="0"/>
  </r>
  <r>
    <x v="32"/>
    <x v="4"/>
    <n v="11756625"/>
    <n v="4789736"/>
    <n v="11321195"/>
    <n v="43543056"/>
    <n v="-7.6190490222222906E-2"/>
    <n v="-7.6190508369948007E-2"/>
    <n v="-7.6190516601906455E-2"/>
    <n v="-7.6190415573328618E-2"/>
  </r>
  <r>
    <x v="33"/>
    <x v="19"/>
    <n v="12120232"/>
    <n v="4937872"/>
    <n v="11671335"/>
    <n v="44889749"/>
    <n v="-9.9009840329378207E-3"/>
    <n v="-9.9010450980624443E-3"/>
    <n v="-9.9010456862909102E-3"/>
    <n v="-9.9009607018906154E-3"/>
  </r>
  <r>
    <x v="34"/>
    <x v="11"/>
    <n v="5746408"/>
    <n v="2341129"/>
    <n v="5533578"/>
    <n v="21282992"/>
    <n v="0"/>
    <n v="0"/>
    <n v="0"/>
    <n v="0"/>
  </r>
  <r>
    <x v="35"/>
    <x v="12"/>
    <n v="6039592"/>
    <n v="2460574"/>
    <n v="5815903"/>
    <n v="22368858"/>
    <n v="0"/>
    <n v="0"/>
    <n v="0"/>
    <n v="0"/>
  </r>
  <r>
    <x v="36"/>
    <x v="8"/>
    <n v="5570497"/>
    <n v="2269462"/>
    <n v="5364183"/>
    <n v="20631472"/>
    <n v="-7.7669860715337213E-2"/>
    <n v="-7.7669981680881794E-2"/>
    <n v="-7.7669681952259872E-2"/>
    <n v="-7.7669796074659403E-2"/>
  </r>
  <r>
    <x v="37"/>
    <x v="13"/>
    <n v="5980955"/>
    <n v="2436685"/>
    <n v="5759438"/>
    <n v="22151685"/>
    <n v="6.2500066617707128E-2"/>
    <n v="6.250002220590245E-2"/>
    <n v="6.249980923112064E-2"/>
    <n v="6.2499907760105389E-2"/>
  </r>
  <r>
    <x v="38"/>
    <x v="1"/>
    <n v="5922318"/>
    <n v="2412796"/>
    <n v="5702973"/>
    <n v="21934511"/>
    <n v="6.3157823874797625E-2"/>
    <n v="6.3157919302353038E-2"/>
    <n v="6.3157699930644462E-2"/>
    <n v="6.3157800544836107E-2"/>
  </r>
  <r>
    <x v="39"/>
    <x v="20"/>
    <n v="11877828"/>
    <n v="4839115"/>
    <n v="11437908"/>
    <n v="43991955"/>
    <n v="1.030933622531971E-2"/>
    <n v="1.030933622531971E-2"/>
    <n v="1.0309336464473295E-2"/>
    <n v="1.0309247389520326E-2"/>
  </r>
  <r>
    <x v="40"/>
    <x v="9"/>
    <n v="12483839"/>
    <n v="5086008"/>
    <n v="12021475"/>
    <n v="46236441"/>
    <n v="2.999998143599969E-2"/>
    <n v="3.0000003300266753E-2"/>
    <n v="2.9999967597377886E-2"/>
    <n v="2.9999995715999983E-2"/>
  </r>
  <r>
    <x v="41"/>
    <x v="12"/>
    <n v="6039592"/>
    <n v="2460574"/>
    <n v="5815903"/>
    <n v="22368858"/>
    <n v="5.1020396177072547E-2"/>
    <n v="5.1020393957407872E-2"/>
    <n v="5.1020255611715637E-2"/>
    <n v="5.1020334402081202E-2"/>
  </r>
  <r>
    <x v="42"/>
    <x v="5"/>
    <n v="6156866"/>
    <n v="2508352"/>
    <n v="5928833"/>
    <n v="22803205"/>
    <n v="1.9417496223979036E-2"/>
    <n v="1.9417536813745029E-2"/>
    <n v="1.9417420488065051E-2"/>
    <n v="1.9417449018664934E-2"/>
  </r>
  <r>
    <x v="43"/>
    <x v="2"/>
    <n v="5863681"/>
    <n v="2388907"/>
    <n v="5646508"/>
    <n v="21717338"/>
    <n v="5.2631564774959561E-2"/>
    <n v="5.2631569499094866E-2"/>
    <n v="5.2631416608870385E-2"/>
    <n v="5.2631500454030089E-2"/>
  </r>
  <r>
    <x v="44"/>
    <x v="16"/>
    <n v="5805045"/>
    <n v="2365018"/>
    <n v="5590043"/>
    <n v="21500166"/>
    <n v="-2.9411731512286488E-2"/>
    <n v="-2.9411690942332758E-2"/>
    <n v="-2.9411680213076385E-2"/>
    <n v="-2.9411723852223126E-2"/>
  </r>
  <r>
    <x v="45"/>
    <x v="16"/>
    <n v="5805045"/>
    <n v="2365018"/>
    <n v="5590043"/>
    <n v="21500166"/>
    <n v="-1.9801874873993541E-2"/>
    <n v="-1.9801874873993541E-2"/>
    <n v="-1.9801922748545642E-2"/>
    <n v="-1.9801952420255176E-2"/>
  </r>
  <r>
    <x v="46"/>
    <x v="21"/>
    <n v="12362637"/>
    <n v="5036630"/>
    <n v="11904761"/>
    <n v="45787544"/>
    <n v="4.0816300758017343E-2"/>
    <n v="4.0816300758017343E-2"/>
    <n v="4.0816347617281368E-2"/>
    <n v="4.0816292629736184E-2"/>
  </r>
  <r>
    <x v="47"/>
    <x v="18"/>
    <n v="12241435"/>
    <n v="4987251"/>
    <n v="11788048"/>
    <n v="45338647"/>
    <n v="-1.941746406258793E-2"/>
    <n v="-1.9417424399657879E-2"/>
    <n v="-1.9417389827149356E-2"/>
    <n v="-1.9417500764257301E-2"/>
  </r>
  <r>
    <x v="48"/>
    <x v="2"/>
    <n v="5863681"/>
    <n v="2388907"/>
    <n v="5646508"/>
    <n v="21717338"/>
    <n v="-2.9126182245679089E-2"/>
    <n v="-2.9126305220617543E-2"/>
    <n v="-2.9126130732097466E-2"/>
    <n v="-2.912617352799729E-2"/>
  </r>
  <r>
    <x v="49"/>
    <x v="1"/>
    <n v="5922318"/>
    <n v="2412796"/>
    <n v="5702973"/>
    <n v="21934511"/>
    <n v="-3.8095277540170391E-2"/>
    <n v="-3.8095355656595387E-2"/>
    <n v="-3.8095131783736913E-2"/>
    <n v="-3.8095186691883498E-2"/>
  </r>
  <r>
    <x v="50"/>
    <x v="13"/>
    <n v="5980955"/>
    <n v="2436685"/>
    <n v="5759438"/>
    <n v="22151685"/>
    <n v="2.0000020464958856E-2"/>
    <n v="2.0000064805708151E-2"/>
    <n v="1.9999941395793197E-2"/>
    <n v="1.9999971663902771E-2"/>
  </r>
  <r>
    <x v="51"/>
    <x v="0"/>
    <n v="5629134"/>
    <n v="2293351"/>
    <n v="5420648"/>
    <n v="20848645"/>
    <n v="-3.0303124265186554E-2"/>
    <n v="-3.0303124265186554E-2"/>
    <n v="-3.0302940611868445E-2"/>
    <n v="-3.0302986935878629E-2"/>
  </r>
  <r>
    <x v="52"/>
    <x v="13"/>
    <n v="5980955"/>
    <n v="2436685"/>
    <n v="5759438"/>
    <n v="22151685"/>
    <n v="3.0302995067221783E-2"/>
    <n v="3.0302952001233452E-2"/>
    <n v="3.0302940611868445E-2"/>
    <n v="3.0302986935878629E-2"/>
  </r>
  <r>
    <x v="53"/>
    <x v="22"/>
    <n v="11635423"/>
    <n v="4740357"/>
    <n v="11204481"/>
    <n v="43094158"/>
    <n v="-5.8823554392157584E-2"/>
    <n v="-5.8823534169934799E-2"/>
    <n v="-5.8823657882353886E-2"/>
    <n v="-5.8823524470587807E-2"/>
  </r>
  <r>
    <x v="54"/>
    <x v="14"/>
    <n v="11999030"/>
    <n v="4888493"/>
    <n v="11554621"/>
    <n v="44440851"/>
    <n v="-1.9801968065875641E-2"/>
    <n v="-1.9802008506355717E-2"/>
    <n v="-1.980209137258182E-2"/>
    <n v="-1.980200623546835E-2"/>
  </r>
  <r>
    <x v="55"/>
    <x v="10"/>
    <n v="5687771"/>
    <n v="2317240"/>
    <n v="5477113"/>
    <n v="21065819"/>
    <n v="-2.9999966744442053E-2"/>
    <n v="-2.9999926667224952E-2"/>
    <n v="-2.9999912093689685E-2"/>
    <n v="-2.9999957495854046E-2"/>
  </r>
  <r>
    <x v="56"/>
    <x v="12"/>
    <n v="6039592"/>
    <n v="2460574"/>
    <n v="5815903"/>
    <n v="22368858"/>
    <n v="1.9802001513596457E-2"/>
    <n v="1.9802043726797613E-2"/>
    <n v="1.9801922748545753E-2"/>
    <n v="1.9801952420255287E-2"/>
  </r>
  <r>
    <x v="57"/>
    <x v="16"/>
    <n v="5805045"/>
    <n v="2365018"/>
    <n v="5590043"/>
    <n v="21500166"/>
    <n v="-2.9411731512286488E-2"/>
    <n v="-2.9411690942332758E-2"/>
    <n v="-2.9411680213076385E-2"/>
    <n v="-2.9411723852223126E-2"/>
  </r>
  <r>
    <x v="58"/>
    <x v="6"/>
    <n v="6098229"/>
    <n v="2484463"/>
    <n v="5872368"/>
    <n v="22586032"/>
    <n v="8.3333422156942838E-2"/>
    <n v="8.3333422156942838E-2"/>
    <n v="8.3333078974827668E-2"/>
    <n v="8.3333210346807185E-2"/>
  </r>
  <r>
    <x v="59"/>
    <x v="12"/>
    <n v="6039592"/>
    <n v="2460574"/>
    <n v="5815903"/>
    <n v="22368858"/>
    <n v="9.803868704752583E-3"/>
    <n v="9.8039527132371962E-3"/>
    <n v="9.8038934043587211E-3"/>
    <n v="9.803907950741042E-3"/>
  </r>
  <r>
    <x v="60"/>
    <x v="23"/>
    <n v="12605042"/>
    <n v="5135387"/>
    <n v="12138188"/>
    <n v="46685339"/>
    <n v="8.3333349447917593E-2"/>
    <n v="8.3333369143519853E-2"/>
    <n v="8.3333386071977378E-2"/>
    <n v="8.3333355645834883E-2"/>
  </r>
  <r>
    <x v="61"/>
    <x v="20"/>
    <n v="11877828"/>
    <n v="4839115"/>
    <n v="11437908"/>
    <n v="43991955"/>
    <n v="-1.0101003787368557E-2"/>
    <n v="-1.010098316280561E-2"/>
    <n v="-1.0100863394915338E-2"/>
    <n v="-1.0100980378326518E-2"/>
  </r>
  <r>
    <x v="62"/>
    <x v="2"/>
    <n v="5863681"/>
    <n v="2388907"/>
    <n v="5646508"/>
    <n v="21717338"/>
    <n v="3.0927799707134884E-2"/>
    <n v="3.0927757112584109E-2"/>
    <n v="3.0927741623655747E-2"/>
    <n v="3.0927789877623457E-2"/>
  </r>
  <r>
    <x v="63"/>
    <x v="2"/>
    <n v="5863681"/>
    <n v="2388907"/>
    <n v="5646508"/>
    <n v="21717338"/>
    <n v="-2.9126182245679089E-2"/>
    <n v="-2.9126305220617543E-2"/>
    <n v="-2.9126130732097466E-2"/>
    <n v="-2.912617352799729E-2"/>
  </r>
  <r>
    <x v="64"/>
    <x v="10"/>
    <n v="5687771"/>
    <n v="2317240"/>
    <n v="5477113"/>
    <n v="21065819"/>
    <n v="-2.0202039777469372E-2"/>
    <n v="-2.0202082843457703E-2"/>
    <n v="-2.0201960407912334E-2"/>
    <n v="-2.0201991290585752E-2"/>
  </r>
  <r>
    <x v="65"/>
    <x v="2"/>
    <n v="5863681"/>
    <n v="2388907"/>
    <n v="5646508"/>
    <n v="21717338"/>
    <n v="-3.8461576303546519E-2"/>
    <n v="-3.8461658294563827E-2"/>
    <n v="-3.8461430095759086E-2"/>
    <n v="-3.8461486064905959E-2"/>
  </r>
  <r>
    <x v="66"/>
    <x v="2"/>
    <n v="5863681"/>
    <n v="2388907"/>
    <n v="5646508"/>
    <n v="21717338"/>
    <n v="-2.9126182245679089E-2"/>
    <n v="-2.9126305220617543E-2"/>
    <n v="-2.9126130732097466E-2"/>
    <n v="-2.912617352799729E-2"/>
  </r>
  <r>
    <x v="67"/>
    <x v="23"/>
    <n v="12605042"/>
    <n v="5135387"/>
    <n v="12138188"/>
    <n v="46685339"/>
    <n v="0"/>
    <n v="0"/>
    <n v="0"/>
    <n v="0"/>
  </r>
  <r>
    <x v="68"/>
    <x v="9"/>
    <n v="12483839"/>
    <n v="5086008"/>
    <n v="12021475"/>
    <n v="46236441"/>
    <n v="5.1020375947521623E-2"/>
    <n v="5.1020354899902642E-2"/>
    <n v="5.1020279534584212E-2"/>
    <n v="5.102043135860157E-2"/>
  </r>
  <r>
    <x v="69"/>
    <x v="11"/>
    <n v="5746408"/>
    <n v="2341129"/>
    <n v="5533578"/>
    <n v="21282992"/>
    <n v="-2.0000020464958745E-2"/>
    <n v="-1.9999894264370766E-2"/>
    <n v="-1.9999941395793086E-2"/>
    <n v="-1.9999971663902771E-2"/>
  </r>
  <r>
    <x v="70"/>
    <x v="16"/>
    <n v="5805045"/>
    <n v="2365018"/>
    <n v="5590043"/>
    <n v="21500166"/>
    <n v="-9.9999462794833072E-3"/>
    <n v="-9.9998618615166901E-3"/>
    <n v="-9.9999706978965985E-3"/>
    <n v="-9.9999858319513857E-3"/>
  </r>
  <r>
    <x v="71"/>
    <x v="2"/>
    <n v="5863681"/>
    <n v="2388907"/>
    <n v="5646508"/>
    <n v="21717338"/>
    <n v="3.0927799707134884E-2"/>
    <n v="3.0927757112584109E-2"/>
    <n v="3.0927741623655747E-2"/>
    <n v="3.0927789877623457E-2"/>
  </r>
  <r>
    <x v="72"/>
    <x v="5"/>
    <n v="6156866"/>
    <n v="2508352"/>
    <n v="5928833"/>
    <n v="22803205"/>
    <n v="4.9999987209400798E-2"/>
    <n v="5.0000162014270488E-2"/>
    <n v="4.9999853489482771E-2"/>
    <n v="4.9999929159756817E-2"/>
  </r>
  <r>
    <x v="73"/>
    <x v="16"/>
    <n v="5805045"/>
    <n v="2365018"/>
    <n v="5590043"/>
    <n v="21500166"/>
    <n v="-9.9999462794833072E-3"/>
    <n v="-9.9998618615166901E-3"/>
    <n v="-9.9999706978965985E-3"/>
    <n v="-9.9999858319513857E-3"/>
  </r>
  <r>
    <x v="74"/>
    <x v="3"/>
    <n v="11514221"/>
    <n v="4690978"/>
    <n v="11087768"/>
    <n v="42645261"/>
    <n v="-8.6538469548077201E-2"/>
    <n v="-8.6538466115384627E-2"/>
    <n v="-8.6538560774484963E-2"/>
    <n v="-8.6538452032543955E-2"/>
  </r>
  <r>
    <x v="75"/>
    <x v="3"/>
    <n v="11514221"/>
    <n v="4690978"/>
    <n v="11087768"/>
    <n v="42645261"/>
    <n v="-7.7669916328023891E-2"/>
    <n v="-7.7669857805759857E-2"/>
    <n v="-7.7669952544313747E-2"/>
    <n v="-7.7669919872561444E-2"/>
  </r>
  <r>
    <x v="76"/>
    <x v="12"/>
    <n v="6039592"/>
    <n v="2460574"/>
    <n v="5815903"/>
    <n v="22368858"/>
    <n v="5.1020396177072547E-2"/>
    <n v="5.1020393957407872E-2"/>
    <n v="5.1020255611715637E-2"/>
    <n v="5.1020334402081202E-2"/>
  </r>
  <r>
    <x v="77"/>
    <x v="1"/>
    <n v="5922318"/>
    <n v="2412796"/>
    <n v="5702973"/>
    <n v="21934511"/>
    <n v="2.0201910579504601E-2"/>
    <n v="2.0201910579504601E-2"/>
    <n v="2.0201960407912223E-2"/>
    <n v="2.0201991290585752E-2"/>
  </r>
  <r>
    <x v="78"/>
    <x v="11"/>
    <n v="5746408"/>
    <n v="2341129"/>
    <n v="5533578"/>
    <n v="21282992"/>
    <n v="-2.0000020464958745E-2"/>
    <n v="-1.9999894264370766E-2"/>
    <n v="-1.9999941395793086E-2"/>
    <n v="-1.9999971663902771E-2"/>
  </r>
  <r>
    <x v="79"/>
    <x v="2"/>
    <n v="5863681"/>
    <n v="2388907"/>
    <n v="5646508"/>
    <n v="21717338"/>
    <n v="-4.7619036017596983E-2"/>
    <n v="-4.7619194570744261E-2"/>
    <n v="-4.7618914729671169E-2"/>
    <n v="-4.7618983364854484E-2"/>
  </r>
  <r>
    <x v="80"/>
    <x v="10"/>
    <n v="5687771"/>
    <n v="2317240"/>
    <n v="5477113"/>
    <n v="21065819"/>
    <n v="-2.0202039777469372E-2"/>
    <n v="-2.0202082843457703E-2"/>
    <n v="-2.0201960407912334E-2"/>
    <n v="-2.0201991290585752E-2"/>
  </r>
  <r>
    <x v="81"/>
    <x v="14"/>
    <n v="11999030"/>
    <n v="4888493"/>
    <n v="11554621"/>
    <n v="44440851"/>
    <n v="4.2105303611303935E-2"/>
    <n v="4.2105236646057032E-2"/>
    <n v="4.210529232923288E-2"/>
    <n v="4.2105228031466657E-2"/>
  </r>
  <r>
    <x v="82"/>
    <x v="18"/>
    <n v="12241435"/>
    <n v="4987251"/>
    <n v="11788048"/>
    <n v="45338647"/>
    <n v="6.3157922848533277E-2"/>
    <n v="6.3157898393647383E-2"/>
    <n v="6.3158045081430858E-2"/>
    <n v="6.3157887141938707E-2"/>
  </r>
  <r>
    <x v="83"/>
    <x v="12"/>
    <n v="6039592"/>
    <n v="2460574"/>
    <n v="5815903"/>
    <n v="22368858"/>
    <n v="0"/>
    <n v="0"/>
    <n v="0"/>
    <n v="0"/>
  </r>
  <r>
    <x v="84"/>
    <x v="0"/>
    <n v="5629134"/>
    <n v="2293351"/>
    <n v="5420648"/>
    <n v="20848645"/>
    <n v="-4.9504940464189851E-2"/>
    <n v="-4.9504940464189851E-2"/>
    <n v="-4.950480687136416E-2"/>
    <n v="-4.9504881050637994E-2"/>
  </r>
  <r>
    <x v="85"/>
    <x v="0"/>
    <n v="5629134"/>
    <n v="2293351"/>
    <n v="5420648"/>
    <n v="20848645"/>
    <n v="-2.0408184574093213E-2"/>
    <n v="-2.0408227191664796E-2"/>
    <n v="-2.0408102244686255E-2"/>
    <n v="-2.0408133760832503E-2"/>
  </r>
  <r>
    <x v="86"/>
    <x v="16"/>
    <n v="5805045"/>
    <n v="2365018"/>
    <n v="5590043"/>
    <n v="21500166"/>
    <n v="-9.9999462794833072E-3"/>
    <n v="-9.9998618615166901E-3"/>
    <n v="-9.9999706978965985E-3"/>
    <n v="-9.9999858319513857E-3"/>
  </r>
  <r>
    <x v="87"/>
    <x v="5"/>
    <n v="6156866"/>
    <n v="2508352"/>
    <n v="5928833"/>
    <n v="22803205"/>
    <n v="8.2474176506307284E-2"/>
    <n v="8.247431199322186E-2"/>
    <n v="8.2473977663081843E-2"/>
    <n v="8.2474106340329367E-2"/>
  </r>
  <r>
    <x v="88"/>
    <x v="19"/>
    <n v="12120232"/>
    <n v="4937872"/>
    <n v="11671335"/>
    <n v="44889749"/>
    <n v="1.0101003787368557E-2"/>
    <n v="1.010098316280561E-2"/>
    <n v="1.0101067956934884E-2"/>
    <n v="1.0101066923787538E-2"/>
  </r>
  <r>
    <x v="89"/>
    <x v="3"/>
    <n v="11514221"/>
    <n v="4690978"/>
    <n v="11087768"/>
    <n v="42645261"/>
    <n v="-5.9405965464955024E-2"/>
    <n v="-5.9405943829297758E-2"/>
    <n v="-5.9406073606481757E-2"/>
    <n v="-5.940593387471782E-2"/>
  </r>
  <r>
    <x v="90"/>
    <x v="10"/>
    <n v="5687771"/>
    <n v="2317240"/>
    <n v="5477113"/>
    <n v="21065819"/>
    <n v="-5.8252364491358177E-2"/>
    <n v="-5.8252444867136766E-2"/>
    <n v="-5.8252261464194932E-2"/>
    <n v="-5.825234705599458E-2"/>
  </r>
  <r>
    <x v="91"/>
    <x v="5"/>
    <n v="6156866"/>
    <n v="2508352"/>
    <n v="5928833"/>
    <n v="22803205"/>
    <n v="9.3750033308853453E-2"/>
    <n v="9.3750122132463032E-2"/>
    <n v="9.3749713846681182E-2"/>
    <n v="9.3749861640158194E-2"/>
  </r>
  <r>
    <x v="92"/>
    <x v="12"/>
    <n v="6039592"/>
    <n v="2460574"/>
    <n v="5815903"/>
    <n v="22368858"/>
    <n v="7.2916677769617744E-2"/>
    <n v="7.2916722181422644E-2"/>
    <n v="7.2916444102974154E-2"/>
    <n v="7.2916559053456398E-2"/>
  </r>
  <r>
    <x v="93"/>
    <x v="13"/>
    <n v="5980955"/>
    <n v="2436685"/>
    <n v="5759438"/>
    <n v="22151685"/>
    <n v="3.0302995067221783E-2"/>
    <n v="3.0302952001233452E-2"/>
    <n v="3.0302940611868445E-2"/>
    <n v="3.0302986935878629E-2"/>
  </r>
  <r>
    <x v="94"/>
    <x v="6"/>
    <n v="6098229"/>
    <n v="2484463"/>
    <n v="5872368"/>
    <n v="22586032"/>
    <n v="-9.5237584774265915E-3"/>
    <n v="-9.5238389141488744E-3"/>
    <n v="-9.523782945934256E-3"/>
    <n v="-9.5237966729708745E-3"/>
  </r>
  <r>
    <x v="95"/>
    <x v="23"/>
    <n v="12605042"/>
    <n v="5135387"/>
    <n v="12138188"/>
    <n v="46685339"/>
    <n v="3.9999975247999586E-2"/>
    <n v="4.0000059404803556E-2"/>
    <n v="4.0000024301966475E-2"/>
    <n v="3.9999965727999465E-2"/>
  </r>
  <r>
    <x v="96"/>
    <x v="22"/>
    <n v="11635423"/>
    <n v="4740357"/>
    <n v="11204481"/>
    <n v="43094158"/>
    <n v="1.052630961861456E-2"/>
    <n v="1.052628744923334E-2"/>
    <n v="1.0526376376098989E-2"/>
    <n v="1.0526284460497415E-2"/>
  </r>
  <r>
    <x v="97"/>
    <x v="16"/>
    <n v="5805045"/>
    <n v="2365018"/>
    <n v="5590043"/>
    <n v="21500166"/>
    <n v="2.0618577092037516E-2"/>
    <n v="2.0618621952255056E-2"/>
    <n v="2.0618494415770572E-2"/>
    <n v="2.0618526585082231E-2"/>
  </r>
  <r>
    <x v="98"/>
    <x v="2"/>
    <n v="5863681"/>
    <n v="2388907"/>
    <n v="5646508"/>
    <n v="21717338"/>
    <n v="-4.7619036017596983E-2"/>
    <n v="-4.7619194570744261E-2"/>
    <n v="-4.7618914729671169E-2"/>
    <n v="-4.7618983364854484E-2"/>
  </r>
  <r>
    <x v="99"/>
    <x v="16"/>
    <n v="5805045"/>
    <n v="2365018"/>
    <n v="5590043"/>
    <n v="21500166"/>
    <n v="-3.8834868267379141E-2"/>
    <n v="-3.8834908053391737E-2"/>
    <n v="-3.8834840976129992E-2"/>
    <n v="-3.8834898037329757E-2"/>
  </r>
  <r>
    <x v="100"/>
    <x v="8"/>
    <n v="5570497"/>
    <n v="2269462"/>
    <n v="5364183"/>
    <n v="20631472"/>
    <n v="-6.8627457127354408E-2"/>
    <n v="-6.8627501795281876E-2"/>
    <n v="-6.8627253830511492E-2"/>
    <n v="-6.8627355655187183E-2"/>
  </r>
  <r>
    <x v="101"/>
    <x v="8"/>
    <n v="5570497"/>
    <n v="2269462"/>
    <n v="5364183"/>
    <n v="20631472"/>
    <n v="-8.6538485189716519E-2"/>
    <n v="-8.6538567180733938E-2"/>
    <n v="-8.6538217715457999E-2"/>
    <n v="-8.6538343646038518E-2"/>
  </r>
  <r>
    <x v="102"/>
    <x v="22"/>
    <n v="11635423"/>
    <n v="4740357"/>
    <n v="11204481"/>
    <n v="43094158"/>
    <n v="-7.6923090653846726E-2"/>
    <n v="-7.6923107435897475E-2"/>
    <n v="-7.6923121860144161E-2"/>
    <n v="-7.69230959349122E-2"/>
  </r>
  <r>
    <x v="103"/>
    <x v="23"/>
    <n v="12605042"/>
    <n v="5135387"/>
    <n v="12138188"/>
    <n v="46685339"/>
    <n v="8.3333349447917593E-2"/>
    <n v="8.3333369143519853E-2"/>
    <n v="8.3333386071977378E-2"/>
    <n v="8.3333355645834883E-2"/>
  </r>
  <r>
    <x v="104"/>
    <x v="10"/>
    <n v="5687771"/>
    <n v="2317240"/>
    <n v="5477113"/>
    <n v="21065819"/>
    <n v="-2.0202039777469372E-2"/>
    <n v="-2.0202082843457703E-2"/>
    <n v="-2.0201960407912334E-2"/>
    <n v="-2.0201991290585752E-2"/>
  </r>
  <r>
    <x v="105"/>
    <x v="6"/>
    <n v="6098229"/>
    <n v="2484463"/>
    <n v="5872368"/>
    <n v="22586032"/>
    <n v="4.0000040929917491E-2"/>
    <n v="4.0000129611416524E-2"/>
    <n v="3.9999882791586172E-2"/>
    <n v="3.9999943327805543E-2"/>
  </r>
  <r>
    <x v="106"/>
    <x v="1"/>
    <n v="5922318"/>
    <n v="2412796"/>
    <n v="5702973"/>
    <n v="21934511"/>
    <n v="2.0201910579504601E-2"/>
    <n v="2.0201910579504601E-2"/>
    <n v="2.0201960407912223E-2"/>
    <n v="2.0201991290585752E-2"/>
  </r>
  <r>
    <x v="107"/>
    <x v="5"/>
    <n v="6156866"/>
    <n v="2508352"/>
    <n v="5928833"/>
    <n v="22803205"/>
    <n v="0.10526312954991912"/>
    <n v="0.10526331851538551"/>
    <n v="0.10526283321774055"/>
    <n v="0.10526300090805996"/>
  </r>
  <r>
    <x v="108"/>
    <x v="13"/>
    <n v="5980955"/>
    <n v="2436685"/>
    <n v="5759438"/>
    <n v="22151685"/>
    <n v="7.3684217612520309E-2"/>
    <n v="7.3684269105611211E-2"/>
    <n v="7.3683983252418317E-2"/>
    <n v="7.3684100635641903E-2"/>
  </r>
  <r>
    <x v="109"/>
    <x v="14"/>
    <n v="11999030"/>
    <n v="4888493"/>
    <n v="11554621"/>
    <n v="44440851"/>
    <n v="3.1250046329429626E-2"/>
    <n v="3.1250002685764056E-2"/>
    <n v="3.1249967038347481E-2"/>
    <n v="3.1249997210937241E-2"/>
  </r>
  <r>
    <x v="110"/>
    <x v="23"/>
    <n v="12605042"/>
    <n v="5135387"/>
    <n v="12138188"/>
    <n v="46685339"/>
    <n v="0"/>
    <n v="0"/>
    <n v="0"/>
    <n v="0"/>
  </r>
  <r>
    <x v="111"/>
    <x v="0"/>
    <n v="5629134"/>
    <n v="2293351"/>
    <n v="5420648"/>
    <n v="20848645"/>
    <n v="-1.0309354476940369E-2"/>
    <n v="-1.0309310976127528E-2"/>
    <n v="-1.0309247207885286E-2"/>
    <n v="-1.0309263292541115E-2"/>
  </r>
  <r>
    <x v="112"/>
    <x v="8"/>
    <n v="5570497"/>
    <n v="2269462"/>
    <n v="5364183"/>
    <n v="20631472"/>
    <n v="-8.6538485189716519E-2"/>
    <n v="-8.6538567180733938E-2"/>
    <n v="-8.6538217715457999E-2"/>
    <n v="-8.6538343646038518E-2"/>
  </r>
  <r>
    <x v="113"/>
    <x v="2"/>
    <n v="5863681"/>
    <n v="2388907"/>
    <n v="5646508"/>
    <n v="21717338"/>
    <n v="-9.9009374369968262E-3"/>
    <n v="-9.9010218633988067E-3"/>
    <n v="-9.9009613742728764E-3"/>
    <n v="-9.9009762101276433E-3"/>
  </r>
  <r>
    <x v="114"/>
    <x v="5"/>
    <n v="6156866"/>
    <n v="2508352"/>
    <n v="5928833"/>
    <n v="22803205"/>
    <n v="0"/>
    <n v="0"/>
    <n v="0"/>
    <n v="0"/>
  </r>
  <r>
    <x v="115"/>
    <x v="13"/>
    <n v="5980955"/>
    <n v="2436685"/>
    <n v="5759438"/>
    <n v="22151685"/>
    <n v="0"/>
    <n v="0"/>
    <n v="0"/>
    <n v="0"/>
  </r>
  <r>
    <x v="116"/>
    <x v="17"/>
    <n v="12726244"/>
    <n v="5184766"/>
    <n v="12254901"/>
    <n v="47134236"/>
    <n v="6.0606022724211339E-2"/>
    <n v="6.0606065656974017E-2"/>
    <n v="6.0606203179589313E-2"/>
    <n v="6.060605536088115E-2"/>
  </r>
  <r>
    <x v="117"/>
    <x v="9"/>
    <n v="12483839"/>
    <n v="5086008"/>
    <n v="12021475"/>
    <n v="46236441"/>
    <n v="-9.6153788942305862E-3"/>
    <n v="-9.6154380128206096E-3"/>
    <n v="-9.6154389143408014E-3"/>
    <n v="-9.6153560976317554E-3"/>
  </r>
  <r>
    <x v="118"/>
    <x v="8"/>
    <n v="5570497"/>
    <n v="2269462"/>
    <n v="5364183"/>
    <n v="20631472"/>
    <n v="-1.0416611151910726E-2"/>
    <n v="-1.0416699975520194E-2"/>
    <n v="-1.0416634871853403E-2"/>
    <n v="-1.0416651293350898E-2"/>
  </r>
  <r>
    <x v="119"/>
    <x v="10"/>
    <n v="5687771"/>
    <n v="2317240"/>
    <n v="5477113"/>
    <n v="21065819"/>
    <n v="2.1052652837560748E-2"/>
    <n v="2.1052699606516345E-2"/>
    <n v="2.1052566643548154E-2"/>
    <n v="2.1052600181612036E-2"/>
  </r>
  <r>
    <x v="120"/>
    <x v="5"/>
    <n v="6156866"/>
    <n v="2508352"/>
    <n v="5928833"/>
    <n v="22803205"/>
    <n v="4.9999987209400798E-2"/>
    <n v="5.0000162014270488E-2"/>
    <n v="4.9999853489482771E-2"/>
    <n v="4.9999929159756817E-2"/>
  </r>
  <r>
    <x v="121"/>
    <x v="11"/>
    <n v="5746408"/>
    <n v="2341129"/>
    <n v="5533578"/>
    <n v="21282992"/>
    <n v="-6.6666674787682179E-2"/>
    <n v="-6.6666709978745686E-2"/>
    <n v="-6.666648062153957E-2"/>
    <n v="-6.6666576710796233E-2"/>
  </r>
  <r>
    <x v="122"/>
    <x v="0"/>
    <n v="5629134"/>
    <n v="2293351"/>
    <n v="5420648"/>
    <n v="20848645"/>
    <n v="-5.8823588422601936E-2"/>
    <n v="-5.8823549082044568E-2"/>
    <n v="-5.8823360426152771E-2"/>
    <n v="-5.8823447704446141E-2"/>
  </r>
  <r>
    <x v="123"/>
    <x v="22"/>
    <n v="11635423"/>
    <n v="4740357"/>
    <n v="11204481"/>
    <n v="43094158"/>
    <n v="-8.5714294133333757E-2"/>
    <n v="-8.5714292449523999E-2"/>
    <n v="-8.5714379395328555E-2"/>
    <n v="-8.5714278719999482E-2"/>
  </r>
  <r>
    <x v="124"/>
    <x v="20"/>
    <n v="11877828"/>
    <n v="4839115"/>
    <n v="11437908"/>
    <n v="43991955"/>
    <n v="-4.8543660156469937E-2"/>
    <n v="-4.8543641102708923E-2"/>
    <n v="-4.8543572876802443E-2"/>
    <n v="-4.8543710318409317E-2"/>
  </r>
  <r>
    <x v="125"/>
    <x v="2"/>
    <n v="5863681"/>
    <n v="2388907"/>
    <n v="5646508"/>
    <n v="21717338"/>
    <n v="5.2631564774959561E-2"/>
    <n v="5.2631569499094866E-2"/>
    <n v="5.2631416608870385E-2"/>
    <n v="5.2631500454030089E-2"/>
  </r>
  <r>
    <x v="126"/>
    <x v="13"/>
    <n v="5980955"/>
    <n v="2436685"/>
    <n v="5759438"/>
    <n v="22151685"/>
    <n v="5.15463767991724E-2"/>
    <n v="5.1546379064839387E-2"/>
    <n v="5.1546236039426319E-2"/>
    <n v="5.154631646270591E-2"/>
  </r>
  <r>
    <x v="127"/>
    <x v="5"/>
    <n v="6156866"/>
    <n v="2508352"/>
    <n v="5928833"/>
    <n v="22803205"/>
    <n v="0"/>
    <n v="0"/>
    <n v="0"/>
    <n v="0"/>
  </r>
  <r>
    <x v="128"/>
    <x v="10"/>
    <n v="5687771"/>
    <n v="2317240"/>
    <n v="5477113"/>
    <n v="21065819"/>
    <n v="-1.0204027028886009E-2"/>
    <n v="-1.0204113595832398E-2"/>
    <n v="-1.0204051122343127E-2"/>
    <n v="-1.0204066880416196E-2"/>
  </r>
  <r>
    <x v="129"/>
    <x v="10"/>
    <n v="5687771"/>
    <n v="2317240"/>
    <n v="5477113"/>
    <n v="21065819"/>
    <n v="1.0416744387324872E-2"/>
    <n v="1.0416699975520194E-2"/>
    <n v="1.0416634871853514E-2"/>
    <n v="1.0416651293351009E-2"/>
  </r>
  <r>
    <x v="130"/>
    <x v="21"/>
    <n v="12362637"/>
    <n v="5036630"/>
    <n v="11904761"/>
    <n v="45787544"/>
    <n v="6.2500028200522362E-2"/>
    <n v="6.2500005371527889E-2"/>
    <n v="6.2500145031270771E-2"/>
    <n v="6.2499994421874705E-2"/>
  </r>
  <r>
    <x v="131"/>
    <x v="3"/>
    <n v="11514221"/>
    <n v="4690978"/>
    <n v="11087768"/>
    <n v="42645261"/>
    <n v="-3.061228871137045E-2"/>
    <n v="-3.0612246616132155E-2"/>
    <n v="-3.061241569997819E-2"/>
    <n v="-3.0612241329445955E-2"/>
  </r>
  <r>
    <x v="132"/>
    <x v="0"/>
    <n v="5629134"/>
    <n v="2293351"/>
    <n v="5420648"/>
    <n v="20848645"/>
    <n v="-4.0000040929917491E-2"/>
    <n v="-3.9999959070079028E-2"/>
    <n v="-3.9999882791586283E-2"/>
    <n v="-3.9999943327805432E-2"/>
  </r>
  <r>
    <x v="133"/>
    <x v="5"/>
    <n v="6156866"/>
    <n v="2508352"/>
    <n v="5928833"/>
    <n v="22803205"/>
    <n v="2.9411731512286376E-2"/>
    <n v="2.9411858139711811E-2"/>
    <n v="2.9411680213076385E-2"/>
    <n v="2.9411723852223126E-2"/>
  </r>
  <r>
    <x v="134"/>
    <x v="1"/>
    <n v="5922318"/>
    <n v="2412796"/>
    <n v="5702973"/>
    <n v="21934511"/>
    <n v="-3.8095277540170391E-2"/>
    <n v="-3.8095355656595387E-2"/>
    <n v="-3.8095131783736913E-2"/>
    <n v="-3.8095186691883498E-2"/>
  </r>
  <r>
    <x v="135"/>
    <x v="10"/>
    <n v="5687771"/>
    <n v="2317240"/>
    <n v="5477113"/>
    <n v="21065819"/>
    <n v="0"/>
    <n v="0"/>
    <n v="0"/>
    <n v="0"/>
  </r>
  <r>
    <x v="136"/>
    <x v="8"/>
    <n v="5570497"/>
    <n v="2269462"/>
    <n v="5364183"/>
    <n v="20631472"/>
    <n v="-2.0618577092037627E-2"/>
    <n v="-2.0618621952255056E-2"/>
    <n v="-2.0618494415770461E-2"/>
    <n v="-2.0618526585082342E-2"/>
  </r>
  <r>
    <x v="137"/>
    <x v="19"/>
    <n v="12120232"/>
    <n v="4937872"/>
    <n v="11671335"/>
    <n v="44889749"/>
    <n v="-1.9607831241829743E-2"/>
    <n v="-1.9607871686275313E-2"/>
    <n v="-1.9607952142603247E-2"/>
    <n v="-1.9607785490191709E-2"/>
  </r>
  <r>
    <x v="138"/>
    <x v="17"/>
    <n v="12726244"/>
    <n v="5184766"/>
    <n v="12254901"/>
    <n v="47134236"/>
    <n v="0.10526316132299196"/>
    <n v="0.10526313503970441"/>
    <n v="0.10526333741066352"/>
    <n v="0.10526311517340559"/>
  </r>
  <r>
    <x v="139"/>
    <x v="12"/>
    <n v="6039592"/>
    <n v="2460574"/>
    <n v="5815903"/>
    <n v="22368858"/>
    <n v="7.2916677769617744E-2"/>
    <n v="7.2916722181422644E-2"/>
    <n v="7.2916444102974154E-2"/>
    <n v="7.2916559053456398E-2"/>
  </r>
  <r>
    <x v="140"/>
    <x v="12"/>
    <n v="6039592"/>
    <n v="2460574"/>
    <n v="5815903"/>
    <n v="22368858"/>
    <n v="-1.9047638770085196E-2"/>
    <n v="-1.9047677828297749E-2"/>
    <n v="-1.9047565891868401E-2"/>
    <n v="-1.9047593345941749E-2"/>
  </r>
  <r>
    <x v="141"/>
    <x v="1"/>
    <n v="5922318"/>
    <n v="2412796"/>
    <n v="5702973"/>
    <n v="21934511"/>
    <n v="0"/>
    <n v="0"/>
    <n v="0"/>
    <n v="0"/>
  </r>
  <r>
    <x v="142"/>
    <x v="10"/>
    <n v="5687771"/>
    <n v="2317240"/>
    <n v="5477113"/>
    <n v="21065819"/>
    <n v="0"/>
    <n v="0"/>
    <n v="0"/>
    <n v="0"/>
  </r>
  <r>
    <x v="143"/>
    <x v="12"/>
    <n v="6039592"/>
    <n v="2460574"/>
    <n v="5815903"/>
    <n v="22368858"/>
    <n v="8.4210476712358373E-2"/>
    <n v="8.4210618908869384E-2"/>
    <n v="8.4210266574192394E-2"/>
    <n v="8.421040072644792E-2"/>
  </r>
  <r>
    <x v="144"/>
    <x v="17"/>
    <n v="12726244"/>
    <n v="5184766"/>
    <n v="12254901"/>
    <n v="47134236"/>
    <n v="4.9999969059999483E-2"/>
    <n v="5.0000033002668642E-2"/>
    <n v="5.0000081006555064E-2"/>
    <n v="4.9999935739998946E-2"/>
  </r>
  <r>
    <x v="145"/>
    <x v="17"/>
    <n v="12726244"/>
    <n v="5184766"/>
    <n v="12254901"/>
    <n v="47134236"/>
    <n v="0"/>
    <n v="0"/>
    <n v="0"/>
    <n v="0"/>
  </r>
  <r>
    <x v="146"/>
    <x v="10"/>
    <n v="5687771"/>
    <n v="2317240"/>
    <n v="5477113"/>
    <n v="21065819"/>
    <n v="-5.8252364491358177E-2"/>
    <n v="-5.8252444867136766E-2"/>
    <n v="-5.8252261464194932E-2"/>
    <n v="-5.825234705599458E-2"/>
  </r>
  <r>
    <x v="147"/>
    <x v="6"/>
    <n v="6098229"/>
    <n v="2484463"/>
    <n v="5872368"/>
    <n v="22586032"/>
    <n v="9.7088102022790945E-3"/>
    <n v="9.7087684068726254E-3"/>
    <n v="9.7087102440325257E-3"/>
    <n v="9.708724509332356E-3"/>
  </r>
  <r>
    <x v="148"/>
    <x v="8"/>
    <n v="5570497"/>
    <n v="2269462"/>
    <n v="5364183"/>
    <n v="20631472"/>
    <n v="-5.9405877901186677E-2"/>
    <n v="-5.9405962327588657E-2"/>
    <n v="-5.9405768245637036E-2"/>
    <n v="-5.9405857260765527E-2"/>
  </r>
  <r>
    <x v="149"/>
    <x v="16"/>
    <n v="5805045"/>
    <n v="2365018"/>
    <n v="5590043"/>
    <n v="21500166"/>
    <n v="2.0618577092037516E-2"/>
    <n v="2.0618621952255056E-2"/>
    <n v="2.0618494415770572E-2"/>
    <n v="2.0618526585082231E-2"/>
  </r>
  <r>
    <x v="150"/>
    <x v="12"/>
    <n v="6039592"/>
    <n v="2460574"/>
    <n v="5815903"/>
    <n v="22368858"/>
    <n v="0"/>
    <n v="0"/>
    <n v="0"/>
    <n v="0"/>
  </r>
  <r>
    <x v="151"/>
    <x v="23"/>
    <n v="12605042"/>
    <n v="5135387"/>
    <n v="12138188"/>
    <n v="46685339"/>
    <n v="-9.5238039111108508E-3"/>
    <n v="-9.523784079575992E-3"/>
    <n v="-9.5238627934220998E-3"/>
    <n v="-9.5237815466644449E-3"/>
  </r>
  <r>
    <x v="152"/>
    <x v="4"/>
    <n v="11756625"/>
    <n v="4789736"/>
    <n v="11321195"/>
    <n v="43543056"/>
    <n v="-7.6190490222222906E-2"/>
    <n v="-7.6190508369948007E-2"/>
    <n v="-7.6190516601906455E-2"/>
    <n v="-7.6190415573328618E-2"/>
  </r>
  <r>
    <x v="153"/>
    <x v="16"/>
    <n v="5805045"/>
    <n v="2365018"/>
    <n v="5590043"/>
    <n v="21500166"/>
    <n v="2.0618577092037516E-2"/>
    <n v="2.0618621952255056E-2"/>
    <n v="2.0618494415770572E-2"/>
    <n v="2.0618526585082231E-2"/>
  </r>
  <r>
    <x v="154"/>
    <x v="12"/>
    <n v="6039592"/>
    <n v="2460574"/>
    <n v="5815903"/>
    <n v="22368858"/>
    <n v="-9.6154555691496668E-3"/>
    <n v="-9.6154145736410124E-3"/>
    <n v="-9.615357523939827E-3"/>
    <n v="-9.6153715162264897E-3"/>
  </r>
  <r>
    <x v="155"/>
    <x v="12"/>
    <n v="6039592"/>
    <n v="2460574"/>
    <n v="5815903"/>
    <n v="22368858"/>
    <n v="8.4210476712358373E-2"/>
    <n v="8.4210618908869384E-2"/>
    <n v="8.4210266574192394E-2"/>
    <n v="8.421040072644792E-2"/>
  </r>
  <r>
    <x v="156"/>
    <x v="12"/>
    <n v="6039592"/>
    <n v="2460574"/>
    <n v="5815903"/>
    <n v="22368858"/>
    <n v="4.0403950356973972E-2"/>
    <n v="4.0403993422962303E-2"/>
    <n v="4.0403920815824668E-2"/>
    <n v="4.0403982581171505E-2"/>
  </r>
  <r>
    <x v="157"/>
    <x v="10"/>
    <n v="5687771"/>
    <n v="2317240"/>
    <n v="5477113"/>
    <n v="21065819"/>
    <n v="-5.8252364491358177E-2"/>
    <n v="-5.8252444867136766E-2"/>
    <n v="-5.8252261464194932E-2"/>
    <n v="-5.825234705599458E-2"/>
  </r>
  <r>
    <x v="158"/>
    <x v="3"/>
    <n v="11514221"/>
    <n v="4690978"/>
    <n v="11087768"/>
    <n v="42645261"/>
    <n v="-8.6538469548077201E-2"/>
    <n v="-8.6538466115384627E-2"/>
    <n v="-8.6538560774484963E-2"/>
    <n v="-8.6538452032543955E-2"/>
  </r>
  <r>
    <x v="159"/>
    <x v="19"/>
    <n v="12120232"/>
    <n v="4937872"/>
    <n v="11671335"/>
    <n v="44889749"/>
    <n v="3.0927881088322451E-2"/>
    <n v="3.0927838559110299E-2"/>
    <n v="3.0927800613645529E-2"/>
    <n v="3.0927830498458819E-2"/>
  </r>
  <r>
    <x v="160"/>
    <x v="1"/>
    <n v="5922318"/>
    <n v="2412796"/>
    <n v="5702973"/>
    <n v="21934511"/>
    <n v="2.0201910579504601E-2"/>
    <n v="2.0201910579504601E-2"/>
    <n v="2.0201960407912223E-2"/>
    <n v="2.0201991290585752E-2"/>
  </r>
  <r>
    <x v="161"/>
    <x v="12"/>
    <n v="6039592"/>
    <n v="2460574"/>
    <n v="5815903"/>
    <n v="22368858"/>
    <n v="0"/>
    <n v="0"/>
    <n v="0"/>
    <n v="0"/>
  </r>
  <r>
    <x v="162"/>
    <x v="1"/>
    <n v="5922318"/>
    <n v="2412796"/>
    <n v="5702973"/>
    <n v="21934511"/>
    <n v="-1.9417496223979036E-2"/>
    <n v="-1.9417536813745029E-2"/>
    <n v="-1.941742048806494E-2"/>
    <n v="-1.9417449018664823E-2"/>
  </r>
  <r>
    <x v="163"/>
    <x v="2"/>
    <n v="5863681"/>
    <n v="2388907"/>
    <n v="5646508"/>
    <n v="21717338"/>
    <n v="-2.9126182245679089E-2"/>
    <n v="-2.9126305220617543E-2"/>
    <n v="-2.9126130732097466E-2"/>
    <n v="-2.912617352799729E-2"/>
  </r>
  <r>
    <x v="164"/>
    <x v="12"/>
    <n v="6039592"/>
    <n v="2460574"/>
    <n v="5815903"/>
    <n v="22368858"/>
    <n v="6.1855599414269768E-2"/>
    <n v="6.1855690040966804E-2"/>
    <n v="6.1855483247311493E-2"/>
    <n v="6.1855579755246914E-2"/>
  </r>
  <r>
    <x v="165"/>
    <x v="14"/>
    <n v="11999030"/>
    <n v="4888493"/>
    <n v="11554621"/>
    <n v="44440851"/>
    <n v="4.2105303611303935E-2"/>
    <n v="4.2105236646057032E-2"/>
    <n v="4.210529232923288E-2"/>
    <n v="4.2105228031466657E-2"/>
  </r>
  <r>
    <x v="166"/>
    <x v="21"/>
    <n v="12362637"/>
    <n v="5036630"/>
    <n v="11904761"/>
    <n v="45787544"/>
    <n v="1.9999987623999793E-2"/>
    <n v="2.0000029702401667E-2"/>
    <n v="2.0000113409177178E-2"/>
    <n v="1.9999940023998963E-2"/>
  </r>
  <r>
    <x v="167"/>
    <x v="6"/>
    <n v="6098229"/>
    <n v="2484463"/>
    <n v="5872368"/>
    <n v="22586032"/>
    <n v="2.9703065590196198E-2"/>
    <n v="2.9703065590196198E-2"/>
    <n v="2.9702884122818407E-2"/>
    <n v="2.9702928630382708E-2"/>
  </r>
  <r>
    <x v="168"/>
    <x v="10"/>
    <n v="5687771"/>
    <n v="2317240"/>
    <n v="5477113"/>
    <n v="21065819"/>
    <n v="-5.8252364491358177E-2"/>
    <n v="-5.8252444867136766E-2"/>
    <n v="-5.8252261464194932E-2"/>
    <n v="-5.825234705599458E-2"/>
  </r>
  <r>
    <x v="169"/>
    <x v="13"/>
    <n v="5980955"/>
    <n v="2436685"/>
    <n v="5759438"/>
    <n v="22151685"/>
    <n v="9.9010640765997415E-3"/>
    <n v="9.9010218633988067E-3"/>
    <n v="9.9009613742728764E-3"/>
    <n v="9.9009762101276433E-3"/>
  </r>
  <r>
    <x v="170"/>
    <x v="24"/>
    <n v="2755930"/>
    <n v="1122786"/>
    <n v="2653859"/>
    <n v="10207149"/>
    <n v="-0.52999996674444205"/>
    <n v="-0.53000001193789359"/>
    <n v="-0.53000012139442854"/>
    <n v="-0.52999995749585405"/>
  </r>
  <r>
    <x v="171"/>
    <x v="10"/>
    <n v="5687771"/>
    <n v="2317240"/>
    <n v="5477113"/>
    <n v="21065819"/>
    <n v="-5.8252364491358177E-2"/>
    <n v="-5.8252444867136766E-2"/>
    <n v="-5.8252261464194932E-2"/>
    <n v="-5.825234705599458E-2"/>
  </r>
  <r>
    <x v="172"/>
    <x v="19"/>
    <n v="12120232"/>
    <n v="4937872"/>
    <n v="11671335"/>
    <n v="44889749"/>
    <n v="1.0101003787368557E-2"/>
    <n v="1.010098316280561E-2"/>
    <n v="1.0101067956934884E-2"/>
    <n v="1.0101066923787538E-2"/>
  </r>
  <r>
    <x v="173"/>
    <x v="4"/>
    <n v="11756625"/>
    <n v="4789736"/>
    <n v="11321195"/>
    <n v="43543056"/>
    <n v="-4.9019638771242713E-2"/>
    <n v="-4.9019638771242713E-2"/>
    <n v="-4.9019681811052207E-2"/>
    <n v="-4.9019547725485668E-2"/>
  </r>
  <r>
    <x v="174"/>
    <x v="11"/>
    <n v="5746408"/>
    <n v="2341129"/>
    <n v="5533578"/>
    <n v="21282992"/>
    <n v="-5.7692364455319778E-2"/>
    <n v="-5.7692323459811012E-2"/>
    <n v="-5.769214514363874E-2"/>
    <n v="-5.7692229097359049E-2"/>
  </r>
  <r>
    <x v="175"/>
    <x v="6"/>
    <n v="6098229"/>
    <n v="2484463"/>
    <n v="5872368"/>
    <n v="22586032"/>
    <n v="7.2164953891209915E-2"/>
    <n v="7.2165001017094443E-2"/>
    <n v="7.2164730455196668E-2"/>
    <n v="7.2164843047788141E-2"/>
  </r>
  <r>
    <x v="176"/>
    <x v="12"/>
    <n v="6039592"/>
    <n v="2460574"/>
    <n v="5815903"/>
    <n v="22368858"/>
    <n v="9.803868704752583E-3"/>
    <n v="9.8039527132371962E-3"/>
    <n v="9.8038934043587211E-3"/>
    <n v="9.803907950741042E-3"/>
  </r>
  <r>
    <x v="177"/>
    <x v="12"/>
    <n v="6039592"/>
    <n v="2460574"/>
    <n v="5815903"/>
    <n v="22368858"/>
    <n v="1.1914891358835065"/>
    <n v="1.1914896241921964"/>
    <n v="1.1914897406985836"/>
    <n v="1.1914890730818781"/>
  </r>
  <r>
    <x v="178"/>
    <x v="11"/>
    <n v="5746408"/>
    <n v="2341129"/>
    <n v="5533578"/>
    <n v="21282992"/>
    <n v="1.0309222615097369E-2"/>
    <n v="1.0309310976127639E-2"/>
    <n v="1.0309247207885175E-2"/>
    <n v="1.0309263292541226E-2"/>
  </r>
  <r>
    <x v="179"/>
    <x v="23"/>
    <n v="12605042"/>
    <n v="5135387"/>
    <n v="12138188"/>
    <n v="46685339"/>
    <n v="3.9999975247999586E-2"/>
    <n v="4.0000059404803556E-2"/>
    <n v="4.0000024301966475E-2"/>
    <n v="3.9999965727999465E-2"/>
  </r>
  <r>
    <x v="180"/>
    <x v="20"/>
    <n v="11877828"/>
    <n v="4839115"/>
    <n v="11437908"/>
    <n v="43991955"/>
    <n v="1.030933622531971E-2"/>
    <n v="1.030933622531971E-2"/>
    <n v="1.0309336464473295E-2"/>
    <n v="1.0309247389520326E-2"/>
  </r>
  <r>
    <x v="181"/>
    <x v="16"/>
    <n v="5805045"/>
    <n v="2365018"/>
    <n v="5590043"/>
    <n v="21500166"/>
    <n v="1.0204157545207204E-2"/>
    <n v="1.0204113595832398E-2"/>
    <n v="1.0204051122343127E-2"/>
    <n v="1.0204066880416196E-2"/>
  </r>
  <r>
    <x v="182"/>
    <x v="1"/>
    <n v="5922318"/>
    <n v="2412796"/>
    <n v="5702973"/>
    <n v="21934511"/>
    <n v="-2.8846243720922926E-2"/>
    <n v="-2.8846243720922926E-2"/>
    <n v="-2.884607257181937E-2"/>
    <n v="-2.8846114548679469E-2"/>
  </r>
  <r>
    <x v="183"/>
    <x v="13"/>
    <n v="5980955"/>
    <n v="2436685"/>
    <n v="5759438"/>
    <n v="22151685"/>
    <n v="-9.7086860217000526E-3"/>
    <n v="-9.7087684068725144E-3"/>
    <n v="-9.7087102440325257E-3"/>
    <n v="-9.708724509332467E-3"/>
  </r>
  <r>
    <x v="184"/>
    <x v="12"/>
    <n v="6039592"/>
    <n v="2460574"/>
    <n v="5815903"/>
    <n v="22368858"/>
    <n v="0"/>
    <n v="0"/>
    <n v="0"/>
    <n v="0"/>
  </r>
  <r>
    <x v="185"/>
    <x v="8"/>
    <n v="5570497"/>
    <n v="2269462"/>
    <n v="5364183"/>
    <n v="20631472"/>
    <n v="-3.0612211602979222E-2"/>
    <n v="-3.0612340787497194E-2"/>
    <n v="-3.0612153367029271E-2"/>
    <n v="-3.0612200641248699E-2"/>
  </r>
  <r>
    <x v="186"/>
    <x v="19"/>
    <n v="12120232"/>
    <n v="4937872"/>
    <n v="11671335"/>
    <n v="44889749"/>
    <n v="-3.8461515576922123E-2"/>
    <n v="-3.8461593384615411E-2"/>
    <n v="-3.8461560930072025E-2"/>
    <n v="-3.846150677514637E-2"/>
  </r>
  <r>
    <x v="187"/>
    <x v="4"/>
    <n v="11756625"/>
    <n v="4789736"/>
    <n v="11321195"/>
    <n v="43543056"/>
    <n v="-1.0204138332361778E-2"/>
    <n v="-1.0204138332361778E-2"/>
    <n v="-1.020413856665936E-2"/>
    <n v="-1.0204051300290229E-2"/>
  </r>
  <r>
    <x v="188"/>
    <x v="11"/>
    <n v="5746408"/>
    <n v="2341129"/>
    <n v="5533578"/>
    <n v="21282992"/>
    <n v="-1.0101084487717182E-2"/>
    <n v="-1.0101041421728851E-2"/>
    <n v="-1.0100980203956111E-2"/>
    <n v="-1.0100995645292876E-2"/>
  </r>
  <r>
    <x v="189"/>
    <x v="5"/>
    <n v="6156866"/>
    <n v="2508352"/>
    <n v="5928833"/>
    <n v="22803205"/>
    <n v="3.9604003027193135E-2"/>
    <n v="3.9604087453595005E-2"/>
    <n v="3.9603845497091283E-2"/>
    <n v="3.9603904840510351E-2"/>
  </r>
  <r>
    <x v="190"/>
    <x v="5"/>
    <n v="6156866"/>
    <n v="2508352"/>
    <n v="5928833"/>
    <n v="22803205"/>
    <n v="2.9411731512286376E-2"/>
    <n v="2.9411858139711811E-2"/>
    <n v="2.9411680213076385E-2"/>
    <n v="2.9411723852223126E-2"/>
  </r>
  <r>
    <x v="191"/>
    <x v="16"/>
    <n v="5805045"/>
    <n v="2365018"/>
    <n v="5590043"/>
    <n v="21500166"/>
    <n v="-3.8834868267379141E-2"/>
    <n v="-3.8834908053391737E-2"/>
    <n v="-3.8834840976129992E-2"/>
    <n v="-3.8834898037329757E-2"/>
  </r>
  <r>
    <x v="192"/>
    <x v="0"/>
    <n v="5629134"/>
    <n v="2293351"/>
    <n v="5420648"/>
    <n v="20848645"/>
    <n v="1.0526259099838065E-2"/>
    <n v="1.0526349803258173E-2"/>
    <n v="1.0526283321774077E-2"/>
    <n v="1.0526300090806018E-2"/>
  </r>
  <r>
    <x v="193"/>
    <x v="19"/>
    <n v="12120232"/>
    <n v="4937872"/>
    <n v="11671335"/>
    <n v="44889749"/>
    <n v="0"/>
    <n v="0"/>
    <n v="0"/>
    <n v="0"/>
  </r>
  <r>
    <x v="194"/>
    <x v="22"/>
    <n v="11635423"/>
    <n v="4740357"/>
    <n v="11204481"/>
    <n v="43094158"/>
    <n v="-1.0309272431501371E-2"/>
    <n v="-1.0309251166895295E-2"/>
    <n v="-1.0309336464473184E-2"/>
    <n v="-1.0309335719418278E-2"/>
  </r>
  <r>
    <x v="195"/>
    <x v="16"/>
    <n v="5805045"/>
    <n v="2365018"/>
    <n v="5590043"/>
    <n v="21500166"/>
    <n v="1.0204157545207204E-2"/>
    <n v="1.0204113595832398E-2"/>
    <n v="1.0204051122343127E-2"/>
    <n v="1.0204066880416196E-2"/>
  </r>
  <r>
    <x v="196"/>
    <x v="8"/>
    <n v="5570497"/>
    <n v="2269462"/>
    <n v="5364183"/>
    <n v="20631472"/>
    <n v="-9.5238072035193855E-2"/>
    <n v="-9.5238226721192198E-2"/>
    <n v="-9.5237829459342227E-2"/>
    <n v="-9.5237966729708856E-2"/>
  </r>
  <r>
    <x v="197"/>
    <x v="16"/>
    <n v="5805045"/>
    <n v="2365018"/>
    <n v="5590043"/>
    <n v="21500166"/>
    <n v="-5.7142794495023463E-2"/>
    <n v="-5.7142871064596812E-2"/>
    <n v="-5.7142697675605314E-2"/>
    <n v="-5.7142780037825358E-2"/>
  </r>
  <r>
    <x v="198"/>
    <x v="13"/>
    <n v="5980955"/>
    <n v="2436685"/>
    <n v="5759438"/>
    <n v="22151685"/>
    <n v="3.0302995067221783E-2"/>
    <n v="3.0302952001233452E-2"/>
    <n v="3.0302940611868445E-2"/>
    <n v="3.0302986935878629E-2"/>
  </r>
  <r>
    <x v="199"/>
    <x v="6"/>
    <n v="6098229"/>
    <n v="2484463"/>
    <n v="5872368"/>
    <n v="22586032"/>
    <n v="8.3333422156942838E-2"/>
    <n v="8.3333422156942838E-2"/>
    <n v="8.3333078974827668E-2"/>
    <n v="8.3333210346807185E-2"/>
  </r>
  <r>
    <x v="200"/>
    <x v="14"/>
    <n v="11999030"/>
    <n v="4888493"/>
    <n v="11554621"/>
    <n v="44440851"/>
    <n v="-9.9999938119998966E-3"/>
    <n v="-9.9999735978650861E-3"/>
    <n v="-1.0000056704588589E-2"/>
    <n v="-1.0000055692000909E-2"/>
  </r>
  <r>
    <x v="201"/>
    <x v="3"/>
    <n v="11514221"/>
    <n v="4690978"/>
    <n v="11087768"/>
    <n v="42645261"/>
    <n v="-1.0416660623697616E-2"/>
    <n v="-1.0416638913772203E-2"/>
    <n v="-1.0416725997641096E-2"/>
    <n v="-1.0416635986976952E-2"/>
  </r>
  <r>
    <x v="202"/>
    <x v="16"/>
    <n v="5805045"/>
    <n v="2365018"/>
    <n v="5590043"/>
    <n v="21500166"/>
    <n v="0"/>
    <n v="0"/>
    <n v="0"/>
    <n v="0"/>
  </r>
  <r>
    <x v="203"/>
    <x v="11"/>
    <n v="5746408"/>
    <n v="2341129"/>
    <n v="5533578"/>
    <n v="21282992"/>
    <n v="3.1578911937398813E-2"/>
    <n v="3.1579049409774296E-2"/>
    <n v="3.1578849965322231E-2"/>
    <n v="3.1578900272418053E-2"/>
  </r>
  <r>
    <x v="204"/>
    <x v="1"/>
    <n v="5922318"/>
    <n v="2412796"/>
    <n v="5702973"/>
    <n v="21934511"/>
    <n v="2.0201910579504601E-2"/>
    <n v="2.0201910579504601E-2"/>
    <n v="2.0201960407912223E-2"/>
    <n v="2.0201991290585752E-2"/>
  </r>
  <r>
    <x v="205"/>
    <x v="8"/>
    <n v="5570497"/>
    <n v="2269462"/>
    <n v="5364183"/>
    <n v="20631472"/>
    <n v="-6.8627457127354408E-2"/>
    <n v="-6.8627501795281876E-2"/>
    <n v="-6.8627253830511492E-2"/>
    <n v="-6.8627355655187183E-2"/>
  </r>
  <r>
    <x v="206"/>
    <x v="10"/>
    <n v="5687771"/>
    <n v="2317240"/>
    <n v="5477113"/>
    <n v="21065819"/>
    <n v="-6.7307697037943259E-2"/>
    <n v="-6.7307738033452025E-2"/>
    <n v="-6.7307502667578456E-2"/>
    <n v="-6.7307600613585539E-2"/>
  </r>
  <r>
    <x v="207"/>
    <x v="19"/>
    <n v="12120232"/>
    <n v="4937872"/>
    <n v="11671335"/>
    <n v="44889749"/>
    <n v="1.0101003787368557E-2"/>
    <n v="1.010098316280561E-2"/>
    <n v="1.0101067956934884E-2"/>
    <n v="1.0101066923787538E-2"/>
  </r>
  <r>
    <x v="208"/>
    <x v="4"/>
    <n v="11756625"/>
    <n v="4789736"/>
    <n v="11321195"/>
    <n v="43543056"/>
    <n v="2.1052619237229342E-2"/>
    <n v="2.1052574898466903E-2"/>
    <n v="2.1052752752197978E-2"/>
    <n v="2.105265911047205E-2"/>
  </r>
  <r>
    <x v="209"/>
    <x v="16"/>
    <n v="5805045"/>
    <n v="2365018"/>
    <n v="5590043"/>
    <n v="21500166"/>
    <n v="0"/>
    <n v="0"/>
    <n v="0"/>
    <n v="0"/>
  </r>
  <r>
    <x v="210"/>
    <x v="0"/>
    <n v="5629134"/>
    <n v="2293351"/>
    <n v="5420648"/>
    <n v="20848645"/>
    <n v="-2.0408184574093213E-2"/>
    <n v="-2.0408227191664796E-2"/>
    <n v="-2.0408102244686255E-2"/>
    <n v="-2.0408133760832503E-2"/>
  </r>
  <r>
    <x v="211"/>
    <x v="12"/>
    <n v="6039592"/>
    <n v="2460574"/>
    <n v="5815903"/>
    <n v="22368858"/>
    <n v="1.9802001513596457E-2"/>
    <n v="1.9802043726797613E-2"/>
    <n v="1.9801922748545753E-2"/>
    <n v="1.9801952420255287E-2"/>
  </r>
  <r>
    <x v="212"/>
    <x v="13"/>
    <n v="5980955"/>
    <n v="2436685"/>
    <n v="5759438"/>
    <n v="22151685"/>
    <n v="7.3684217612520309E-2"/>
    <n v="7.3684269105611211E-2"/>
    <n v="7.3683983252418317E-2"/>
    <n v="7.3684100635641903E-2"/>
  </r>
  <r>
    <x v="213"/>
    <x v="5"/>
    <n v="6156866"/>
    <n v="2508352"/>
    <n v="5928833"/>
    <n v="22803205"/>
    <n v="8.2474176506307284E-2"/>
    <n v="8.247431199322186E-2"/>
    <n v="8.2473977663081843E-2"/>
    <n v="8.2474106340329367E-2"/>
  </r>
  <r>
    <x v="214"/>
    <x v="18"/>
    <n v="12241435"/>
    <n v="4987251"/>
    <n v="11788048"/>
    <n v="45338647"/>
    <n v="9.9999938119998966E-3"/>
    <n v="1.0000056104536581E-2"/>
    <n v="1.0000056704588589E-2"/>
    <n v="9.9999700119994817E-3"/>
  </r>
  <r>
    <x v="215"/>
    <x v="20"/>
    <n v="11877828"/>
    <n v="4839115"/>
    <n v="11437908"/>
    <n v="43991955"/>
    <n v="1.030933622531971E-2"/>
    <n v="1.030933622531971E-2"/>
    <n v="1.0309336464473295E-2"/>
    <n v="1.0309247389520326E-2"/>
  </r>
  <r>
    <x v="216"/>
    <x v="12"/>
    <n v="6039592"/>
    <n v="2460574"/>
    <n v="5815903"/>
    <n v="22368858"/>
    <n v="4.0403950356973972E-2"/>
    <n v="4.0403993422962303E-2"/>
    <n v="4.0403920815824668E-2"/>
    <n v="4.0403982581171505E-2"/>
  </r>
  <r>
    <x v="217"/>
    <x v="6"/>
    <n v="6098229"/>
    <n v="2484463"/>
    <n v="5872368"/>
    <n v="22586032"/>
    <n v="8.3333422156942838E-2"/>
    <n v="8.3333422156942838E-2"/>
    <n v="8.3333078974827668E-2"/>
    <n v="8.3333210346807185E-2"/>
  </r>
  <r>
    <x v="218"/>
    <x v="6"/>
    <n v="6098229"/>
    <n v="2484463"/>
    <n v="5872368"/>
    <n v="22586032"/>
    <n v="9.7088102022790945E-3"/>
    <n v="9.7087684068726254E-3"/>
    <n v="9.7087102440325257E-3"/>
    <n v="9.708724509332356E-3"/>
  </r>
  <r>
    <x v="219"/>
    <x v="0"/>
    <n v="5629134"/>
    <n v="2293351"/>
    <n v="5420648"/>
    <n v="20848645"/>
    <n v="-5.8823588422601936E-2"/>
    <n v="-5.8823549082044568E-2"/>
    <n v="-5.8823360426152771E-2"/>
    <n v="-5.8823447704446141E-2"/>
  </r>
  <r>
    <x v="220"/>
    <x v="6"/>
    <n v="6098229"/>
    <n v="2484463"/>
    <n v="5872368"/>
    <n v="22586032"/>
    <n v="-9.5237584774265915E-3"/>
    <n v="-9.5238389141488744E-3"/>
    <n v="-9.523782945934256E-3"/>
    <n v="-9.5237966729708745E-3"/>
  </r>
  <r>
    <x v="221"/>
    <x v="23"/>
    <n v="12605042"/>
    <n v="5135387"/>
    <n v="12138188"/>
    <n v="46685339"/>
    <n v="2.9702952098813462E-2"/>
    <n v="2.9702971914648879E-2"/>
    <n v="2.9702936547609138E-2"/>
    <n v="2.9702966937358966E-2"/>
  </r>
  <r>
    <x v="222"/>
    <x v="20"/>
    <n v="11877828"/>
    <n v="4839115"/>
    <n v="11437908"/>
    <n v="43991955"/>
    <n v="0"/>
    <n v="0"/>
    <n v="0"/>
    <n v="0"/>
  </r>
  <r>
    <x v="223"/>
    <x v="8"/>
    <n v="5570497"/>
    <n v="2269462"/>
    <n v="5364183"/>
    <n v="20631472"/>
    <n v="-7.7669860715337213E-2"/>
    <n v="-7.7669981680881794E-2"/>
    <n v="-7.7669681952259872E-2"/>
    <n v="-7.7669796074659403E-2"/>
  </r>
  <r>
    <x v="224"/>
    <x v="0"/>
    <n v="5629134"/>
    <n v="2293351"/>
    <n v="5420648"/>
    <n v="20848645"/>
    <n v="-7.6923152607092926E-2"/>
    <n v="-7.6923152607092926E-2"/>
    <n v="-7.6922860191518283E-2"/>
    <n v="-7.6922972129812028E-2"/>
  </r>
  <r>
    <x v="225"/>
    <x v="6"/>
    <n v="6098229"/>
    <n v="2484463"/>
    <n v="5872368"/>
    <n v="22586032"/>
    <n v="0"/>
    <n v="0"/>
    <n v="0"/>
    <n v="0"/>
  </r>
  <r>
    <x v="226"/>
    <x v="1"/>
    <n v="5922318"/>
    <n v="2412796"/>
    <n v="5702973"/>
    <n v="21934511"/>
    <n v="5.2083322230382256E-2"/>
    <n v="5.2083322230382256E-2"/>
    <n v="5.2083174359267348E-2"/>
    <n v="5.2083256466754602E-2"/>
  </r>
  <r>
    <x v="227"/>
    <x v="11"/>
    <n v="5746408"/>
    <n v="2341129"/>
    <n v="5533578"/>
    <n v="21282992"/>
    <n v="-5.7692364455319778E-2"/>
    <n v="-5.7692323459811012E-2"/>
    <n v="-5.769214514363874E-2"/>
    <n v="-5.7692229097359049E-2"/>
  </r>
  <r>
    <x v="228"/>
    <x v="23"/>
    <n v="12605042"/>
    <n v="5135387"/>
    <n v="12138188"/>
    <n v="46685339"/>
    <n v="0"/>
    <n v="0"/>
    <n v="0"/>
    <n v="0"/>
  </r>
  <r>
    <x v="229"/>
    <x v="18"/>
    <n v="12241435"/>
    <n v="4987251"/>
    <n v="11788048"/>
    <n v="45338647"/>
    <n v="3.0612225568513063E-2"/>
    <n v="3.0612246616132266E-2"/>
    <n v="3.0612209050621786E-2"/>
    <n v="3.0612241329445844E-2"/>
  </r>
  <r>
    <x v="230"/>
    <x v="10"/>
    <n v="5687771"/>
    <n v="2317240"/>
    <n v="5477113"/>
    <n v="21065819"/>
    <n v="2.1052652837560748E-2"/>
    <n v="2.1052699606516345E-2"/>
    <n v="2.1052566643548154E-2"/>
    <n v="2.1052600181612036E-2"/>
  </r>
  <r>
    <x v="231"/>
    <x v="1"/>
    <n v="5922318"/>
    <n v="2412796"/>
    <n v="5702973"/>
    <n v="21934511"/>
    <n v="5.2083322230382256E-2"/>
    <n v="5.2083322230382256E-2"/>
    <n v="5.2083174359267348E-2"/>
    <n v="5.2083256466754602E-2"/>
  </r>
  <r>
    <x v="232"/>
    <x v="12"/>
    <n v="6039592"/>
    <n v="2460574"/>
    <n v="5815903"/>
    <n v="22368858"/>
    <n v="-9.6154555691496668E-3"/>
    <n v="-9.6154145736410124E-3"/>
    <n v="-9.615357523939827E-3"/>
    <n v="-9.6153715162264897E-3"/>
  </r>
  <r>
    <x v="233"/>
    <x v="1"/>
    <n v="5922318"/>
    <n v="2412796"/>
    <n v="5702973"/>
    <n v="21934511"/>
    <n v="0"/>
    <n v="0"/>
    <n v="0"/>
    <n v="0"/>
  </r>
  <r>
    <x v="234"/>
    <x v="0"/>
    <n v="5629134"/>
    <n v="2293351"/>
    <n v="5420648"/>
    <n v="20848645"/>
    <n v="-2.0408184574093213E-2"/>
    <n v="-2.0408227191664796E-2"/>
    <n v="-2.0408102244686255E-2"/>
    <n v="-2.0408133760832503E-2"/>
  </r>
  <r>
    <x v="235"/>
    <x v="22"/>
    <n v="11635423"/>
    <n v="4740357"/>
    <n v="11204481"/>
    <n v="43094158"/>
    <n v="-7.6923090653846726E-2"/>
    <n v="-7.6923107435897475E-2"/>
    <n v="-7.6923121860144161E-2"/>
    <n v="-7.69230959349122E-2"/>
  </r>
  <r>
    <x v="236"/>
    <x v="14"/>
    <n v="11999030"/>
    <n v="4888493"/>
    <n v="11554621"/>
    <n v="44440851"/>
    <n v="-1.9801968065875641E-2"/>
    <n v="-1.9802008506355717E-2"/>
    <n v="-1.980209137258182E-2"/>
    <n v="-1.980200623546835E-2"/>
  </r>
  <r>
    <x v="237"/>
    <x v="12"/>
    <n v="6039592"/>
    <n v="2460574"/>
    <n v="5815903"/>
    <n v="22368858"/>
    <n v="6.1855599414269768E-2"/>
    <n v="6.1855690040966804E-2"/>
    <n v="6.1855483247311493E-2"/>
    <n v="6.1855579755246914E-2"/>
  </r>
  <r>
    <x v="238"/>
    <x v="0"/>
    <n v="5629134"/>
    <n v="2293351"/>
    <n v="5420648"/>
    <n v="20848645"/>
    <n v="-4.9504940464189851E-2"/>
    <n v="-4.9504940464189851E-2"/>
    <n v="-4.950480687136416E-2"/>
    <n v="-4.9504881050637994E-2"/>
  </r>
  <r>
    <x v="239"/>
    <x v="1"/>
    <n v="5922318"/>
    <n v="2412796"/>
    <n v="5702973"/>
    <n v="21934511"/>
    <n v="-1.9417496223979036E-2"/>
    <n v="-1.9417536813745029E-2"/>
    <n v="-1.941742048806494E-2"/>
    <n v="-1.9417449018664823E-2"/>
  </r>
  <r>
    <x v="240"/>
    <x v="11"/>
    <n v="5746408"/>
    <n v="2341129"/>
    <n v="5533578"/>
    <n v="21282992"/>
    <n v="-2.9702938950593283E-2"/>
    <n v="-2.9702896737392348E-2"/>
    <n v="-2.9702884122818518E-2"/>
    <n v="-2.9702928630382819E-2"/>
  </r>
  <r>
    <x v="241"/>
    <x v="1"/>
    <n v="5922318"/>
    <n v="2412796"/>
    <n v="5702973"/>
    <n v="21934511"/>
    <n v="5.2083322230382256E-2"/>
    <n v="5.2083322230382256E-2"/>
    <n v="5.2083174359267348E-2"/>
    <n v="5.2083256466754602E-2"/>
  </r>
  <r>
    <x v="242"/>
    <x v="18"/>
    <n v="12241435"/>
    <n v="4987251"/>
    <n v="11788048"/>
    <n v="45338647"/>
    <n v="5.2083367576824857E-2"/>
    <n v="5.2083366457755798E-2"/>
    <n v="5.2083419033629674E-2"/>
    <n v="5.2083358434897642E-2"/>
  </r>
  <r>
    <x v="243"/>
    <x v="3"/>
    <n v="11514221"/>
    <n v="4690978"/>
    <n v="11087768"/>
    <n v="42645261"/>
    <n v="-4.0404077654525472E-2"/>
    <n v="-4.0404015991292619E-2"/>
    <n v="-4.0404067265719767E-2"/>
    <n v="-4.0404008058767094E-2"/>
  </r>
  <r>
    <x v="244"/>
    <x v="5"/>
    <n v="6156866"/>
    <n v="2508352"/>
    <n v="5928833"/>
    <n v="22803205"/>
    <n v="1.9417496223979036E-2"/>
    <n v="1.9417536813745029E-2"/>
    <n v="1.9417420488065051E-2"/>
    <n v="1.9417449018664934E-2"/>
  </r>
  <r>
    <x v="245"/>
    <x v="6"/>
    <n v="6098229"/>
    <n v="2484463"/>
    <n v="5872368"/>
    <n v="22586032"/>
    <n v="8.3333422156942838E-2"/>
    <n v="8.3333422156942838E-2"/>
    <n v="8.3333078974827668E-2"/>
    <n v="8.3333210346807185E-2"/>
  </r>
  <r>
    <x v="246"/>
    <x v="12"/>
    <n v="6039592"/>
    <n v="2460574"/>
    <n v="5815903"/>
    <n v="22368858"/>
    <n v="1.9802001513596457E-2"/>
    <n v="1.9802043726797613E-2"/>
    <n v="1.9801922748545753E-2"/>
    <n v="1.9801952420255287E-2"/>
  </r>
  <r>
    <x v="247"/>
    <x v="8"/>
    <n v="5570497"/>
    <n v="2269462"/>
    <n v="5364183"/>
    <n v="20631472"/>
    <n v="-3.0612211602979222E-2"/>
    <n v="-3.0612340787497194E-2"/>
    <n v="-3.0612153367029271E-2"/>
    <n v="-3.0612200641248699E-2"/>
  </r>
  <r>
    <x v="248"/>
    <x v="0"/>
    <n v="5629134"/>
    <n v="2293351"/>
    <n v="5420648"/>
    <n v="20848645"/>
    <n v="-4.9504940464189851E-2"/>
    <n v="-4.9504940464189851E-2"/>
    <n v="-4.950480687136416E-2"/>
    <n v="-4.9504881050637994E-2"/>
  </r>
  <r>
    <x v="249"/>
    <x v="23"/>
    <n v="12605042"/>
    <n v="5135387"/>
    <n v="12138188"/>
    <n v="46685339"/>
    <n v="2.9702952098813462E-2"/>
    <n v="2.9702971914648879E-2"/>
    <n v="2.9702936547609138E-2"/>
    <n v="2.9702966937358966E-2"/>
  </r>
  <r>
    <x v="250"/>
    <x v="22"/>
    <n v="11635423"/>
    <n v="4740357"/>
    <n v="11204481"/>
    <n v="43094158"/>
    <n v="1.052630961861456E-2"/>
    <n v="1.052628744923334E-2"/>
    <n v="1.0526376376098989E-2"/>
    <n v="1.0526284460497415E-2"/>
  </r>
  <r>
    <x v="251"/>
    <x v="2"/>
    <n v="5863681"/>
    <n v="2388907"/>
    <n v="5646508"/>
    <n v="21717338"/>
    <n v="-4.7619036017596983E-2"/>
    <n v="-4.7619194570744261E-2"/>
    <n v="-4.7618914729671169E-2"/>
    <n v="-4.7618983364854484E-2"/>
  </r>
  <r>
    <x v="252"/>
    <x v="12"/>
    <n v="6039592"/>
    <n v="2460574"/>
    <n v="5815903"/>
    <n v="22368858"/>
    <n v="-9.6154555691496668E-3"/>
    <n v="-9.6154145736410124E-3"/>
    <n v="-9.615357523939827E-3"/>
    <n v="-9.6153715162264897E-3"/>
  </r>
  <r>
    <x v="253"/>
    <x v="10"/>
    <n v="5687771"/>
    <n v="2317240"/>
    <n v="5477113"/>
    <n v="21065819"/>
    <n v="-5.8252364491358177E-2"/>
    <n v="-5.8252444867136766E-2"/>
    <n v="-5.8252261464194932E-2"/>
    <n v="-5.825234705599458E-2"/>
  </r>
  <r>
    <x v="254"/>
    <x v="0"/>
    <n v="5629134"/>
    <n v="2293351"/>
    <n v="5420648"/>
    <n v="20848645"/>
    <n v="1.0526259099838065E-2"/>
    <n v="1.0526349803258173E-2"/>
    <n v="1.0526283321774077E-2"/>
    <n v="1.0526300090806018E-2"/>
  </r>
  <r>
    <x v="255"/>
    <x v="5"/>
    <n v="6156866"/>
    <n v="2508352"/>
    <n v="5928833"/>
    <n v="22803205"/>
    <n v="9.3750033308853453E-2"/>
    <n v="9.3750122132463032E-2"/>
    <n v="9.3749713846681182E-2"/>
    <n v="9.3749861640158194E-2"/>
  </r>
  <r>
    <x v="256"/>
    <x v="14"/>
    <n v="11999030"/>
    <n v="4888493"/>
    <n v="11554621"/>
    <n v="44440851"/>
    <n v="-4.8076894471152709E-2"/>
    <n v="-4.8076952064102563E-2"/>
    <n v="-4.8076999844412938E-2"/>
    <n v="-4.8076945257397585E-2"/>
  </r>
  <r>
    <x v="257"/>
    <x v="9"/>
    <n v="12483839"/>
    <n v="5086008"/>
    <n v="12021475"/>
    <n v="46236441"/>
    <n v="7.2916688824220088E-2"/>
    <n v="7.2916644285300203E-2"/>
    <n v="7.2916660074336281E-2"/>
    <n v="7.291671965885782E-2"/>
  </r>
  <r>
    <x v="258"/>
    <x v="8"/>
    <n v="5570497"/>
    <n v="2269462"/>
    <n v="5364183"/>
    <n v="20631472"/>
    <n v="-4.9999987209400798E-2"/>
    <n v="-4.9999991472933103E-2"/>
    <n v="-4.9999853489482882E-2"/>
    <n v="-4.9999929159756817E-2"/>
  </r>
  <r>
    <x v="259"/>
    <x v="12"/>
    <n v="6039592"/>
    <n v="2460574"/>
    <n v="5815903"/>
    <n v="22368858"/>
    <n v="0"/>
    <n v="0"/>
    <n v="0"/>
    <n v="0"/>
  </r>
  <r>
    <x v="260"/>
    <x v="16"/>
    <n v="5805045"/>
    <n v="2365018"/>
    <n v="5590043"/>
    <n v="21500166"/>
    <n v="2.0618577092037516E-2"/>
    <n v="2.0618621952255056E-2"/>
    <n v="2.0618494415770572E-2"/>
    <n v="2.0618526585082231E-2"/>
  </r>
  <r>
    <x v="261"/>
    <x v="11"/>
    <n v="5746408"/>
    <n v="2341129"/>
    <n v="5533578"/>
    <n v="21282992"/>
    <n v="2.0833355539235709E-2"/>
    <n v="2.0833399951040388E-2"/>
    <n v="2.0833269743706806E-2"/>
    <n v="2.0833302586701796E-2"/>
  </r>
  <r>
    <x v="262"/>
    <x v="11"/>
    <n v="5746408"/>
    <n v="2341129"/>
    <n v="5533578"/>
    <n v="21282992"/>
    <n v="-6.6666674787682179E-2"/>
    <n v="-6.6666709978745686E-2"/>
    <n v="-6.666648062153957E-2"/>
    <n v="-6.6666576710796233E-2"/>
  </r>
  <r>
    <x v="263"/>
    <x v="20"/>
    <n v="11877828"/>
    <n v="4839115"/>
    <n v="11437908"/>
    <n v="43991955"/>
    <n v="-1.0101003787368557E-2"/>
    <n v="-1.010098316280561E-2"/>
    <n v="-1.0100863394915338E-2"/>
    <n v="-1.0100980378326518E-2"/>
  </r>
  <r>
    <x v="264"/>
    <x v="21"/>
    <n v="12362637"/>
    <n v="5036630"/>
    <n v="11904761"/>
    <n v="45787544"/>
    <n v="-9.7087320312939651E-3"/>
    <n v="-9.7087121998289394E-3"/>
    <n v="-9.7085966046455141E-3"/>
    <n v="-9.708791974362585E-3"/>
  </r>
  <r>
    <x v="265"/>
    <x v="0"/>
    <n v="5629134"/>
    <n v="2293351"/>
    <n v="5420648"/>
    <n v="20848645"/>
    <n v="1.0526259099838065E-2"/>
    <n v="1.0526349803258173E-2"/>
    <n v="1.0526283321774077E-2"/>
    <n v="1.0526300090806018E-2"/>
  </r>
  <r>
    <x v="266"/>
    <x v="1"/>
    <n v="5922318"/>
    <n v="2412796"/>
    <n v="5702973"/>
    <n v="21934511"/>
    <n v="-1.9417496223979036E-2"/>
    <n v="-1.9417536813745029E-2"/>
    <n v="-1.941742048806494E-2"/>
    <n v="-1.9417449018664823E-2"/>
  </r>
  <r>
    <x v="267"/>
    <x v="11"/>
    <n v="5746408"/>
    <n v="2341129"/>
    <n v="5533578"/>
    <n v="21282992"/>
    <n v="-1.0101084487717182E-2"/>
    <n v="-1.0101041421728851E-2"/>
    <n v="-1.0100980203956111E-2"/>
    <n v="-1.0100995645292876E-2"/>
  </r>
  <r>
    <x v="268"/>
    <x v="12"/>
    <n v="6039592"/>
    <n v="2460574"/>
    <n v="5815903"/>
    <n v="22368858"/>
    <n v="5.1020396177072547E-2"/>
    <n v="5.1020393957407872E-2"/>
    <n v="5.1020255611715637E-2"/>
    <n v="5.1020334402081202E-2"/>
  </r>
  <r>
    <x v="269"/>
    <x v="0"/>
    <n v="5629134"/>
    <n v="2293351"/>
    <n v="5420648"/>
    <n v="20848645"/>
    <n v="-2.0408184574093213E-2"/>
    <n v="-2.0408227191664796E-2"/>
    <n v="-2.0408102244686255E-2"/>
    <n v="-2.0408133760832503E-2"/>
  </r>
  <r>
    <x v="270"/>
    <x v="20"/>
    <n v="11877828"/>
    <n v="4839115"/>
    <n v="11437908"/>
    <n v="43991955"/>
    <n v="0"/>
    <n v="0"/>
    <n v="0"/>
    <n v="0"/>
  </r>
  <r>
    <x v="271"/>
    <x v="3"/>
    <n v="11514221"/>
    <n v="4690978"/>
    <n v="11087768"/>
    <n v="42645261"/>
    <n v="-6.8627470013072456E-2"/>
    <n v="-6.8627429568626774E-2"/>
    <n v="-6.8627633953655565E-2"/>
    <n v="-6.8627417215683661E-2"/>
  </r>
  <r>
    <x v="272"/>
    <x v="2"/>
    <n v="5863681"/>
    <n v="2388907"/>
    <n v="5646508"/>
    <n v="21717338"/>
    <n v="4.1666711078471419E-2"/>
    <n v="4.166662225486184E-2"/>
    <n v="4.1666539487413834E-2"/>
    <n v="4.1666605173403592E-2"/>
  </r>
  <r>
    <x v="273"/>
    <x v="1"/>
    <n v="5922318"/>
    <n v="2412796"/>
    <n v="5702973"/>
    <n v="21934511"/>
    <n v="0"/>
    <n v="0"/>
    <n v="0"/>
    <n v="0"/>
  </r>
  <r>
    <x v="274"/>
    <x v="16"/>
    <n v="5805045"/>
    <n v="2365018"/>
    <n v="5590043"/>
    <n v="21500166"/>
    <n v="1.0204157545207204E-2"/>
    <n v="1.0204113595832398E-2"/>
    <n v="1.0204051122343127E-2"/>
    <n v="1.0204066880416196E-2"/>
  </r>
  <r>
    <x v="275"/>
    <x v="11"/>
    <n v="5746408"/>
    <n v="2341129"/>
    <n v="5533578"/>
    <n v="21282992"/>
    <n v="-4.8543678469658125E-2"/>
    <n v="-4.8543676460264251E-2"/>
    <n v="-4.8543551220162406E-2"/>
    <n v="-4.8543622546662113E-2"/>
  </r>
  <r>
    <x v="276"/>
    <x v="10"/>
    <n v="5687771"/>
    <n v="2317240"/>
    <n v="5477113"/>
    <n v="21065819"/>
    <n v="1.0416744387324872E-2"/>
    <n v="1.0416699975520194E-2"/>
    <n v="1.0416634871853514E-2"/>
    <n v="1.0416651293351009E-2"/>
  </r>
  <r>
    <x v="277"/>
    <x v="9"/>
    <n v="12483839"/>
    <n v="5086008"/>
    <n v="12021475"/>
    <n v="46236441"/>
    <n v="5.1020375947521623E-2"/>
    <n v="5.1020354899902642E-2"/>
    <n v="5.1020279534584212E-2"/>
    <n v="5.102043135860157E-2"/>
  </r>
  <r>
    <x v="278"/>
    <x v="4"/>
    <n v="11756625"/>
    <n v="4789736"/>
    <n v="11321195"/>
    <n v="43543056"/>
    <n v="2.1052619237229342E-2"/>
    <n v="2.1052574898466903E-2"/>
    <n v="2.1052752752197978E-2"/>
    <n v="2.105265911047205E-2"/>
  </r>
  <r>
    <x v="279"/>
    <x v="16"/>
    <n v="5805045"/>
    <n v="2365018"/>
    <n v="5590043"/>
    <n v="21500166"/>
    <n v="-9.9999462794833072E-3"/>
    <n v="-9.9998618615166901E-3"/>
    <n v="-9.9999706978965985E-3"/>
    <n v="-9.9999858319513857E-3"/>
  </r>
  <r>
    <x v="280"/>
    <x v="12"/>
    <n v="6039592"/>
    <n v="2460574"/>
    <n v="5815903"/>
    <n v="22368858"/>
    <n v="1.9802001513596457E-2"/>
    <n v="1.9802043726797613E-2"/>
    <n v="1.9801922748545753E-2"/>
    <n v="1.9801952420255287E-2"/>
  </r>
  <r>
    <x v="281"/>
    <x v="8"/>
    <n v="5570497"/>
    <n v="2269462"/>
    <n v="5364183"/>
    <n v="20631472"/>
    <n v="-4.0404079554938854E-2"/>
    <n v="-4.0404165686915405E-2"/>
    <n v="-4.0403920815824668E-2"/>
    <n v="-4.0403982581171505E-2"/>
  </r>
  <r>
    <x v="282"/>
    <x v="11"/>
    <n v="5746408"/>
    <n v="2341129"/>
    <n v="5533578"/>
    <n v="21282992"/>
    <n v="0"/>
    <n v="0"/>
    <n v="0"/>
    <n v="0"/>
  </r>
  <r>
    <x v="283"/>
    <x v="11"/>
    <n v="5746408"/>
    <n v="2341129"/>
    <n v="5533578"/>
    <n v="21282992"/>
    <n v="1.0309222615097369E-2"/>
    <n v="1.0309310976127639E-2"/>
    <n v="1.0309247207885175E-2"/>
    <n v="1.0309263292541226E-2"/>
  </r>
  <r>
    <x v="284"/>
    <x v="18"/>
    <n v="12241435"/>
    <n v="4987251"/>
    <n v="11788048"/>
    <n v="45338647"/>
    <n v="-1.941746406258793E-2"/>
    <n v="-1.9417424399657879E-2"/>
    <n v="-1.9417389827149356E-2"/>
    <n v="-1.9417500764257301E-2"/>
  </r>
  <r>
    <x v="285"/>
    <x v="4"/>
    <n v="11756625"/>
    <n v="4789736"/>
    <n v="11321195"/>
    <n v="43543056"/>
    <n v="0"/>
    <n v="0"/>
    <n v="0"/>
    <n v="0"/>
  </r>
  <r>
    <x v="286"/>
    <x v="0"/>
    <n v="5629134"/>
    <n v="2293351"/>
    <n v="5420648"/>
    <n v="20848645"/>
    <n v="-3.0303124265186554E-2"/>
    <n v="-3.0303124265186554E-2"/>
    <n v="-3.0302940611868445E-2"/>
    <n v="-3.0302986935878629E-2"/>
  </r>
  <r>
    <x v="287"/>
    <x v="1"/>
    <n v="5922318"/>
    <n v="2412796"/>
    <n v="5702973"/>
    <n v="21934511"/>
    <n v="-1.9417496223979036E-2"/>
    <n v="-1.9417536813745029E-2"/>
    <n v="-1.941742048806494E-2"/>
    <n v="-1.9417449018664823E-2"/>
  </r>
  <r>
    <x v="288"/>
    <x v="8"/>
    <n v="5570497"/>
    <n v="2269462"/>
    <n v="5364183"/>
    <n v="20631472"/>
    <n v="0"/>
    <n v="0"/>
    <n v="0"/>
    <n v="0"/>
  </r>
  <r>
    <x v="289"/>
    <x v="13"/>
    <n v="5980955"/>
    <n v="2436685"/>
    <n v="5759438"/>
    <n v="22151685"/>
    <n v="4.0816369148186427E-2"/>
    <n v="4.0816280361575474E-2"/>
    <n v="4.081620448937251E-2"/>
    <n v="4.0816267521665006E-2"/>
  </r>
  <r>
    <x v="290"/>
    <x v="0"/>
    <n v="5629134"/>
    <n v="2293351"/>
    <n v="5420648"/>
    <n v="20848645"/>
    <n v="-2.0408184574093213E-2"/>
    <n v="-2.0408227191664796E-2"/>
    <n v="-2.0408102244686255E-2"/>
    <n v="-2.0408133760832503E-2"/>
  </r>
  <r>
    <x v="291"/>
    <x v="9"/>
    <n v="12483839"/>
    <n v="5086008"/>
    <n v="12021475"/>
    <n v="46236441"/>
    <n v="1.9801968065875641E-2"/>
    <n v="1.9801926816586546E-2"/>
    <n v="1.9801890861318228E-2"/>
    <n v="1.9802006235468239E-2"/>
  </r>
  <r>
    <x v="292"/>
    <x v="22"/>
    <n v="11635423"/>
    <n v="4740357"/>
    <n v="11204481"/>
    <n v="43094158"/>
    <n v="-1.0309272431501371E-2"/>
    <n v="-1.0309251166895295E-2"/>
    <n v="-1.0309336464473184E-2"/>
    <n v="-1.0309335719418278E-2"/>
  </r>
  <r>
    <x v="293"/>
    <x v="5"/>
    <n v="6156866"/>
    <n v="2508352"/>
    <n v="5928833"/>
    <n v="22803205"/>
    <n v="9.3750033308853453E-2"/>
    <n v="9.3750122132463032E-2"/>
    <n v="9.3749713846681182E-2"/>
    <n v="9.3749861640158194E-2"/>
  </r>
  <r>
    <x v="294"/>
    <x v="2"/>
    <n v="5863681"/>
    <n v="2388907"/>
    <n v="5646508"/>
    <n v="21717338"/>
    <n v="-9.9009374369968262E-3"/>
    <n v="-9.9010218633988067E-3"/>
    <n v="-9.9009613742728764E-3"/>
    <n v="-9.9009762101276433E-3"/>
  </r>
  <r>
    <x v="295"/>
    <x v="2"/>
    <n v="5863681"/>
    <n v="2388907"/>
    <n v="5646508"/>
    <n v="21717338"/>
    <n v="5.2631564774959561E-2"/>
    <n v="5.2631569499094866E-2"/>
    <n v="5.2631416608870385E-2"/>
    <n v="5.2631500454030089E-2"/>
  </r>
  <r>
    <x v="296"/>
    <x v="10"/>
    <n v="5687771"/>
    <n v="2317240"/>
    <n v="5477113"/>
    <n v="21065819"/>
    <n v="-4.9019594319820392E-2"/>
    <n v="-4.9019596368807372E-2"/>
    <n v="-4.9019467021793939E-2"/>
    <n v="-4.9019539753705099E-2"/>
  </r>
  <r>
    <x v="297"/>
    <x v="16"/>
    <n v="5805045"/>
    <n v="2365018"/>
    <n v="5590043"/>
    <n v="21500166"/>
    <n v="3.1250099926560582E-2"/>
    <n v="3.1250099926560582E-2"/>
    <n v="3.124990461556032E-2"/>
    <n v="3.1249953880052805E-2"/>
  </r>
  <r>
    <x v="298"/>
    <x v="20"/>
    <n v="11877828"/>
    <n v="4839115"/>
    <n v="11437908"/>
    <n v="43991955"/>
    <n v="-4.8543660156469937E-2"/>
    <n v="-4.8543641102708923E-2"/>
    <n v="-4.8543572876802443E-2"/>
    <n v="-4.8543710318409317E-2"/>
  </r>
  <r>
    <x v="299"/>
    <x v="22"/>
    <n v="11635423"/>
    <n v="4740357"/>
    <n v="11204481"/>
    <n v="43094158"/>
    <n v="0"/>
    <n v="0"/>
    <n v="0"/>
    <n v="0"/>
  </r>
  <r>
    <x v="300"/>
    <x v="10"/>
    <n v="5687771"/>
    <n v="2317240"/>
    <n v="5477113"/>
    <n v="21065819"/>
    <n v="-7.6190433265108659E-2"/>
    <n v="-7.6190548892894561E-2"/>
    <n v="-7.6190263567473826E-2"/>
    <n v="-7.6190373383767107E-2"/>
  </r>
  <r>
    <x v="301"/>
    <x v="13"/>
    <n v="5980955"/>
    <n v="2436685"/>
    <n v="5759438"/>
    <n v="22151685"/>
    <n v="2.0000020464958856E-2"/>
    <n v="2.0000064805708151E-2"/>
    <n v="1.9999941395793197E-2"/>
    <n v="1.9999971663902771E-2"/>
  </r>
  <r>
    <x v="302"/>
    <x v="16"/>
    <n v="5805045"/>
    <n v="2365018"/>
    <n v="5590043"/>
    <n v="21500166"/>
    <n v="-9.9999462794833072E-3"/>
    <n v="-9.9998618615166901E-3"/>
    <n v="-9.9999706978965985E-3"/>
    <n v="-9.9999858319513857E-3"/>
  </r>
  <r>
    <x v="303"/>
    <x v="8"/>
    <n v="5570497"/>
    <n v="2269462"/>
    <n v="5364183"/>
    <n v="20631472"/>
    <n v="-2.0618577092037627E-2"/>
    <n v="-2.0618621952255056E-2"/>
    <n v="-2.0618494415770461E-2"/>
    <n v="-2.0618526585082342E-2"/>
  </r>
  <r>
    <x v="304"/>
    <x v="10"/>
    <n v="5687771"/>
    <n v="2317240"/>
    <n v="5477113"/>
    <n v="21065819"/>
    <n v="-2.0202039777469372E-2"/>
    <n v="-2.0202082843457703E-2"/>
    <n v="-2.0201960407912334E-2"/>
    <n v="-2.0201991290585752E-2"/>
  </r>
  <r>
    <x v="305"/>
    <x v="3"/>
    <n v="11514221"/>
    <n v="4690978"/>
    <n v="11087768"/>
    <n v="42645261"/>
    <n v="-3.061228871137045E-2"/>
    <n v="-3.0612246616132155E-2"/>
    <n v="-3.061241569997819E-2"/>
    <n v="-3.0612241329445955E-2"/>
  </r>
  <r>
    <x v="306"/>
    <x v="21"/>
    <n v="12362637"/>
    <n v="5036630"/>
    <n v="11904761"/>
    <n v="45787544"/>
    <n v="6.2500028200522362E-2"/>
    <n v="6.2500005371527889E-2"/>
    <n v="6.2500145031270771E-2"/>
    <n v="6.2499994421874705E-2"/>
  </r>
  <r>
    <x v="307"/>
    <x v="11"/>
    <n v="5746408"/>
    <n v="2341129"/>
    <n v="5533578"/>
    <n v="21282992"/>
    <n v="1.0309222615097369E-2"/>
    <n v="1.0309310976127639E-2"/>
    <n v="1.0309247207885175E-2"/>
    <n v="1.0309263292541226E-2"/>
  </r>
  <r>
    <x v="308"/>
    <x v="0"/>
    <n v="5629134"/>
    <n v="2293351"/>
    <n v="5420648"/>
    <n v="20848645"/>
    <n v="-5.8823588422601936E-2"/>
    <n v="-5.8823549082044568E-2"/>
    <n v="-5.8823360426152771E-2"/>
    <n v="-5.8823447704446141E-2"/>
  </r>
  <r>
    <x v="309"/>
    <x v="16"/>
    <n v="5805045"/>
    <n v="2365018"/>
    <n v="5590043"/>
    <n v="21500166"/>
    <n v="0"/>
    <n v="0"/>
    <n v="0"/>
    <n v="0"/>
  </r>
  <r>
    <x v="310"/>
    <x v="0"/>
    <n v="5629134"/>
    <n v="2293351"/>
    <n v="5420648"/>
    <n v="20848645"/>
    <n v="1.0526259099838065E-2"/>
    <n v="1.0526349803258173E-2"/>
    <n v="1.0526283321774077E-2"/>
    <n v="1.0526300090806018E-2"/>
  </r>
  <r>
    <x v="311"/>
    <x v="10"/>
    <n v="5687771"/>
    <n v="2317240"/>
    <n v="5477113"/>
    <n v="21065819"/>
    <n v="0"/>
    <n v="0"/>
    <n v="0"/>
    <n v="0"/>
  </r>
  <r>
    <x v="312"/>
    <x v="21"/>
    <n v="12362637"/>
    <n v="5036630"/>
    <n v="11904761"/>
    <n v="45787544"/>
    <n v="7.3684232467147837E-2"/>
    <n v="7.3684185842880723E-2"/>
    <n v="7.3684421457529847E-2"/>
    <n v="7.3684171602436122E-2"/>
  </r>
  <r>
    <x v="313"/>
    <x v="17"/>
    <n v="12726244"/>
    <n v="5184766"/>
    <n v="12254901"/>
    <n v="47134236"/>
    <n v="2.9411746862744614E-2"/>
    <n v="2.94117670849674E-2"/>
    <n v="2.9411729668448849E-2"/>
    <n v="2.9411762235293848E-2"/>
  </r>
  <r>
    <x v="314"/>
    <x v="16"/>
    <n v="5805045"/>
    <n v="2365018"/>
    <n v="5590043"/>
    <n v="21500166"/>
    <n v="1.0204157545207204E-2"/>
    <n v="1.0204113595832398E-2"/>
    <n v="1.0204051122343127E-2"/>
    <n v="1.0204066880416196E-2"/>
  </r>
  <r>
    <x v="315"/>
    <x v="8"/>
    <n v="5570497"/>
    <n v="2269462"/>
    <n v="5364183"/>
    <n v="20631472"/>
    <n v="-1.0416611151910726E-2"/>
    <n v="-1.0416699975520194E-2"/>
    <n v="-1.0416634871853403E-2"/>
    <n v="-1.0416651293350898E-2"/>
  </r>
  <r>
    <x v="316"/>
    <x v="16"/>
    <n v="5805045"/>
    <n v="2365018"/>
    <n v="5590043"/>
    <n v="21500166"/>
    <n v="0"/>
    <n v="0"/>
    <n v="0"/>
    <n v="0"/>
  </r>
  <r>
    <x v="317"/>
    <x v="0"/>
    <n v="5629134"/>
    <n v="2293351"/>
    <n v="5420648"/>
    <n v="20848645"/>
    <n v="0"/>
    <n v="0"/>
    <n v="0"/>
    <n v="0"/>
  </r>
  <r>
    <x v="318"/>
    <x v="2"/>
    <n v="5863681"/>
    <n v="2388907"/>
    <n v="5646508"/>
    <n v="21717338"/>
    <n v="3.0927799707134884E-2"/>
    <n v="3.0927757112584109E-2"/>
    <n v="3.0927741623655747E-2"/>
    <n v="3.0927789877623457E-2"/>
  </r>
  <r>
    <x v="319"/>
    <x v="17"/>
    <n v="12726244"/>
    <n v="5184766"/>
    <n v="12254901"/>
    <n v="47134236"/>
    <n v="2.9411746862744614E-2"/>
    <n v="2.94117670849674E-2"/>
    <n v="2.9411729668448849E-2"/>
    <n v="2.9411762235293848E-2"/>
  </r>
  <r>
    <x v="320"/>
    <x v="20"/>
    <n v="11877828"/>
    <n v="4839115"/>
    <n v="11437908"/>
    <n v="43991955"/>
    <n v="-6.6666627377775955E-2"/>
    <n v="-6.6666645712592065E-2"/>
    <n v="-6.6666653808484355E-2"/>
    <n v="-6.6666634026664062E-2"/>
  </r>
  <r>
    <x v="321"/>
    <x v="5"/>
    <n v="6156866"/>
    <n v="2508352"/>
    <n v="5928833"/>
    <n v="22803205"/>
    <n v="6.0605990134443344E-2"/>
    <n v="6.0606076266420006E-2"/>
    <n v="6.060588122373689E-2"/>
    <n v="6.0605973871757257E-2"/>
  </r>
  <r>
    <x v="322"/>
    <x v="11"/>
    <n v="5746408"/>
    <n v="2341129"/>
    <n v="5533578"/>
    <n v="21282992"/>
    <n v="3.1578911937398813E-2"/>
    <n v="3.1579049409774296E-2"/>
    <n v="3.1578849965322231E-2"/>
    <n v="3.1578900272418053E-2"/>
  </r>
  <r>
    <x v="323"/>
    <x v="12"/>
    <n v="6039592"/>
    <n v="2460574"/>
    <n v="5815903"/>
    <n v="22368858"/>
    <n v="4.0403950356973972E-2"/>
    <n v="4.0403993422962303E-2"/>
    <n v="4.0403920815824668E-2"/>
    <n v="4.0403982581171505E-2"/>
  </r>
  <r>
    <x v="324"/>
    <x v="11"/>
    <n v="5746408"/>
    <n v="2341129"/>
    <n v="5533578"/>
    <n v="21282992"/>
    <n v="2.0833355539235709E-2"/>
    <n v="2.0833399951040388E-2"/>
    <n v="2.0833269743706806E-2"/>
    <n v="2.0833302586701796E-2"/>
  </r>
  <r>
    <x v="325"/>
    <x v="5"/>
    <n v="6156866"/>
    <n v="2508352"/>
    <n v="5928833"/>
    <n v="22803205"/>
    <n v="4.9999987209400798E-2"/>
    <n v="5.0000162014270488E-2"/>
    <n v="4.9999853489482771E-2"/>
    <n v="4.9999929159756817E-2"/>
  </r>
  <r>
    <x v="326"/>
    <x v="21"/>
    <n v="12362637"/>
    <n v="5036630"/>
    <n v="11904761"/>
    <n v="45787544"/>
    <n v="-2.8571411733332552E-2"/>
    <n v="-2.8571430816508037E-2"/>
    <n v="-2.8571395507531072E-2"/>
    <n v="-2.8571426239999864E-2"/>
  </r>
  <r>
    <x v="327"/>
    <x v="9"/>
    <n v="12483839"/>
    <n v="5086008"/>
    <n v="12021475"/>
    <n v="46236441"/>
    <n v="5.1020375947521623E-2"/>
    <n v="5.1020354899902642E-2"/>
    <n v="5.1020279534584212E-2"/>
    <n v="5.102043135860157E-2"/>
  </r>
  <r>
    <x v="328"/>
    <x v="13"/>
    <n v="5980955"/>
    <n v="2436685"/>
    <n v="5759438"/>
    <n v="22151685"/>
    <n v="-2.8571397247511787E-2"/>
    <n v="-2.8571516742446512E-2"/>
    <n v="-2.8571348837802657E-2"/>
    <n v="-2.8571390018912624E-2"/>
  </r>
  <r>
    <x v="329"/>
    <x v="10"/>
    <n v="5687771"/>
    <n v="2317240"/>
    <n v="5477113"/>
    <n v="21065819"/>
    <n v="-1.0204027028886009E-2"/>
    <n v="-1.0204113595832398E-2"/>
    <n v="-1.0204051122343127E-2"/>
    <n v="-1.0204066880416196E-2"/>
  </r>
  <r>
    <x v="330"/>
    <x v="5"/>
    <n v="6156866"/>
    <n v="2508352"/>
    <n v="5928833"/>
    <n v="22803205"/>
    <n v="1.9417496223979036E-2"/>
    <n v="1.9417536813745029E-2"/>
    <n v="1.9417420488065051E-2"/>
    <n v="1.9417449018664934E-2"/>
  </r>
  <r>
    <x v="331"/>
    <x v="5"/>
    <n v="6156866"/>
    <n v="2508352"/>
    <n v="5928833"/>
    <n v="22803205"/>
    <n v="7.1428580751165871E-2"/>
    <n v="7.1428621149072669E-2"/>
    <n v="7.142835785640167E-2"/>
    <n v="7.1428468162913816E-2"/>
  </r>
  <r>
    <x v="332"/>
    <x v="2"/>
    <n v="5863681"/>
    <n v="2388907"/>
    <n v="5646508"/>
    <n v="21717338"/>
    <n v="-4.7619036017596983E-2"/>
    <n v="-4.7619194570744261E-2"/>
    <n v="-4.7618914729671169E-2"/>
    <n v="-4.7618983364854484E-2"/>
  </r>
  <r>
    <x v="333"/>
    <x v="17"/>
    <n v="12726244"/>
    <n v="5184766"/>
    <n v="12254901"/>
    <n v="47134236"/>
    <n v="2.9411746862744614E-2"/>
    <n v="2.94117670849674E-2"/>
    <n v="2.9411729668448849E-2"/>
    <n v="2.9411762235293848E-2"/>
  </r>
  <r>
    <x v="334"/>
    <x v="23"/>
    <n v="12605042"/>
    <n v="5135387"/>
    <n v="12138188"/>
    <n v="46685339"/>
    <n v="9.7087320312940761E-3"/>
    <n v="9.7087923033931656E-3"/>
    <n v="9.708793222503731E-3"/>
    <n v="9.7087087898948266E-3"/>
  </r>
  <r>
    <x v="335"/>
    <x v="16"/>
    <n v="5805045"/>
    <n v="2365018"/>
    <n v="5590043"/>
    <n v="21500166"/>
    <n v="-2.9411731512286488E-2"/>
    <n v="-2.9411690942332758E-2"/>
    <n v="-2.9411680213076385E-2"/>
    <n v="-2.9411723852223126E-2"/>
  </r>
  <r>
    <x v="336"/>
    <x v="0"/>
    <n v="5629134"/>
    <n v="2293351"/>
    <n v="5420648"/>
    <n v="20848645"/>
    <n v="-1.0309354476940369E-2"/>
    <n v="-1.0309310976127528E-2"/>
    <n v="-1.0309247207885286E-2"/>
    <n v="-1.0309263292541115E-2"/>
  </r>
  <r>
    <x v="337"/>
    <x v="12"/>
    <n v="6039592"/>
    <n v="2460574"/>
    <n v="5815903"/>
    <n v="22368858"/>
    <n v="-1.9047638770085196E-2"/>
    <n v="-1.9047677828297749E-2"/>
    <n v="-1.9047565891868401E-2"/>
    <n v="-1.9047593345941749E-2"/>
  </r>
  <r>
    <x v="338"/>
    <x v="6"/>
    <n v="6098229"/>
    <n v="2484463"/>
    <n v="5872368"/>
    <n v="22586032"/>
    <n v="-9.5237584774265915E-3"/>
    <n v="-9.5238389141488744E-3"/>
    <n v="-9.523782945934256E-3"/>
    <n v="-9.5237966729708745E-3"/>
  </r>
  <r>
    <x v="339"/>
    <x v="10"/>
    <n v="5687771"/>
    <n v="2317240"/>
    <n v="5477113"/>
    <n v="21065819"/>
    <n v="-2.9999966744442053E-2"/>
    <n v="-2.9999926667224952E-2"/>
    <n v="-2.9999912093689685E-2"/>
    <n v="-2.9999957495854046E-2"/>
  </r>
  <r>
    <x v="340"/>
    <x v="20"/>
    <n v="11877828"/>
    <n v="4839115"/>
    <n v="11437908"/>
    <n v="43991955"/>
    <n v="-6.6666627377775955E-2"/>
    <n v="-6.6666645712592065E-2"/>
    <n v="-6.6666653808484355E-2"/>
    <n v="-6.6666634026664062E-2"/>
  </r>
  <r>
    <x v="341"/>
    <x v="20"/>
    <n v="11877828"/>
    <n v="4839115"/>
    <n v="11437908"/>
    <n v="43991955"/>
    <n v="-5.7692273365383184E-2"/>
    <n v="-5.7692310743589714E-2"/>
    <n v="-5.7692244031462447E-2"/>
    <n v="-5.769230135502923E-2"/>
  </r>
  <r>
    <x v="342"/>
    <x v="6"/>
    <n v="6098229"/>
    <n v="2484463"/>
    <n v="5872368"/>
    <n v="22586032"/>
    <n v="5.0505034844691155E-2"/>
    <n v="5.0505034844691155E-2"/>
    <n v="5.050490101978089E-2"/>
    <n v="5.0504978226464381E-2"/>
  </r>
  <r>
    <x v="343"/>
    <x v="16"/>
    <n v="5805045"/>
    <n v="2365018"/>
    <n v="5590043"/>
    <n v="21500166"/>
    <n v="3.1250099926560582E-2"/>
    <n v="3.1250099926560582E-2"/>
    <n v="3.124990461556032E-2"/>
    <n v="3.1249953880052805E-2"/>
  </r>
  <r>
    <x v="344"/>
    <x v="6"/>
    <n v="6098229"/>
    <n v="2484463"/>
    <n v="5872368"/>
    <n v="22586032"/>
    <n v="9.7088102022790945E-3"/>
    <n v="9.7087684068726254E-3"/>
    <n v="9.7087102440325257E-3"/>
    <n v="9.708724509332356E-3"/>
  </r>
  <r>
    <x v="345"/>
    <x v="1"/>
    <n v="5922318"/>
    <n v="2412796"/>
    <n v="5702973"/>
    <n v="21934511"/>
    <n v="-2.8846243720922926E-2"/>
    <n v="-2.8846243720922926E-2"/>
    <n v="-2.884607257181937E-2"/>
    <n v="-2.8846114548679469E-2"/>
  </r>
  <r>
    <x v="346"/>
    <x v="5"/>
    <n v="6156866"/>
    <n v="2508352"/>
    <n v="5928833"/>
    <n v="22803205"/>
    <n v="8.2474176506307284E-2"/>
    <n v="8.247431199322186E-2"/>
    <n v="8.2473977663081843E-2"/>
    <n v="8.2474106340329367E-2"/>
  </r>
  <r>
    <x v="347"/>
    <x v="21"/>
    <n v="12362637"/>
    <n v="5036630"/>
    <n v="11904761"/>
    <n v="45787544"/>
    <n v="4.0816300758017343E-2"/>
    <n v="4.0816300758017343E-2"/>
    <n v="4.0816347617281368E-2"/>
    <n v="4.0816292629736184E-2"/>
  </r>
  <r>
    <x v="348"/>
    <x v="22"/>
    <n v="11635423"/>
    <n v="4740357"/>
    <n v="11204481"/>
    <n v="43094158"/>
    <n v="-2.040821352186617E-2"/>
    <n v="-2.0408192474246967E-2"/>
    <n v="-2.0408277133318831E-2"/>
    <n v="-2.0408190029155726E-2"/>
  </r>
  <r>
    <x v="349"/>
    <x v="11"/>
    <n v="5746408"/>
    <n v="2341129"/>
    <n v="5533578"/>
    <n v="21282992"/>
    <n v="-5.7692364455319778E-2"/>
    <n v="-5.7692323459811012E-2"/>
    <n v="-5.769214514363874E-2"/>
    <n v="-5.7692229097359049E-2"/>
  </r>
  <r>
    <x v="350"/>
    <x v="10"/>
    <n v="5687771"/>
    <n v="2317240"/>
    <n v="5477113"/>
    <n v="21065819"/>
    <n v="-2.0202039777469372E-2"/>
    <n v="-2.0202082843457703E-2"/>
    <n v="-2.0201960407912334E-2"/>
    <n v="-2.0201991290585752E-2"/>
  </r>
  <r>
    <x v="351"/>
    <x v="12"/>
    <n v="6039592"/>
    <n v="2460574"/>
    <n v="5815903"/>
    <n v="22368858"/>
    <n v="-9.6154555691496668E-3"/>
    <n v="-9.6154145736410124E-3"/>
    <n v="-9.615357523939827E-3"/>
    <n v="-9.6153715162264897E-3"/>
  </r>
  <r>
    <x v="352"/>
    <x v="10"/>
    <n v="5687771"/>
    <n v="2317240"/>
    <n v="5477113"/>
    <n v="21065819"/>
    <n v="-3.9603876387590109E-2"/>
    <n v="-3.9603918600791155E-2"/>
    <n v="-3.9603845497091394E-2"/>
    <n v="-3.9603904840510351E-2"/>
  </r>
  <r>
    <x v="353"/>
    <x v="13"/>
    <n v="5980955"/>
    <n v="2436685"/>
    <n v="5759438"/>
    <n v="22151685"/>
    <n v="-2.8571397247511787E-2"/>
    <n v="-2.8571516742446512E-2"/>
    <n v="-2.8571348837802657E-2"/>
    <n v="-2.8571390018912624E-2"/>
  </r>
  <r>
    <x v="354"/>
    <x v="9"/>
    <n v="12483839"/>
    <n v="5086008"/>
    <n v="12021475"/>
    <n v="46236441"/>
    <n v="9.8039156209148715E-3"/>
    <n v="9.8038953986920863E-3"/>
    <n v="9.8037775258457138E-3"/>
    <n v="9.8039767451021387E-3"/>
  </r>
  <r>
    <x v="355"/>
    <x v="22"/>
    <n v="11635423"/>
    <n v="4740357"/>
    <n v="11204481"/>
    <n v="43094158"/>
    <n v="0"/>
    <n v="0"/>
    <n v="0"/>
    <n v="0"/>
  </r>
  <r>
    <x v="356"/>
    <x v="16"/>
    <n v="5805045"/>
    <n v="2365018"/>
    <n v="5590043"/>
    <n v="21500166"/>
    <n v="1.0204157545207204E-2"/>
    <n v="1.0204113595832398E-2"/>
    <n v="1.0204051122343127E-2"/>
    <n v="1.0204066880416196E-2"/>
  </r>
  <r>
    <x v="357"/>
    <x v="11"/>
    <n v="5746408"/>
    <n v="2341129"/>
    <n v="5533578"/>
    <n v="21282992"/>
    <n v="1.0309222615097369E-2"/>
    <n v="1.0309310976127639E-2"/>
    <n v="1.0309247207885175E-2"/>
    <n v="1.0309263292541226E-2"/>
  </r>
  <r>
    <x v="358"/>
    <x v="8"/>
    <n v="5570497"/>
    <n v="2269462"/>
    <n v="5364183"/>
    <n v="20631472"/>
    <n v="-7.7669860715337213E-2"/>
    <n v="-7.7669981680881794E-2"/>
    <n v="-7.7669681952259872E-2"/>
    <n v="-7.7669796074659403E-2"/>
  </r>
  <r>
    <x v="359"/>
    <x v="8"/>
    <n v="5570497"/>
    <n v="2269462"/>
    <n v="5364183"/>
    <n v="20631472"/>
    <n v="-2.0618577092037627E-2"/>
    <n v="-2.0618621952255056E-2"/>
    <n v="-2.0618494415770461E-2"/>
    <n v="-2.0618526585082342E-2"/>
  </r>
  <r>
    <x v="360"/>
    <x v="12"/>
    <n v="6039592"/>
    <n v="2460574"/>
    <n v="5815903"/>
    <n v="22368858"/>
    <n v="9.803868704752583E-3"/>
    <n v="9.8039527132371962E-3"/>
    <n v="9.8038934043587211E-3"/>
    <n v="9.803907950741042E-3"/>
  </r>
  <r>
    <x v="361"/>
    <x v="18"/>
    <n v="12241435"/>
    <n v="4987251"/>
    <n v="11788048"/>
    <n v="45338647"/>
    <n v="-1.941746406258793E-2"/>
    <n v="-1.9417424399657879E-2"/>
    <n v="-1.9417389827149356E-2"/>
    <n v="-1.9417500764257301E-2"/>
  </r>
  <r>
    <x v="362"/>
    <x v="4"/>
    <n v="11756625"/>
    <n v="4789736"/>
    <n v="11321195"/>
    <n v="43543056"/>
    <n v="1.0416660623697505E-2"/>
    <n v="1.0416638913772092E-2"/>
    <n v="1.0416725997641096E-2"/>
    <n v="1.0416725236983337E-2"/>
  </r>
  <r>
    <x v="363"/>
    <x v="13"/>
    <n v="5980955"/>
    <n v="2436685"/>
    <n v="5759438"/>
    <n v="22151685"/>
    <n v="3.0302995067221783E-2"/>
    <n v="3.0302952001233452E-2"/>
    <n v="3.0302940611868445E-2"/>
    <n v="3.0302986935878629E-2"/>
  </r>
  <r>
    <x v="364"/>
    <x v="1"/>
    <n v="5922318"/>
    <n v="2412796"/>
    <n v="5702973"/>
    <n v="21934511"/>
    <n v="3.0612211602979222E-2"/>
    <n v="3.0612166765743076E-2"/>
    <n v="3.0612153367029382E-2"/>
    <n v="3.061220064124881E-2"/>
  </r>
  <r>
    <x v="365"/>
    <x v="2"/>
    <n v="5863681"/>
    <n v="2388907"/>
    <n v="5646508"/>
    <n v="21717338"/>
    <n v="5.2631564774959561E-2"/>
    <n v="5.2631569499094866E-2"/>
    <n v="5.2631416608870385E-2"/>
    <n v="5.2631500454030089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2467EA-07CD-4328-8F28-B3C425DA66C0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22:E35" firstHeaderRow="0" firstDataRow="1" firstDataCol="1"/>
  <pivotFields count="12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>
      <items count="26">
        <item x="7"/>
        <item x="24"/>
        <item x="8"/>
        <item x="0"/>
        <item x="10"/>
        <item x="11"/>
        <item x="16"/>
        <item x="2"/>
        <item x="1"/>
        <item x="13"/>
        <item x="12"/>
        <item x="6"/>
        <item x="5"/>
        <item x="15"/>
        <item x="3"/>
        <item x="22"/>
        <item x="4"/>
        <item x="20"/>
        <item x="14"/>
        <item x="19"/>
        <item x="18"/>
        <item x="21"/>
        <item x="9"/>
        <item x="23"/>
        <item x="17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um of Facebook" fld="1" baseField="0" baseItem="0"/>
    <dataField name="Youtube traffic" fld="2" baseField="0" baseItem="5"/>
    <dataField name="Twitter traffic" fld="3" baseField="0" baseItem="5"/>
    <dataField name="Others traffic" fld="4" baseField="0" baseItem="5"/>
  </dataFields>
  <formats count="1">
    <format dxfId="0">
      <pivotArea outline="0" collapsedLevelsAreSubtotals="1" fieldPosition="0"/>
    </format>
  </formats>
  <chartFormats count="4"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F84A35-3DCE-40CF-9148-605203FC83EF}" name="PivotTable4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5">
  <location ref="A3:D16" firstHeaderRow="0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showAll="0"/>
    <pivotField dataField="1" showAll="0"/>
    <pivotField dataField="1"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Facebook Traffic" fld="1" baseField="0" baseItem="0"/>
    <dataField name="Youtube Traffic" fld="2" baseField="0" baseItem="0"/>
    <dataField name="Twitter Traffic" fld="3" baseField="0" baseItem="0"/>
  </dataFields>
  <formats count="1">
    <format dxfId="1">
      <pivotArea outline="0" collapsedLevelsAreSubtotals="1" fieldPosition="0"/>
    </format>
  </formats>
  <chartFormats count="6">
    <chartFormat chart="1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4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236477-5584-4A29-B436-AC9506F19BE0}" name="PivotTable5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4">
  <location ref="G15:H28" firstHeaderRow="1" firstDataRow="1" firstDataCol="1"/>
  <pivotFields count="8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dataField="1" showAll="0">
      <items count="26">
        <item x="24"/>
        <item x="7"/>
        <item x="8"/>
        <item x="0"/>
        <item x="10"/>
        <item x="11"/>
        <item x="16"/>
        <item x="2"/>
        <item x="1"/>
        <item x="13"/>
        <item x="12"/>
        <item x="6"/>
        <item x="5"/>
        <item x="15"/>
        <item x="3"/>
        <item x="22"/>
        <item x="4"/>
        <item x="20"/>
        <item x="14"/>
        <item x="19"/>
        <item x="18"/>
        <item x="21"/>
        <item x="9"/>
        <item x="23"/>
        <item x="17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Total traffic per day" fld="5" baseField="0" baseItem="0"/>
  </dataFields>
  <formats count="1">
    <format dxfId="2">
      <pivotArea outline="0" collapsedLevelsAreSubtotals="1" fieldPosition="0"/>
    </format>
  </formats>
  <chartFormats count="3">
    <chartFormat chart="2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75D379-A816-2846-B956-DD451B8B10CC}">
  <dimension ref="A1:R369"/>
  <sheetViews>
    <sheetView tabSelected="1" zoomScale="85" zoomScaleNormal="85" workbookViewId="0">
      <selection activeCell="B1" sqref="B1:F1"/>
    </sheetView>
  </sheetViews>
  <sheetFormatPr defaultColWidth="11" defaultRowHeight="15.75" x14ac:dyDescent="0.25"/>
  <cols>
    <col min="1" max="1" width="13.125" customWidth="1"/>
    <col min="2" max="2" width="11.25" customWidth="1"/>
    <col min="3" max="3" width="12.875" customWidth="1"/>
    <col min="4" max="4" width="14.125" customWidth="1"/>
    <col min="5" max="5" width="11.375" customWidth="1"/>
    <col min="6" max="6" width="11" customWidth="1"/>
    <col min="7" max="7" width="19" customWidth="1"/>
    <col min="8" max="8" width="49" style="2" bestFit="1" customWidth="1"/>
    <col min="9" max="9" width="49" bestFit="1" customWidth="1"/>
    <col min="10" max="10" width="71.75" bestFit="1" customWidth="1"/>
    <col min="11" max="11" width="12.25" bestFit="1" customWidth="1"/>
    <col min="12" max="12" width="10.25" bestFit="1" customWidth="1"/>
    <col min="13" max="13" width="13" bestFit="1" customWidth="1"/>
    <col min="14" max="14" width="15.25" bestFit="1" customWidth="1"/>
    <col min="15" max="15" width="34" style="2" customWidth="1"/>
    <col min="16" max="16" width="34.125" style="2" customWidth="1"/>
    <col min="17" max="17" width="33.375" style="2" customWidth="1"/>
    <col min="18" max="18" width="33.625" style="2" customWidth="1"/>
  </cols>
  <sheetData>
    <row r="1" spans="1:18" ht="21.75" customHeight="1" thickBot="1" x14ac:dyDescent="0.35">
      <c r="A1" s="69"/>
      <c r="B1" s="59" t="s">
        <v>35</v>
      </c>
      <c r="C1" s="60"/>
      <c r="D1" s="60"/>
      <c r="E1" s="60"/>
      <c r="F1" s="61"/>
    </row>
    <row r="2" spans="1:18" x14ac:dyDescent="0.25">
      <c r="G2" s="3" t="s">
        <v>26</v>
      </c>
      <c r="H2" s="4" t="s">
        <v>27</v>
      </c>
      <c r="I2" s="3" t="s">
        <v>28</v>
      </c>
      <c r="J2" s="3" t="s">
        <v>29</v>
      </c>
      <c r="K2" s="3" t="s">
        <v>30</v>
      </c>
      <c r="L2" s="3" t="s">
        <v>31</v>
      </c>
      <c r="M2" s="3" t="s">
        <v>32</v>
      </c>
      <c r="N2" s="3" t="s">
        <v>33</v>
      </c>
    </row>
    <row r="3" spans="1:18" x14ac:dyDescent="0.25">
      <c r="A3" s="43" t="s">
        <v>0</v>
      </c>
      <c r="B3" s="13" t="s">
        <v>1</v>
      </c>
      <c r="C3" s="13" t="s">
        <v>2</v>
      </c>
      <c r="D3" s="13" t="s">
        <v>3</v>
      </c>
      <c r="E3" s="13" t="s">
        <v>4</v>
      </c>
      <c r="F3" s="13" t="s">
        <v>5</v>
      </c>
      <c r="G3" s="44" t="s">
        <v>18</v>
      </c>
      <c r="H3" s="45" t="s">
        <v>23</v>
      </c>
      <c r="I3" s="44" t="s">
        <v>24</v>
      </c>
      <c r="J3" s="44" t="s">
        <v>25</v>
      </c>
      <c r="K3" s="44" t="s">
        <v>19</v>
      </c>
      <c r="L3" s="44" t="s">
        <v>20</v>
      </c>
      <c r="M3" s="44" t="s">
        <v>21</v>
      </c>
      <c r="N3" s="44" t="s">
        <v>22</v>
      </c>
      <c r="O3" s="67" t="s">
        <v>54</v>
      </c>
      <c r="P3" s="67" t="s">
        <v>55</v>
      </c>
      <c r="Q3" s="67" t="s">
        <v>56</v>
      </c>
      <c r="R3" s="68" t="s">
        <v>57</v>
      </c>
    </row>
    <row r="4" spans="1:18" x14ac:dyDescent="0.25">
      <c r="A4" s="15">
        <v>43466</v>
      </c>
      <c r="B4" s="16">
        <v>20848646</v>
      </c>
      <c r="C4" s="16">
        <v>5107918</v>
      </c>
      <c r="D4" s="16">
        <v>2104462</v>
      </c>
      <c r="E4" s="16">
        <v>1505532</v>
      </c>
      <c r="F4" s="46">
        <v>1271572.67328</v>
      </c>
      <c r="G4" s="17">
        <f>(F4/B4)</f>
        <v>6.0990659694639161E-2</v>
      </c>
      <c r="H4" s="20" t="str">
        <f>IFERROR((VLOOKUP(A4,$A$3:$F$369,6,TRUE)/(VLOOKUP(A4-7,$A$3:$F$369,6,TRUE))-1),"No Data Available")</f>
        <v>No Data Available</v>
      </c>
      <c r="I4" s="18" t="str">
        <f>IFERROR((VLOOKUP(A4,'Channel wise traffic'!$A$3:$F$369,6,TRUE)/(VLOOKUP(A4-7,'Channel wise traffic'!$A$3:$F$369,6,TRUE))-1),"No Data Avaiable")</f>
        <v>No Data Avaiable</v>
      </c>
      <c r="J4" s="18" t="str">
        <f>IFERROR((VLOOKUP(A4,$A$3:$G$369,7,FALSE)/(VLOOKUP(A4-7,$A$3:$G$369,7,FALSE))-1),"No Data Available")</f>
        <v>No Data Available</v>
      </c>
      <c r="K4" s="17">
        <f>C4/B4</f>
        <v>0.2449999870495187</v>
      </c>
      <c r="L4" s="17">
        <f>D4/C4</f>
        <v>0.41199995771271192</v>
      </c>
      <c r="M4" s="17">
        <f>E4/D4</f>
        <v>0.71539994544924068</v>
      </c>
      <c r="N4" s="17">
        <f>F4/E4</f>
        <v>0.84460022987223116</v>
      </c>
      <c r="O4" s="18" t="str">
        <f>IFERROR((VLOOKUP(A4,$A$3:$N$369,11,FALSE)/VLOOKUP(A4-7,$A$3:$N$369,11,FALSE))-1,"No data available")</f>
        <v>No data available</v>
      </c>
      <c r="P4" s="18" t="str">
        <f>IFERROR((VLOOKUP(A4,$A$3:$N$369,12,FALSE)/VLOOKUP(A4-7,$A$3:$N$369,12,FALSE))-1,"No data available")</f>
        <v>No data available</v>
      </c>
      <c r="Q4" s="19" t="str">
        <f>IFERROR((VLOOKUP(A4,$A$3:$N$369,13,FALSE)/VLOOKUP(A4-7,$A$3:$N$369,13,FALSE))-1,"No data available")</f>
        <v>No data available</v>
      </c>
      <c r="R4" s="51" t="str">
        <f>IFERROR((VLOOKUP(A4,$A$3:$N$369,14,FALSE)/VLOOKUP(A4-7,$A$3:$N$369,14,FALSE))-1,"No data available")</f>
        <v>No data available</v>
      </c>
    </row>
    <row r="5" spans="1:18" x14ac:dyDescent="0.25">
      <c r="A5" s="22">
        <v>43467</v>
      </c>
      <c r="B5" s="23">
        <v>21934513</v>
      </c>
      <c r="C5" s="23">
        <v>5428792</v>
      </c>
      <c r="D5" s="23">
        <v>2171516</v>
      </c>
      <c r="E5" s="23">
        <v>1569355</v>
      </c>
      <c r="F5" s="23">
        <v>1261133</v>
      </c>
      <c r="G5" s="24">
        <f t="shared" ref="G5:G68" si="0">(F5/B5)</f>
        <v>5.749537270328272E-2</v>
      </c>
      <c r="H5" s="27" t="str">
        <f>IFERROR((VLOOKUP(A5,$A$3:$F$369,6,TRUE)/(VLOOKUP(A5-7,$A$3:$F$369,6,TRUE))-1),"No Data Available")</f>
        <v>No Data Available</v>
      </c>
      <c r="I5" s="25" t="str">
        <f>IFERROR((VLOOKUP(A5,'Channel wise traffic'!$A$3:$F$369,6,TRUE)/(VLOOKUP(A5-7,'Channel wise traffic'!$A$3:$F$369,6,TRUE))-1),"No Data Avaiable")</f>
        <v>No Data Avaiable</v>
      </c>
      <c r="J5" s="25" t="str">
        <f>IFERROR((VLOOKUP(A5,$A$3:$G$369,7,FALSE)/(VLOOKUP(A5-7,$A$3:$G$369,7,FALSE))-1),"No Data Available")</f>
        <v>No Data Available</v>
      </c>
      <c r="K5" s="24">
        <f t="shared" ref="K5:K68" si="1">C5/B5</f>
        <v>0.24750000148168322</v>
      </c>
      <c r="L5" s="24">
        <f t="shared" ref="L5:L68" si="2">D5/C5</f>
        <v>0.39999985263756649</v>
      </c>
      <c r="M5" s="24">
        <f t="shared" ref="M5:M68" si="3">E5/D5</f>
        <v>0.72270017812440712</v>
      </c>
      <c r="N5" s="24">
        <f t="shared" ref="N5:N68" si="4">F5/E5</f>
        <v>0.80359956797537846</v>
      </c>
      <c r="O5" s="25" t="str">
        <f>IFERROR((VLOOKUP(A5,$A$3:$N$369,11,FALSE)/VLOOKUP(A5-7,$A$3:$N$369,11,FALSE))-1,"No data available")</f>
        <v>No data available</v>
      </c>
      <c r="P5" s="25" t="str">
        <f>IFERROR((VLOOKUP(A5,$A$3:$N$369,12,FALSE)/VLOOKUP(A5-7,$A$3:$N$369,12,FALSE))-1,"No data available")</f>
        <v>No data available</v>
      </c>
      <c r="Q5" s="26" t="str">
        <f>IFERROR((VLOOKUP(A5,$A$3:$N$369,13,FALSE)/VLOOKUP(A5-7,$A$3:$N$369,13,FALSE))-1,"No data available")</f>
        <v>No data available</v>
      </c>
      <c r="R5" s="52" t="str">
        <f>IFERROR((VLOOKUP(A5,$A$3:$N$369,14,FALSE)/VLOOKUP(A5-7,$A$3:$N$369,14,FALSE))-1,"No data available")</f>
        <v>No data available</v>
      </c>
    </row>
    <row r="6" spans="1:18" x14ac:dyDescent="0.25">
      <c r="A6" s="15">
        <v>43468</v>
      </c>
      <c r="B6" s="16">
        <v>20848646</v>
      </c>
      <c r="C6" s="16">
        <v>5212161</v>
      </c>
      <c r="D6" s="16">
        <v>2001470</v>
      </c>
      <c r="E6" s="16">
        <v>1402630</v>
      </c>
      <c r="F6" s="16">
        <v>1138655</v>
      </c>
      <c r="G6" s="17">
        <f t="shared" si="0"/>
        <v>5.4615297319547756E-2</v>
      </c>
      <c r="H6" s="20" t="str">
        <f>IFERROR((VLOOKUP(A6,$A$3:$F$369,6,TRUE)/(VLOOKUP(A6-7,$A$3:$F$369,6,TRUE))-1),"No Data Available")</f>
        <v>No Data Available</v>
      </c>
      <c r="I6" s="18" t="str">
        <f>IFERROR((VLOOKUP(A6,'Channel wise traffic'!$A$3:$F$369,6,TRUE)/(VLOOKUP(A6-7,'Channel wise traffic'!$A$3:$F$369,6,TRUE))-1),"No Data Avaiable")</f>
        <v>No Data Avaiable</v>
      </c>
      <c r="J6" s="18" t="str">
        <f>IFERROR((VLOOKUP(A6,$A$3:$G$369,7,FALSE)/(VLOOKUP(A6-7,$A$3:$G$369,7,FALSE))-1),"No Data Available")</f>
        <v>No Data Available</v>
      </c>
      <c r="K6" s="17">
        <f t="shared" si="1"/>
        <v>0.24999997601762725</v>
      </c>
      <c r="L6" s="17">
        <f t="shared" si="2"/>
        <v>0.38400003376718411</v>
      </c>
      <c r="M6" s="17">
        <f t="shared" si="3"/>
        <v>0.70079991206463255</v>
      </c>
      <c r="N6" s="17">
        <f t="shared" si="4"/>
        <v>0.81179997575982266</v>
      </c>
      <c r="O6" s="18" t="str">
        <f>IFERROR((VLOOKUP(A6,$A$3:$N$369,11,FALSE)/VLOOKUP(A6-7,$A$3:$N$369,11,FALSE))-1,"No data available")</f>
        <v>No data available</v>
      </c>
      <c r="P6" s="18" t="str">
        <f>IFERROR((VLOOKUP(A6,$A$3:$N$369,12,FALSE)/VLOOKUP(A6-7,$A$3:$N$369,12,FALSE))-1,"No data available")</f>
        <v>No data available</v>
      </c>
      <c r="Q6" s="19" t="str">
        <f>IFERROR((VLOOKUP(A6,$A$3:$N$369,13,FALSE)/VLOOKUP(A6-7,$A$3:$N$369,13,FALSE))-1,"No data available")</f>
        <v>No data available</v>
      </c>
      <c r="R6" s="51" t="str">
        <f>IFERROR((VLOOKUP(A6,$A$3:$N$369,14,FALSE)/VLOOKUP(A6-7,$A$3:$N$369,14,FALSE))-1,"No data available")</f>
        <v>No data available</v>
      </c>
    </row>
    <row r="7" spans="1:18" x14ac:dyDescent="0.25">
      <c r="A7" s="22">
        <v>43469</v>
      </c>
      <c r="B7" s="23">
        <v>21717340</v>
      </c>
      <c r="C7" s="23">
        <v>5700801</v>
      </c>
      <c r="D7" s="23">
        <v>2303123</v>
      </c>
      <c r="E7" s="23">
        <v>1597216</v>
      </c>
      <c r="F7" s="23">
        <v>1296620</v>
      </c>
      <c r="G7" s="24">
        <f t="shared" si="0"/>
        <v>5.9704365267569601E-2</v>
      </c>
      <c r="H7" s="27" t="str">
        <f>IFERROR((VLOOKUP(A7,$A$3:$F$369,6,TRUE)/(VLOOKUP(A7-7,$A$3:$F$369,6,TRUE))-1),"No Data Available")</f>
        <v>No Data Available</v>
      </c>
      <c r="I7" s="25" t="str">
        <f>IFERROR((VLOOKUP(A7,'Channel wise traffic'!$A$3:$F$369,6,TRUE)/(VLOOKUP(A7-7,'Channel wise traffic'!$A$3:$F$369,6,TRUE))-1),"No Data Avaiable")</f>
        <v>No Data Avaiable</v>
      </c>
      <c r="J7" s="25" t="str">
        <f>IFERROR((VLOOKUP(A7,$A$3:$G$369,7,FALSE)/(VLOOKUP(A7-7,$A$3:$G$369,7,FALSE))-1),"No Data Available")</f>
        <v>No Data Available</v>
      </c>
      <c r="K7" s="24">
        <f t="shared" si="1"/>
        <v>0.2624999654653839</v>
      </c>
      <c r="L7" s="24">
        <f t="shared" si="2"/>
        <v>0.40399989404997649</v>
      </c>
      <c r="M7" s="24">
        <f t="shared" si="3"/>
        <v>0.69350008662151352</v>
      </c>
      <c r="N7" s="24">
        <f t="shared" si="4"/>
        <v>0.811800032055777</v>
      </c>
      <c r="O7" s="25" t="str">
        <f>IFERROR((VLOOKUP(A7,$A$3:$N$369,11,FALSE)/VLOOKUP(A7-7,$A$3:$N$369,11,FALSE))-1,"No data available")</f>
        <v>No data available</v>
      </c>
      <c r="P7" s="25" t="str">
        <f>IFERROR((VLOOKUP(A7,$A$3:$N$369,12,FALSE)/VLOOKUP(A7-7,$A$3:$N$369,12,FALSE))-1,"No data available")</f>
        <v>No data available</v>
      </c>
      <c r="Q7" s="26" t="str">
        <f>IFERROR((VLOOKUP(A7,$A$3:$N$369,13,FALSE)/VLOOKUP(A7-7,$A$3:$N$369,13,FALSE))-1,"No data available")</f>
        <v>No data available</v>
      </c>
      <c r="R7" s="52" t="str">
        <f>IFERROR((VLOOKUP(A7,$A$3:$N$369,14,FALSE)/VLOOKUP(A7-7,$A$3:$N$369,14,FALSE))-1,"No data available")</f>
        <v>No data available</v>
      </c>
    </row>
    <row r="8" spans="1:18" x14ac:dyDescent="0.25">
      <c r="A8" s="15">
        <v>43470</v>
      </c>
      <c r="B8" s="16">
        <v>42645263</v>
      </c>
      <c r="C8" s="16">
        <v>8776395</v>
      </c>
      <c r="D8" s="16">
        <v>2924294</v>
      </c>
      <c r="E8" s="16">
        <v>2087946</v>
      </c>
      <c r="F8" s="16">
        <v>1596026</v>
      </c>
      <c r="G8" s="17">
        <f t="shared" si="0"/>
        <v>3.7425633885761242E-2</v>
      </c>
      <c r="H8" s="20" t="str">
        <f>IFERROR((VLOOKUP(A8,$A$3:$F$369,6,TRUE)/(VLOOKUP(A8-7,$A$3:$F$369,6,TRUE))-1),"No Data Available")</f>
        <v>No Data Available</v>
      </c>
      <c r="I8" s="18" t="str">
        <f>IFERROR((VLOOKUP(A8,'Channel wise traffic'!$A$3:$F$369,6,TRUE)/(VLOOKUP(A8-7,'Channel wise traffic'!$A$3:$F$369,6,TRUE))-1),"No Data Avaiable")</f>
        <v>No Data Avaiable</v>
      </c>
      <c r="J8" s="18" t="str">
        <f>IFERROR((VLOOKUP(A8,$A$3:$G$369,7,FALSE)/(VLOOKUP(A8-7,$A$3:$G$369,7,FALSE))-1),"No Data Available")</f>
        <v>No Data Available</v>
      </c>
      <c r="K8" s="17">
        <f t="shared" si="1"/>
        <v>0.20579999705946239</v>
      </c>
      <c r="L8" s="17">
        <f t="shared" si="2"/>
        <v>0.3331999072512119</v>
      </c>
      <c r="M8" s="17">
        <f t="shared" si="3"/>
        <v>0.714000028724882</v>
      </c>
      <c r="N8" s="17">
        <f t="shared" si="4"/>
        <v>0.76440003716571214</v>
      </c>
      <c r="O8" s="18" t="str">
        <f>IFERROR((VLOOKUP(A8,$A$3:$N$369,11,FALSE)/VLOOKUP(A8-7,$A$3:$N$369,11,FALSE))-1,"No data available")</f>
        <v>No data available</v>
      </c>
      <c r="P8" s="18" t="str">
        <f>IFERROR((VLOOKUP(A8,$A$3:$N$369,12,FALSE)/VLOOKUP(A8-7,$A$3:$N$369,12,FALSE))-1,"No data available")</f>
        <v>No data available</v>
      </c>
      <c r="Q8" s="19" t="str">
        <f>IFERROR((VLOOKUP(A8,$A$3:$N$369,13,FALSE)/VLOOKUP(A8-7,$A$3:$N$369,13,FALSE))-1,"No data available")</f>
        <v>No data available</v>
      </c>
      <c r="R8" s="51" t="str">
        <f>IFERROR((VLOOKUP(A8,$A$3:$N$369,14,FALSE)/VLOOKUP(A8-7,$A$3:$N$369,14,FALSE))-1,"No data available")</f>
        <v>No data available</v>
      </c>
    </row>
    <row r="9" spans="1:18" x14ac:dyDescent="0.25">
      <c r="A9" s="22">
        <v>43471</v>
      </c>
      <c r="B9" s="23">
        <v>43543058</v>
      </c>
      <c r="C9" s="23">
        <v>8778280</v>
      </c>
      <c r="D9" s="23">
        <v>3014461</v>
      </c>
      <c r="E9" s="23">
        <v>2049833</v>
      </c>
      <c r="F9" s="23">
        <v>1582881</v>
      </c>
      <c r="G9" s="24">
        <f t="shared" si="0"/>
        <v>3.6352086249890857E-2</v>
      </c>
      <c r="H9" s="27" t="str">
        <f>IFERROR((VLOOKUP(A9,$A$3:$F$369,6,TRUE)/(VLOOKUP(A9-7,$A$3:$F$369,6,TRUE))-1),"No Data Available")</f>
        <v>No Data Available</v>
      </c>
      <c r="I9" s="25" t="str">
        <f>IFERROR((VLOOKUP(A9,'Channel wise traffic'!$A$3:$F$369,6,TRUE)/(VLOOKUP(A9-7,'Channel wise traffic'!$A$3:$F$369,6,TRUE))-1),"No Data Avaiable")</f>
        <v>No Data Avaiable</v>
      </c>
      <c r="J9" s="25" t="str">
        <f>IFERROR((VLOOKUP(A9,$A$3:$G$369,7,FALSE)/(VLOOKUP(A9-7,$A$3:$G$369,7,FALSE))-1),"No Data Available")</f>
        <v>No Data Available</v>
      </c>
      <c r="K9" s="24">
        <f t="shared" si="1"/>
        <v>0.2015999886824669</v>
      </c>
      <c r="L9" s="24">
        <f t="shared" si="2"/>
        <v>0.34339995990102845</v>
      </c>
      <c r="M9" s="24">
        <f t="shared" si="3"/>
        <v>0.67999984076755349</v>
      </c>
      <c r="N9" s="24">
        <f t="shared" si="4"/>
        <v>0.77219997921781924</v>
      </c>
      <c r="O9" s="25" t="str">
        <f>IFERROR((VLOOKUP(A9,$A$3:$N$369,11,FALSE)/VLOOKUP(A9-7,$A$3:$N$369,11,FALSE))-1,"No data available")</f>
        <v>No data available</v>
      </c>
      <c r="P9" s="25" t="str">
        <f>IFERROR((VLOOKUP(A9,$A$3:$N$369,12,FALSE)/VLOOKUP(A9-7,$A$3:$N$369,12,FALSE))-1,"No data available")</f>
        <v>No data available</v>
      </c>
      <c r="Q9" s="26" t="str">
        <f>IFERROR((VLOOKUP(A9,$A$3:$N$369,13,FALSE)/VLOOKUP(A9-7,$A$3:$N$369,13,FALSE))-1,"No data available")</f>
        <v>No data available</v>
      </c>
      <c r="R9" s="52" t="str">
        <f>IFERROR((VLOOKUP(A9,$A$3:$N$369,14,FALSE)/VLOOKUP(A9-7,$A$3:$N$369,14,FALSE))-1,"No data available")</f>
        <v>No data available</v>
      </c>
    </row>
    <row r="10" spans="1:18" x14ac:dyDescent="0.25">
      <c r="A10" s="15">
        <v>43472</v>
      </c>
      <c r="B10" s="16">
        <v>22803207</v>
      </c>
      <c r="C10" s="16">
        <v>5415761</v>
      </c>
      <c r="D10" s="16">
        <v>2079652</v>
      </c>
      <c r="E10" s="16">
        <v>1442239</v>
      </c>
      <c r="F10" s="16">
        <v>1123504</v>
      </c>
      <c r="G10" s="17">
        <f t="shared" si="0"/>
        <v>4.9269561075334707E-2</v>
      </c>
      <c r="H10" s="20" t="str">
        <f>IFERROR((VLOOKUP(A10,$A$3:$F$369,6,TRUE)/(VLOOKUP(A10-7,$A$3:$F$369,6,TRUE))-1),"No Data Available")</f>
        <v>No Data Available</v>
      </c>
      <c r="I10" s="18" t="str">
        <f>IFERROR((VLOOKUP(A10,'Channel wise traffic'!$A$3:$F$369,6,TRUE)/(VLOOKUP(A10-7,'Channel wise traffic'!$A$3:$F$369,6,TRUE))-1),"No Data Avaiable")</f>
        <v>No Data Avaiable</v>
      </c>
      <c r="J10" s="18" t="str">
        <f>IFERROR((VLOOKUP(A10,$A$3:$G$369,7,FALSE)/(VLOOKUP(A10-7,$A$3:$G$369,7,FALSE))-1),"No Data Available")</f>
        <v>No Data Available</v>
      </c>
      <c r="K10" s="17">
        <f t="shared" si="1"/>
        <v>0.23749997094706898</v>
      </c>
      <c r="L10" s="17">
        <f t="shared" si="2"/>
        <v>0.3839999586392383</v>
      </c>
      <c r="M10" s="17">
        <f t="shared" si="3"/>
        <v>0.69350016252719204</v>
      </c>
      <c r="N10" s="17">
        <f t="shared" si="4"/>
        <v>0.77899987450068953</v>
      </c>
      <c r="O10" s="18" t="str">
        <f>IFERROR((VLOOKUP(A10,$A$3:$N$369,11,FALSE)/VLOOKUP(A10-7,$A$3:$N$369,11,FALSE))-1,"No data available")</f>
        <v>No data available</v>
      </c>
      <c r="P10" s="18" t="str">
        <f>IFERROR((VLOOKUP(A10,$A$3:$N$369,12,FALSE)/VLOOKUP(A10-7,$A$3:$N$369,12,FALSE))-1,"No data available")</f>
        <v>No data available</v>
      </c>
      <c r="Q10" s="19" t="str">
        <f>IFERROR((VLOOKUP(A10,$A$3:$N$369,13,FALSE)/VLOOKUP(A10-7,$A$3:$N$369,13,FALSE))-1,"No data available")</f>
        <v>No data available</v>
      </c>
      <c r="R10" s="51" t="str">
        <f>IFERROR((VLOOKUP(A10,$A$3:$N$369,14,FALSE)/VLOOKUP(A10-7,$A$3:$N$369,14,FALSE))-1,"No data available")</f>
        <v>No data available</v>
      </c>
    </row>
    <row r="11" spans="1:18" x14ac:dyDescent="0.25">
      <c r="A11" s="22">
        <v>43473</v>
      </c>
      <c r="B11" s="23">
        <v>21717340</v>
      </c>
      <c r="C11" s="23">
        <v>5320748</v>
      </c>
      <c r="D11" s="23">
        <v>2085733</v>
      </c>
      <c r="E11" s="23">
        <v>1583488</v>
      </c>
      <c r="F11" s="23">
        <v>1311445</v>
      </c>
      <c r="G11" s="24">
        <f t="shared" si="0"/>
        <v>6.0386999512831684E-2</v>
      </c>
      <c r="H11" s="47">
        <f>IFERROR((VLOOKUP(A11,$A$3:$F$369,6,TRUE)/(VLOOKUP(A11-7,$A$3:$F$369,6,TRUE))-1),"No Data Available")</f>
        <v>3.1356703048005974E-2</v>
      </c>
      <c r="I11" s="25">
        <f>IFERROR((VLOOKUP(A11,'Channel wise traffic'!$A$3:$F$369,6,TRUE)/(VLOOKUP(A11-7,'Channel wise traffic'!$A$3:$F$369,6,TRUE))-1),"No Data Avaiable")</f>
        <v>4.1666640685761536E-2</v>
      </c>
      <c r="J11" s="25">
        <f>IFERROR((VLOOKUP(A11,$A$3:$G$369,7,FALSE)/(VLOOKUP(A11-7,$A$3:$G$369,7,FALSE))-1),"No Data Available")</f>
        <v>-9.8975840699184747E-3</v>
      </c>
      <c r="K11" s="24">
        <f t="shared" si="1"/>
        <v>0.24499998618615354</v>
      </c>
      <c r="L11" s="24">
        <f t="shared" si="2"/>
        <v>0.39199995940420407</v>
      </c>
      <c r="M11" s="24">
        <f t="shared" si="3"/>
        <v>0.75919976334458916</v>
      </c>
      <c r="N11" s="24">
        <f t="shared" si="4"/>
        <v>0.82820015055371432</v>
      </c>
      <c r="O11" s="25">
        <f>IFERROR((VLOOKUP(A11,$A$3:$N$369,11,FALSE)/VLOOKUP(A11-7,$A$3:$N$369,11,FALSE))-1,"No data available")</f>
        <v>-3.5239395845820809E-9</v>
      </c>
      <c r="P11" s="25">
        <f>IFERROR((VLOOKUP(A11,$A$3:$N$369,12,FALSE)/VLOOKUP(A11-7,$A$3:$N$369,12,FALSE))-1,"No data available")</f>
        <v>-4.8543690197303091E-2</v>
      </c>
      <c r="Q11" s="25">
        <f>IFERROR((VLOOKUP(A11,$A$3:$N$369,13,FALSE)/VLOOKUP(A11-7,$A$3:$N$369,13,FALSE))-1,"No data available")</f>
        <v>6.1224239914980716E-2</v>
      </c>
      <c r="R11" s="53">
        <f>IFERROR((VLOOKUP(A11,$A$3:$N$369,14,FALSE)/VLOOKUP(A11-7,$A$3:$N$369,14,FALSE))-1,"No data available")</f>
        <v>-1.9417564355858397E-2</v>
      </c>
    </row>
    <row r="12" spans="1:18" x14ac:dyDescent="0.25">
      <c r="A12" s="15">
        <v>43474</v>
      </c>
      <c r="B12" s="16">
        <v>22586034</v>
      </c>
      <c r="C12" s="16">
        <v>5872368</v>
      </c>
      <c r="D12" s="16">
        <v>2372437</v>
      </c>
      <c r="E12" s="16">
        <v>1766516</v>
      </c>
      <c r="F12" s="46">
        <v>1506485</v>
      </c>
      <c r="G12" s="17">
        <f t="shared" si="0"/>
        <v>6.6699846462641474E-2</v>
      </c>
      <c r="H12" s="48">
        <f>IFERROR((VLOOKUP(A12,$A$3:$F$369,6,TRUE)/(VLOOKUP(A12-7,$A$3:$F$369,6,TRUE))-1),"No Data Available")</f>
        <v>0.1945488699447242</v>
      </c>
      <c r="I12" s="18">
        <f>IFERROR((VLOOKUP(A12,'Channel wise traffic'!$A$3:$F$369,6,TRUE)/(VLOOKUP(A12-7,'Channel wise traffic'!$A$3:$F$369,6,TRUE))-1),"No Data Avaiable")</f>
        <v>2.9703010019234144E-2</v>
      </c>
      <c r="J12" s="18">
        <f>IFERROR((VLOOKUP(A12,$A$3:$G$369,7,FALSE)/(VLOOKUP(A12-7,$A$3:$G$369,7,FALSE))-1),"No Data Available")</f>
        <v>0.16009068776474278</v>
      </c>
      <c r="K12" s="17">
        <f t="shared" si="1"/>
        <v>0.25999996280887561</v>
      </c>
      <c r="L12" s="17">
        <f t="shared" si="2"/>
        <v>0.40400005585481019</v>
      </c>
      <c r="M12" s="17">
        <f t="shared" si="3"/>
        <v>0.74459975122627076</v>
      </c>
      <c r="N12" s="17">
        <f t="shared" si="4"/>
        <v>0.85280008785654926</v>
      </c>
      <c r="O12" s="18">
        <f>IFERROR((VLOOKUP(A12,$A$3:$N$369,11,FALSE)/VLOOKUP(A12-7,$A$3:$N$369,11,FALSE))-1,"No data available")</f>
        <v>5.0504893948929874E-2</v>
      </c>
      <c r="P12" s="18">
        <f>IFERROR((VLOOKUP(A12,$A$3:$N$369,12,FALSE)/VLOOKUP(A12-7,$A$3:$N$369,12,FALSE))-1,"No data available")</f>
        <v>1.0000511727358719E-2</v>
      </c>
      <c r="Q12" s="18">
        <f>IFERROR((VLOOKUP(A12,$A$3:$N$369,13,FALSE)/VLOOKUP(A12-7,$A$3:$N$369,13,FALSE))-1,"No data available")</f>
        <v>3.0302432135410173E-2</v>
      </c>
      <c r="R12" s="18">
        <f>IFERROR((VLOOKUP(A12,$A$3:$N$369,14,FALSE)/VLOOKUP(A12-7,$A$3:$N$369,14,FALSE))-1,"No data available")</f>
        <v>6.1225169651507594E-2</v>
      </c>
    </row>
    <row r="13" spans="1:18" x14ac:dyDescent="0.25">
      <c r="A13" s="22">
        <v>43475</v>
      </c>
      <c r="B13" s="23">
        <v>10641496</v>
      </c>
      <c r="C13" s="23">
        <v>2740185</v>
      </c>
      <c r="D13" s="23">
        <v>1063191</v>
      </c>
      <c r="E13" s="23">
        <v>760607</v>
      </c>
      <c r="F13" s="23">
        <v>623698</v>
      </c>
      <c r="G13" s="24">
        <f t="shared" si="0"/>
        <v>5.8609992429635833E-2</v>
      </c>
      <c r="H13" s="49">
        <f>IFERROR((VLOOKUP(A13,$A$3:$F$369,6,TRUE)/(VLOOKUP(A13-7,$A$3:$F$369,6,TRUE))-1),"No Data Available")</f>
        <v>-0.4522502426107996</v>
      </c>
      <c r="I13" s="32">
        <f>IFERROR((VLOOKUP(A13,'Channel wise traffic'!$A$3:$F$369,6,TRUE)/(VLOOKUP(A13-7,'Channel wise traffic'!$A$3:$F$369,6,TRUE))-1),"No Data Avaiable")</f>
        <v>-0.48958332783737268</v>
      </c>
      <c r="J13" s="32">
        <f>IFERROR((VLOOKUP(A13,$A$3:$G$369,7,FALSE)/(VLOOKUP(A13-7,$A$3:$G$369,7,FALSE))-1),"No Data Available")</f>
        <v>7.3142421741578811E-2</v>
      </c>
      <c r="K13" s="24">
        <f t="shared" si="1"/>
        <v>0.25749997932621504</v>
      </c>
      <c r="L13" s="24">
        <f t="shared" si="2"/>
        <v>0.3879997153476864</v>
      </c>
      <c r="M13" s="24">
        <f t="shared" si="3"/>
        <v>0.71540014917357275</v>
      </c>
      <c r="N13" s="24">
        <f t="shared" si="4"/>
        <v>0.82000034183224713</v>
      </c>
      <c r="O13" s="25">
        <f>IFERROR((VLOOKUP(A13,$A$3:$N$369,11,FALSE)/VLOOKUP(A13-7,$A$3:$N$369,11,FALSE))-1,"No data available")</f>
        <v>3.0000016112237571E-2</v>
      </c>
      <c r="P13" s="25">
        <f>IFERROR((VLOOKUP(A13,$A$3:$N$369,12,FALSE)/VLOOKUP(A13-7,$A$3:$N$369,12,FALSE))-1,"No data available")</f>
        <v>1.0415836533304246E-2</v>
      </c>
      <c r="Q13" s="25">
        <f>IFERROR((VLOOKUP(A13,$A$3:$N$369,13,FALSE)/VLOOKUP(A13-7,$A$3:$N$369,13,FALSE))-1,"No data available")</f>
        <v>2.0833674287895176E-2</v>
      </c>
      <c r="R13" s="25">
        <f>IFERROR((VLOOKUP(A13,$A$3:$N$369,14,FALSE)/VLOOKUP(A13-7,$A$3:$N$369,14,FALSE))-1,"No data available")</f>
        <v>1.0101461341815332E-2</v>
      </c>
    </row>
    <row r="14" spans="1:18" x14ac:dyDescent="0.25">
      <c r="A14" s="15">
        <v>43476</v>
      </c>
      <c r="B14" s="16">
        <v>20631473</v>
      </c>
      <c r="C14" s="16">
        <v>4951553</v>
      </c>
      <c r="D14" s="16">
        <v>2000427</v>
      </c>
      <c r="E14" s="16">
        <v>1431105</v>
      </c>
      <c r="F14" s="16">
        <v>1126566</v>
      </c>
      <c r="G14" s="17">
        <f t="shared" si="0"/>
        <v>5.4604244689654489E-2</v>
      </c>
      <c r="H14" s="48">
        <f>IFERROR((VLOOKUP(A14,$A$3:$F$369,6,TRUE)/(VLOOKUP(A14-7,$A$3:$F$369,6,TRUE))-1),"No Data Available")</f>
        <v>-0.13115176381669258</v>
      </c>
      <c r="I14" s="18">
        <f>IFERROR((VLOOKUP(A14,'Channel wise traffic'!$A$3:$F$369,6,TRUE)/(VLOOKUP(A14-7,'Channel wise traffic'!$A$3:$F$369,6,TRUE))-1),"No Data Avaiable")</f>
        <v>-4.9999958558456847E-2</v>
      </c>
      <c r="J14" s="18">
        <f>IFERROR((VLOOKUP(A14,$A$3:$G$369,7,FALSE)/(VLOOKUP(A14-7,$A$3:$G$369,7,FALSE))-1),"No Data Available")</f>
        <v>-8.5422909280729042E-2</v>
      </c>
      <c r="K14" s="17">
        <f t="shared" si="1"/>
        <v>0.23999997479578894</v>
      </c>
      <c r="L14" s="17">
        <f t="shared" si="2"/>
        <v>0.40399991679378167</v>
      </c>
      <c r="M14" s="17">
        <f t="shared" si="3"/>
        <v>0.71539976215078083</v>
      </c>
      <c r="N14" s="17">
        <f t="shared" si="4"/>
        <v>0.78720010062154766</v>
      </c>
      <c r="O14" s="18">
        <f>IFERROR((VLOOKUP(A14,$A$3:$N$369,11,FALSE)/VLOOKUP(A14-7,$A$3:$N$369,11,FALSE))-1,"No data available")</f>
        <v>-8.5714261446491746E-2</v>
      </c>
      <c r="P14" s="18">
        <f>IFERROR((VLOOKUP(A14,$A$3:$N$369,12,FALSE)/VLOOKUP(A14-7,$A$3:$N$369,12,FALSE))-1,"No data available")</f>
        <v>5.6296562300772734E-8</v>
      </c>
      <c r="Q14" s="18">
        <f>IFERROR((VLOOKUP(A14,$A$3:$N$369,13,FALSE)/VLOOKUP(A14-7,$A$3:$N$369,13,FALSE))-1,"No data available")</f>
        <v>3.1578475549952412E-2</v>
      </c>
      <c r="R14" s="18">
        <f>IFERROR((VLOOKUP(A14,$A$3:$N$369,14,FALSE)/VLOOKUP(A14-7,$A$3:$N$369,14,FALSE))-1,"No data available")</f>
        <v>-3.0302944645041796E-2</v>
      </c>
    </row>
    <row r="15" spans="1:18" x14ac:dyDescent="0.25">
      <c r="A15" s="22">
        <v>43477</v>
      </c>
      <c r="B15" s="23">
        <v>42645263</v>
      </c>
      <c r="C15" s="23">
        <v>9045060</v>
      </c>
      <c r="D15" s="23">
        <v>3075320</v>
      </c>
      <c r="E15" s="23">
        <v>2133042</v>
      </c>
      <c r="F15" s="23">
        <v>1680410</v>
      </c>
      <c r="G15" s="24">
        <f t="shared" si="0"/>
        <v>3.9404376518911377E-2</v>
      </c>
      <c r="H15" s="47">
        <f>IFERROR((VLOOKUP(A15,$A$3:$F$369,6,TRUE)/(VLOOKUP(A15-7,$A$3:$F$369,6,TRUE))-1),"No Data Available")</f>
        <v>5.2871319138911188E-2</v>
      </c>
      <c r="I15" s="25">
        <f>IFERROR((VLOOKUP(A15,'Channel wise traffic'!$A$3:$F$369,6,TRUE)/(VLOOKUP(A15-7,'Channel wise traffic'!$A$3:$F$369,6,TRUE))-1),"No Data Avaiable")</f>
        <v>0</v>
      </c>
      <c r="J15" s="25">
        <f>IFERROR((VLOOKUP(A15,$A$3:$G$369,7,FALSE)/(VLOOKUP(A15-7,$A$3:$G$369,7,FALSE))-1),"No Data Available")</f>
        <v>5.2871319138911188E-2</v>
      </c>
      <c r="K15" s="24">
        <f t="shared" si="1"/>
        <v>0.21209999338027297</v>
      </c>
      <c r="L15" s="24">
        <f t="shared" si="2"/>
        <v>0.33999995577696557</v>
      </c>
      <c r="M15" s="24">
        <f t="shared" si="3"/>
        <v>0.69360001560813178</v>
      </c>
      <c r="N15" s="24">
        <f t="shared" si="4"/>
        <v>0.78779977140628266</v>
      </c>
      <c r="O15" s="25">
        <f>IFERROR((VLOOKUP(A15,$A$3:$N$369,11,FALSE)/VLOOKUP(A15-7,$A$3:$N$369,11,FALSE))-1,"No data available")</f>
        <v>3.0612227457857077E-2</v>
      </c>
      <c r="P15" s="25">
        <f>IFERROR((VLOOKUP(A15,$A$3:$N$369,12,FALSE)/VLOOKUP(A15-7,$A$3:$N$369,12,FALSE))-1,"No data available")</f>
        <v>2.0408314581632947E-2</v>
      </c>
      <c r="Q15" s="25">
        <f>IFERROR((VLOOKUP(A15,$A$3:$N$369,13,FALSE)/VLOOKUP(A15-7,$A$3:$N$369,13,FALSE))-1,"No data available")</f>
        <v>-2.8571445792771488E-2</v>
      </c>
      <c r="R15" s="25">
        <f>IFERROR((VLOOKUP(A15,$A$3:$N$369,14,FALSE)/VLOOKUP(A15-7,$A$3:$N$369,14,FALSE))-1,"No data available")</f>
        <v>3.0611895738955619E-2</v>
      </c>
    </row>
    <row r="16" spans="1:18" x14ac:dyDescent="0.25">
      <c r="A16" s="15">
        <v>43478</v>
      </c>
      <c r="B16" s="16">
        <v>46236443</v>
      </c>
      <c r="C16" s="16">
        <v>9806749</v>
      </c>
      <c r="D16" s="16">
        <v>3300951</v>
      </c>
      <c r="E16" s="16">
        <v>2199754</v>
      </c>
      <c r="F16" s="16">
        <v>1630017</v>
      </c>
      <c r="G16" s="17">
        <f t="shared" si="0"/>
        <v>3.5253944599501305E-2</v>
      </c>
      <c r="H16" s="48">
        <f>IFERROR((VLOOKUP(A16,$A$3:$F$369,6,TRUE)/(VLOOKUP(A16-7,$A$3:$F$369,6,TRUE))-1),"No Data Available")</f>
        <v>2.9778612542572747E-2</v>
      </c>
      <c r="I16" s="18">
        <f>IFERROR((VLOOKUP(A16,'Channel wise traffic'!$A$3:$F$369,6,TRUE)/(VLOOKUP(A16-7,'Channel wise traffic'!$A$3:$F$369,6,TRUE))-1),"No Data Avaiable")</f>
        <v>6.1855672233937842E-2</v>
      </c>
      <c r="J16" s="18">
        <f>IFERROR((VLOOKUP(A16,$A$3:$G$369,7,FALSE)/(VLOOKUP(A16-7,$A$3:$G$369,7,FALSE))-1),"No Data Available")</f>
        <v>-3.0208490451984704E-2</v>
      </c>
      <c r="K16" s="17">
        <f t="shared" si="1"/>
        <v>0.21209998788185327</v>
      </c>
      <c r="L16" s="17">
        <f t="shared" si="2"/>
        <v>0.33659992725417975</v>
      </c>
      <c r="M16" s="17">
        <f t="shared" si="3"/>
        <v>0.66640007682634494</v>
      </c>
      <c r="N16" s="17">
        <f t="shared" si="4"/>
        <v>0.74099967541825129</v>
      </c>
      <c r="O16" s="18">
        <f>IFERROR((VLOOKUP(A16,$A$3:$N$369,11,FALSE)/VLOOKUP(A16-7,$A$3:$N$369,11,FALSE))-1,"No data available")</f>
        <v>5.208333228591866E-2</v>
      </c>
      <c r="P16" s="18">
        <f>IFERROR((VLOOKUP(A16,$A$3:$N$369,12,FALSE)/VLOOKUP(A16-7,$A$3:$N$369,12,FALSE))-1,"No data available")</f>
        <v>-1.9802077579766042E-2</v>
      </c>
      <c r="Q16" s="18">
        <f>IFERROR((VLOOKUP(A16,$A$3:$N$369,13,FALSE)/VLOOKUP(A16-7,$A$3:$N$369,13,FALSE))-1,"No data available")</f>
        <v>-1.9999657537945525E-2</v>
      </c>
      <c r="R16" s="18">
        <f>IFERROR((VLOOKUP(A16,$A$3:$N$369,14,FALSE)/VLOOKUP(A16-7,$A$3:$N$369,14,FALSE))-1,"No data available")</f>
        <v>-4.0404434912276854E-2</v>
      </c>
    </row>
    <row r="17" spans="1:18" x14ac:dyDescent="0.25">
      <c r="A17" s="15">
        <v>43479</v>
      </c>
      <c r="B17" s="16">
        <v>21065820</v>
      </c>
      <c r="C17" s="16">
        <v>5371784</v>
      </c>
      <c r="D17" s="16">
        <v>2084252</v>
      </c>
      <c r="E17" s="16">
        <v>1445428</v>
      </c>
      <c r="F17" s="46">
        <v>1197104</v>
      </c>
      <c r="G17" s="17">
        <f t="shared" si="0"/>
        <v>5.6826840825564828E-2</v>
      </c>
      <c r="H17" s="47">
        <f>IFERROR((VLOOKUP(A17,$A$3:$F$369,6,TRUE)/(VLOOKUP(A17-7,$A$3:$F$369,6,TRUE))-1),"No Data Available")</f>
        <v>6.550933508024892E-2</v>
      </c>
      <c r="I17" s="25">
        <f>IFERROR((VLOOKUP(A17,'Channel wise traffic'!$A$3:$F$369,6,TRUE)/(VLOOKUP(A17-7,'Channel wise traffic'!$A$3:$F$369,6,TRUE))-1),"No Data Avaiable")</f>
        <v>-7.6190430248730401E-2</v>
      </c>
      <c r="J17" s="25">
        <f>IFERROR((VLOOKUP(A17,$A$3:$G$369,7,FALSE)/(VLOOKUP(A17-7,$A$3:$G$369,7,FALSE))-1),"No Data Available")</f>
        <v>0.15338638269325777</v>
      </c>
      <c r="K17" s="17">
        <f t="shared" si="1"/>
        <v>0.25499999525297379</v>
      </c>
      <c r="L17" s="17">
        <f t="shared" si="2"/>
        <v>0.38799996425768424</v>
      </c>
      <c r="M17" s="17">
        <f t="shared" si="3"/>
        <v>0.69349963440121443</v>
      </c>
      <c r="N17" s="17">
        <f t="shared" si="4"/>
        <v>0.82820036695013521</v>
      </c>
      <c r="O17" s="18">
        <f>IFERROR((VLOOKUP(A17,$A$3:$N$369,11,FALSE)/VLOOKUP(A17-7,$A$3:$N$369,11,FALSE))-1,"No data available")</f>
        <v>7.3684321880632897E-2</v>
      </c>
      <c r="P17" s="18">
        <f>IFERROR((VLOOKUP(A17,$A$3:$N$369,12,FALSE)/VLOOKUP(A17-7,$A$3:$N$369,12,FALSE))-1,"No data available")</f>
        <v>1.0416682420020473E-2</v>
      </c>
      <c r="Q17" s="18">
        <f>IFERROR((VLOOKUP(A17,$A$3:$N$369,13,FALSE)/VLOOKUP(A17-7,$A$3:$N$369,13,FALSE))-1,"No data available")</f>
        <v>-7.6153691974667481E-7</v>
      </c>
      <c r="R17" s="18">
        <f>IFERROR((VLOOKUP(A17,$A$3:$N$369,14,FALSE)/VLOOKUP(A17-7,$A$3:$N$369,14,FALSE))-1,"No data available")</f>
        <v>6.3158537067777409E-2</v>
      </c>
    </row>
    <row r="18" spans="1:18" x14ac:dyDescent="0.25">
      <c r="A18" s="22">
        <v>43480</v>
      </c>
      <c r="B18" s="23">
        <v>21282993</v>
      </c>
      <c r="C18" s="23">
        <v>5054710</v>
      </c>
      <c r="D18" s="23">
        <v>2042103</v>
      </c>
      <c r="E18" s="23">
        <v>1475828</v>
      </c>
      <c r="F18" s="23">
        <v>1198077</v>
      </c>
      <c r="G18" s="24">
        <f t="shared" si="0"/>
        <v>5.6292693419576843E-2</v>
      </c>
      <c r="H18" s="48">
        <f>IFERROR((VLOOKUP(A18,$A$3:$F$369,6,TRUE)/(VLOOKUP(A18-7,$A$3:$F$369,6,TRUE))-1),"No Data Available")</f>
        <v>-8.6445104445859289E-2</v>
      </c>
      <c r="I18" s="18">
        <f>IFERROR((VLOOKUP(A18,'Channel wise traffic'!$A$3:$F$369,6,TRUE)/(VLOOKUP(A18-7,'Channel wise traffic'!$A$3:$F$369,6,TRUE))-1),"No Data Avaiable")</f>
        <v>-1.9999965004919074E-2</v>
      </c>
      <c r="J18" s="18">
        <f>IFERROR((VLOOKUP(A18,$A$3:$G$369,7,FALSE)/(VLOOKUP(A18-7,$A$3:$G$369,7,FALSE))-1),"No Data Available")</f>
        <v>-6.7801118225535251E-2</v>
      </c>
      <c r="K18" s="24">
        <f t="shared" si="1"/>
        <v>0.2374999606493316</v>
      </c>
      <c r="L18" s="24">
        <f t="shared" si="2"/>
        <v>0.40400003165364579</v>
      </c>
      <c r="M18" s="24">
        <f t="shared" si="3"/>
        <v>0.72270007928101565</v>
      </c>
      <c r="N18" s="24">
        <f t="shared" si="4"/>
        <v>0.81179988453939078</v>
      </c>
      <c r="O18" s="25">
        <f>IFERROR((VLOOKUP(A18,$A$3:$N$369,11,FALSE)/VLOOKUP(A18-7,$A$3:$N$369,11,FALSE))-1,"No data available")</f>
        <v>-3.0612350855903081E-2</v>
      </c>
      <c r="P18" s="25">
        <f>IFERROR((VLOOKUP(A18,$A$3:$N$369,12,FALSE)/VLOOKUP(A18-7,$A$3:$N$369,12,FALSE))-1,"No data available")</f>
        <v>3.0612432378004595E-2</v>
      </c>
      <c r="Q18" s="25">
        <f>IFERROR((VLOOKUP(A18,$A$3:$N$369,13,FALSE)/VLOOKUP(A18-7,$A$3:$N$369,13,FALSE))-1,"No data available")</f>
        <v>-4.807652191931322E-2</v>
      </c>
      <c r="R18" s="25">
        <f>IFERROR((VLOOKUP(A18,$A$3:$N$369,14,FALSE)/VLOOKUP(A18-7,$A$3:$N$369,14,FALSE))-1,"No data available")</f>
        <v>-1.980229779402809E-2</v>
      </c>
    </row>
    <row r="19" spans="1:18" x14ac:dyDescent="0.25">
      <c r="A19" s="15">
        <v>43481</v>
      </c>
      <c r="B19" s="16">
        <v>21065820</v>
      </c>
      <c r="C19" s="16">
        <v>5529777</v>
      </c>
      <c r="D19" s="16">
        <v>2278268</v>
      </c>
      <c r="E19" s="16">
        <v>1663135</v>
      </c>
      <c r="F19" s="16">
        <v>1391046</v>
      </c>
      <c r="G19" s="17">
        <f t="shared" si="0"/>
        <v>6.6033318427670989E-2</v>
      </c>
      <c r="H19" s="47">
        <f>IFERROR((VLOOKUP(A19,$A$3:$F$369,6,TRUE)/(VLOOKUP(A19-7,$A$3:$F$369,6,TRUE))-1),"No Data Available")</f>
        <v>-7.6628044753183744E-2</v>
      </c>
      <c r="I19" s="25">
        <f>IFERROR((VLOOKUP(A19,'Channel wise traffic'!$A$3:$F$369,6,TRUE)/(VLOOKUP(A19-7,'Channel wise traffic'!$A$3:$F$369,6,TRUE))-1),"No Data Avaiable")</f>
        <v>-6.7307661655664042E-2</v>
      </c>
      <c r="J19" s="25">
        <f>IFERROR((VLOOKUP(A19,$A$3:$G$369,7,FALSE)/(VLOOKUP(A19-7,$A$3:$G$369,7,FALSE))-1),"No Data Available")</f>
        <v>-9.992947065385005E-3</v>
      </c>
      <c r="K19" s="17">
        <f t="shared" si="1"/>
        <v>0.26249996439730333</v>
      </c>
      <c r="L19" s="17">
        <f t="shared" si="2"/>
        <v>0.41199997757594925</v>
      </c>
      <c r="M19" s="17">
        <f t="shared" si="3"/>
        <v>0.72999971908484862</v>
      </c>
      <c r="N19" s="17">
        <f t="shared" si="4"/>
        <v>0.83639993145475267</v>
      </c>
      <c r="O19" s="18">
        <f>IFERROR((VLOOKUP(A19,$A$3:$N$369,11,FALSE)/VLOOKUP(A19-7,$A$3:$N$369,11,FALSE))-1,"No data available")</f>
        <v>9.6153921001345122E-3</v>
      </c>
      <c r="P19" s="18">
        <f>IFERROR((VLOOKUP(A19,$A$3:$N$369,12,FALSE)/VLOOKUP(A19-7,$A$3:$N$369,12,FALSE))-1,"No data available")</f>
        <v>1.9801783700777786E-2</v>
      </c>
      <c r="Q19" s="18">
        <f>IFERROR((VLOOKUP(A19,$A$3:$N$369,13,FALSE)/VLOOKUP(A19-7,$A$3:$N$369,13,FALSE))-1,"No data available")</f>
        <v>-1.9607892854352382E-2</v>
      </c>
      <c r="R19" s="18">
        <f>IFERROR((VLOOKUP(A19,$A$3:$N$369,14,FALSE)/VLOOKUP(A19-7,$A$3:$N$369,14,FALSE))-1,"No data available")</f>
        <v>-1.9230950647551204E-2</v>
      </c>
    </row>
    <row r="20" spans="1:18" x14ac:dyDescent="0.25">
      <c r="A20" s="22">
        <v>43482</v>
      </c>
      <c r="B20" s="23">
        <v>22368860</v>
      </c>
      <c r="C20" s="23">
        <v>5648137</v>
      </c>
      <c r="D20" s="23">
        <v>2168884</v>
      </c>
      <c r="E20" s="23">
        <v>1535787</v>
      </c>
      <c r="F20" s="23">
        <v>1284532</v>
      </c>
      <c r="G20" s="24">
        <f t="shared" si="0"/>
        <v>5.7425009589223593E-2</v>
      </c>
      <c r="H20" s="49">
        <f>IFERROR((VLOOKUP(A20,$A$3:$F$369,6,TRUE)/(VLOOKUP(A20-7,$A$3:$F$369,6,TRUE))-1),"No Data Available")</f>
        <v>1.0595416371384867</v>
      </c>
      <c r="I20" s="32">
        <f>IFERROR((VLOOKUP(A20,'Channel wise traffic'!$A$3:$F$369,6,TRUE)/(VLOOKUP(A20-7,'Channel wise traffic'!$A$3:$F$369,6,TRUE))-1),"No Data Avaiable")</f>
        <v>1.102040728108153</v>
      </c>
      <c r="J20" s="32">
        <f>IFERROR((VLOOKUP(A20,$A$3:$G$369,7,FALSE)/(VLOOKUP(A20-7,$A$3:$G$369,7,FALSE))-1),"No Data Available")</f>
        <v>-2.0218102601444077E-2</v>
      </c>
      <c r="K20" s="24">
        <f t="shared" si="1"/>
        <v>0.25249999329424921</v>
      </c>
      <c r="L20" s="24">
        <f t="shared" si="2"/>
        <v>0.38399989235388587</v>
      </c>
      <c r="M20" s="24">
        <f t="shared" si="3"/>
        <v>0.70810011047156052</v>
      </c>
      <c r="N20" s="24">
        <f t="shared" si="4"/>
        <v>0.83639983930063222</v>
      </c>
      <c r="O20" s="25">
        <f>IFERROR((VLOOKUP(A20,$A$3:$N$369,11,FALSE)/VLOOKUP(A20-7,$A$3:$N$369,11,FALSE))-1,"No data available")</f>
        <v>-1.9417423042320192E-2</v>
      </c>
      <c r="P20" s="25">
        <f>IFERROR((VLOOKUP(A20,$A$3:$N$369,12,FALSE)/VLOOKUP(A20-7,$A$3:$N$369,12,FALSE))-1,"No data available")</f>
        <v>-1.0308829711940137E-2</v>
      </c>
      <c r="Q20" s="25">
        <f>IFERROR((VLOOKUP(A20,$A$3:$N$369,13,FALSE)/VLOOKUP(A20-7,$A$3:$N$369,13,FALSE))-1,"No data available")</f>
        <v>-1.0204133603334054E-2</v>
      </c>
      <c r="R20" s="25">
        <f>IFERROR((VLOOKUP(A20,$A$3:$N$369,14,FALSE)/VLOOKUP(A20-7,$A$3:$N$369,14,FALSE))-1,"No data available")</f>
        <v>1.999937881945435E-2</v>
      </c>
    </row>
    <row r="21" spans="1:18" x14ac:dyDescent="0.25">
      <c r="A21" s="15">
        <v>43483</v>
      </c>
      <c r="B21" s="16">
        <v>22151687</v>
      </c>
      <c r="C21" s="16">
        <v>5759438</v>
      </c>
      <c r="D21" s="16">
        <v>2395926</v>
      </c>
      <c r="E21" s="16">
        <v>1661575</v>
      </c>
      <c r="F21" s="16">
        <v>1307991</v>
      </c>
      <c r="G21" s="17">
        <f t="shared" si="0"/>
        <v>5.9047015245385151E-2</v>
      </c>
      <c r="H21" s="47">
        <f>IFERROR((VLOOKUP(A21,$A$3:$F$369,6,TRUE)/(VLOOKUP(A21-7,$A$3:$F$369,6,TRUE))-1),"No Data Available")</f>
        <v>0.16104249551291261</v>
      </c>
      <c r="I21" s="25">
        <f>IFERROR((VLOOKUP(A21,'Channel wise traffic'!$A$3:$F$369,6,TRUE)/(VLOOKUP(A21-7,'Channel wise traffic'!$A$3:$F$369,6,TRUE))-1),"No Data Avaiable")</f>
        <v>7.3684175322051626E-2</v>
      </c>
      <c r="J21" s="25">
        <f>IFERROR((VLOOKUP(A21,$A$3:$G$369,7,FALSE)/(VLOOKUP(A21-7,$A$3:$G$369,7,FALSE))-1),"No Data Available")</f>
        <v>8.136309880269077E-2</v>
      </c>
      <c r="K21" s="17">
        <f t="shared" si="1"/>
        <v>0.25999997201116104</v>
      </c>
      <c r="L21" s="17">
        <f t="shared" si="2"/>
        <v>0.4159999638853652</v>
      </c>
      <c r="M21" s="17">
        <f t="shared" si="3"/>
        <v>0.69350013314267633</v>
      </c>
      <c r="N21" s="17">
        <f t="shared" si="4"/>
        <v>0.7871994944555617</v>
      </c>
      <c r="O21" s="18">
        <f>IFERROR((VLOOKUP(A21,$A$3:$N$369,11,FALSE)/VLOOKUP(A21-7,$A$3:$N$369,11,FALSE))-1,"No data available")</f>
        <v>8.3333330482179058E-2</v>
      </c>
      <c r="P21" s="18">
        <f>IFERROR((VLOOKUP(A21,$A$3:$N$369,12,FALSE)/VLOOKUP(A21-7,$A$3:$N$369,12,FALSE))-1,"No data available")</f>
        <v>2.9703092977884982E-2</v>
      </c>
      <c r="Q21" s="18">
        <f>IFERROR((VLOOKUP(A21,$A$3:$N$369,13,FALSE)/VLOOKUP(A21-7,$A$3:$N$369,13,FALSE))-1,"No data available")</f>
        <v>-3.0611736495781527E-2</v>
      </c>
      <c r="R21" s="18">
        <f>IFERROR((VLOOKUP(A21,$A$3:$N$369,14,FALSE)/VLOOKUP(A21-7,$A$3:$N$369,14,FALSE))-1,"No data available")</f>
        <v>-7.7002783094304306E-7</v>
      </c>
    </row>
    <row r="22" spans="1:18" x14ac:dyDescent="0.25">
      <c r="A22" s="15">
        <v>43484</v>
      </c>
      <c r="B22" s="16">
        <v>42645263</v>
      </c>
      <c r="C22" s="16">
        <v>8686840</v>
      </c>
      <c r="D22" s="16">
        <v>2894455</v>
      </c>
      <c r="E22" s="16">
        <v>2046958</v>
      </c>
      <c r="F22" s="46">
        <v>1612594</v>
      </c>
      <c r="G22" s="17">
        <f t="shared" si="0"/>
        <v>3.7814141279888462E-2</v>
      </c>
      <c r="H22" s="48">
        <f>IFERROR((VLOOKUP(A22,$A$3:$F$369,6,TRUE)/(VLOOKUP(A22-7,$A$3:$F$369,6,TRUE))-1),"No Data Available")</f>
        <v>-4.0356817681399204E-2</v>
      </c>
      <c r="I22" s="18">
        <f>IFERROR((VLOOKUP(A22,'Channel wise traffic'!$A$3:$F$369,6,TRUE)/(VLOOKUP(A22-7,'Channel wise traffic'!$A$3:$F$369,6,TRUE))-1),"No Data Avaiable")</f>
        <v>0</v>
      </c>
      <c r="J22" s="18">
        <f>IFERROR((VLOOKUP(A22,$A$3:$G$369,7,FALSE)/(VLOOKUP(A22-7,$A$3:$G$369,7,FALSE))-1),"No Data Available")</f>
        <v>-4.0356817681399204E-2</v>
      </c>
      <c r="K22" s="17">
        <f t="shared" si="1"/>
        <v>0.20369999828585886</v>
      </c>
      <c r="L22" s="17">
        <f t="shared" si="2"/>
        <v>0.33319998986973398</v>
      </c>
      <c r="M22" s="17">
        <f t="shared" si="3"/>
        <v>0.7071998009988063</v>
      </c>
      <c r="N22" s="17">
        <f t="shared" si="4"/>
        <v>0.78780023820713474</v>
      </c>
      <c r="O22" s="18">
        <f>IFERROR((VLOOKUP(A22,$A$3:$N$369,11,FALSE)/VLOOKUP(A22-7,$A$3:$N$369,11,FALSE))-1,"No data available")</f>
        <v>-3.9603938503448233E-2</v>
      </c>
      <c r="P22" s="18">
        <f>IFERROR((VLOOKUP(A22,$A$3:$N$369,12,FALSE)/VLOOKUP(A22-7,$A$3:$N$369,12,FALSE))-1,"No data available")</f>
        <v>-1.9999902328494024E-2</v>
      </c>
      <c r="Q22" s="18">
        <f>IFERROR((VLOOKUP(A22,$A$3:$N$369,13,FALSE)/VLOOKUP(A22-7,$A$3:$N$369,13,FALSE))-1,"No data available")</f>
        <v>1.9607533282349321E-2</v>
      </c>
      <c r="R22" s="18">
        <f>IFERROR((VLOOKUP(A22,$A$3:$N$369,14,FALSE)/VLOOKUP(A22-7,$A$3:$N$369,14,FALSE))-1,"No data available")</f>
        <v>5.9253743023290895E-7</v>
      </c>
    </row>
    <row r="23" spans="1:18" x14ac:dyDescent="0.25">
      <c r="A23" s="22">
        <v>43485</v>
      </c>
      <c r="B23" s="23">
        <v>44440853</v>
      </c>
      <c r="C23" s="23">
        <v>9239253</v>
      </c>
      <c r="D23" s="23">
        <v>3267000</v>
      </c>
      <c r="E23" s="23">
        <v>2310422</v>
      </c>
      <c r="F23" s="23">
        <v>1820150</v>
      </c>
      <c r="G23" s="24">
        <f t="shared" si="0"/>
        <v>4.0956684607291405E-2</v>
      </c>
      <c r="H23" s="47">
        <f>IFERROR((VLOOKUP(A23,$A$3:$F$369,6,TRUE)/(VLOOKUP(A23-7,$A$3:$F$369,6,TRUE))-1),"No Data Available")</f>
        <v>0.11664479572912434</v>
      </c>
      <c r="I23" s="25">
        <f>IFERROR((VLOOKUP(A23,'Channel wise traffic'!$A$3:$F$369,6,TRUE)/(VLOOKUP(A23-7,'Channel wise traffic'!$A$3:$F$369,6,TRUE))-1),"No Data Avaiable")</f>
        <v>-3.8834952716191973E-2</v>
      </c>
      <c r="J23" s="25">
        <f>IFERROR((VLOOKUP(A23,$A$3:$G$369,7,FALSE)/(VLOOKUP(A23-7,$A$3:$G$369,7,FALSE))-1),"No Data Available")</f>
        <v>0.16176175666511861</v>
      </c>
      <c r="K23" s="24">
        <f t="shared" si="1"/>
        <v>0.20789999237863413</v>
      </c>
      <c r="L23" s="24">
        <f t="shared" si="2"/>
        <v>0.35360001506615307</v>
      </c>
      <c r="M23" s="24">
        <f t="shared" si="3"/>
        <v>0.70719987756351388</v>
      </c>
      <c r="N23" s="24">
        <f t="shared" si="4"/>
        <v>0.78779980453787235</v>
      </c>
      <c r="O23" s="25">
        <f>IFERROR((VLOOKUP(A23,$A$3:$N$369,11,FALSE)/VLOOKUP(A23-7,$A$3:$N$369,11,FALSE))-1,"No data available")</f>
        <v>-1.9801960128157492E-2</v>
      </c>
      <c r="P23" s="25">
        <f>IFERROR((VLOOKUP(A23,$A$3:$N$369,12,FALSE)/VLOOKUP(A23-7,$A$3:$N$369,12,FALSE))-1,"No data available")</f>
        <v>5.0505322299537747E-2</v>
      </c>
      <c r="Q23" s="25">
        <f>IFERROR((VLOOKUP(A23,$A$3:$N$369,13,FALSE)/VLOOKUP(A23-7,$A$3:$N$369,13,FALSE))-1,"No data available")</f>
        <v>6.1224183723797454E-2</v>
      </c>
      <c r="R23" s="25">
        <f>IFERROR((VLOOKUP(A23,$A$3:$N$369,14,FALSE)/VLOOKUP(A23-7,$A$3:$N$369,14,FALSE))-1,"No data available")</f>
        <v>6.3158096652613294E-2</v>
      </c>
    </row>
    <row r="24" spans="1:18" x14ac:dyDescent="0.25">
      <c r="A24" s="15">
        <v>43486</v>
      </c>
      <c r="B24" s="16">
        <v>22151687</v>
      </c>
      <c r="C24" s="16">
        <v>5759438</v>
      </c>
      <c r="D24" s="16">
        <v>2395926</v>
      </c>
      <c r="E24" s="16">
        <v>1818987</v>
      </c>
      <c r="F24" s="16">
        <v>1476653</v>
      </c>
      <c r="G24" s="17">
        <f t="shared" si="0"/>
        <v>6.6660972593193465E-2</v>
      </c>
      <c r="H24" s="49">
        <f>IFERROR((VLOOKUP(A24,$A$3:$F$369,6,TRUE)/(VLOOKUP(A24-7,$A$3:$F$369,6,TRUE))-1),"No Data Available")</f>
        <v>0.23352106416819263</v>
      </c>
      <c r="I24" s="32">
        <f>IFERROR((VLOOKUP(A24,'Channel wise traffic'!$A$3:$F$369,6,TRUE)/(VLOOKUP(A24-7,'Channel wise traffic'!$A$3:$F$369,6,TRUE))-1),"No Data Avaiable")</f>
        <v>5.154634623984955E-2</v>
      </c>
      <c r="J24" s="32">
        <f>IFERROR((VLOOKUP(A24,$A$3:$G$369,7,FALSE)/(VLOOKUP(A24-7,$A$3:$G$369,7,FALSE))-1),"No Data Available")</f>
        <v>0.17305434588235169</v>
      </c>
      <c r="K24" s="17">
        <f t="shared" si="1"/>
        <v>0.25999997201116104</v>
      </c>
      <c r="L24" s="17">
        <f t="shared" si="2"/>
        <v>0.4159999638853652</v>
      </c>
      <c r="M24" s="17">
        <f t="shared" si="3"/>
        <v>0.75919999198639687</v>
      </c>
      <c r="N24" s="17">
        <f t="shared" si="4"/>
        <v>0.81179964452742104</v>
      </c>
      <c r="O24" s="18">
        <f>IFERROR((VLOOKUP(A24,$A$3:$N$369,11,FALSE)/VLOOKUP(A24-7,$A$3:$N$369,11,FALSE))-1,"No data available")</f>
        <v>1.9607752357905017E-2</v>
      </c>
      <c r="P24" s="18">
        <f>IFERROR((VLOOKUP(A24,$A$3:$N$369,12,FALSE)/VLOOKUP(A24-7,$A$3:$N$369,12,FALSE))-1,"No data available")</f>
        <v>7.2164954141813231E-2</v>
      </c>
      <c r="Q24" s="18">
        <f>IFERROR((VLOOKUP(A24,$A$3:$N$369,13,FALSE)/VLOOKUP(A24-7,$A$3:$N$369,13,FALSE))-1,"No data available")</f>
        <v>9.4737407672766505E-2</v>
      </c>
      <c r="R24" s="18">
        <f>IFERROR((VLOOKUP(A24,$A$3:$N$369,14,FALSE)/VLOOKUP(A24-7,$A$3:$N$369,14,FALSE))-1,"No data available")</f>
        <v>-1.9802843704489259E-2</v>
      </c>
    </row>
    <row r="25" spans="1:18" x14ac:dyDescent="0.25">
      <c r="A25" s="22">
        <v>43487</v>
      </c>
      <c r="B25" s="23">
        <v>37570998</v>
      </c>
      <c r="C25" s="23">
        <v>9768459</v>
      </c>
      <c r="D25" s="23">
        <v>3751088</v>
      </c>
      <c r="E25" s="23">
        <v>2656145</v>
      </c>
      <c r="F25" s="23">
        <v>2221600</v>
      </c>
      <c r="G25" s="24">
        <f t="shared" si="0"/>
        <v>5.9130715665311848E-2</v>
      </c>
      <c r="H25" s="49">
        <f>IFERROR((VLOOKUP(A25,$A$3:$F$369,6,TRUE)/(VLOOKUP(A25-7,$A$3:$F$369,6,TRUE))-1),"No Data Available")</f>
        <v>0.85430485686646174</v>
      </c>
      <c r="I25" s="32">
        <f>IFERROR((VLOOKUP(A25,'Channel wise traffic'!$A$3:$F$369,6,TRUE)/(VLOOKUP(A25-7,'Channel wise traffic'!$A$3:$F$369,6,TRUE))-1),"No Data Avaiable")</f>
        <v>0.76530616559927278</v>
      </c>
      <c r="J25" s="32">
        <f>IFERROR((VLOOKUP(A25,$A$3:$G$369,7,FALSE)/(VLOOKUP(A25-7,$A$3:$G$369,7,FALSE))-1),"No Data Available")</f>
        <v>5.041546377221362E-2</v>
      </c>
      <c r="K25" s="24">
        <f t="shared" si="1"/>
        <v>0.25999998722418821</v>
      </c>
      <c r="L25" s="24">
        <f t="shared" si="2"/>
        <v>0.38399997379320527</v>
      </c>
      <c r="M25" s="24">
        <f t="shared" si="3"/>
        <v>0.70809988995192863</v>
      </c>
      <c r="N25" s="24">
        <f t="shared" si="4"/>
        <v>0.83640012122832152</v>
      </c>
      <c r="O25" s="25">
        <f>IFERROR((VLOOKUP(A25,$A$3:$N$369,11,FALSE)/VLOOKUP(A25-7,$A$3:$N$369,11,FALSE))-1,"No data available")</f>
        <v>9.4736969696082918E-2</v>
      </c>
      <c r="P25" s="25">
        <f>IFERROR((VLOOKUP(A25,$A$3:$N$369,12,FALSE)/VLOOKUP(A25-7,$A$3:$N$369,12,FALSE))-1,"No data available")</f>
        <v>-4.9505089835207738E-2</v>
      </c>
      <c r="Q25" s="25">
        <f>IFERROR((VLOOKUP(A25,$A$3:$N$369,13,FALSE)/VLOOKUP(A25-7,$A$3:$N$369,13,FALSE))-1,"No data available")</f>
        <v>-2.0202279960467306E-2</v>
      </c>
      <c r="R25" s="25">
        <f>IFERROR((VLOOKUP(A25,$A$3:$N$369,14,FALSE)/VLOOKUP(A25-7,$A$3:$N$369,14,FALSE))-1,"No data available")</f>
        <v>3.0303326173652723E-2</v>
      </c>
    </row>
    <row r="26" spans="1:18" x14ac:dyDescent="0.25">
      <c r="A26" s="15">
        <v>43488</v>
      </c>
      <c r="B26" s="16">
        <v>21500167</v>
      </c>
      <c r="C26" s="16">
        <v>5428792</v>
      </c>
      <c r="D26" s="16">
        <v>2258377</v>
      </c>
      <c r="E26" s="16">
        <v>1648615</v>
      </c>
      <c r="F26" s="16">
        <v>1392420</v>
      </c>
      <c r="G26" s="17">
        <f t="shared" si="0"/>
        <v>6.4763217885702939E-2</v>
      </c>
      <c r="H26" s="48">
        <f>IFERROR((VLOOKUP(A26,$A$3:$F$369,6,TRUE)/(VLOOKUP(A26-7,$A$3:$F$369,6,TRUE))-1),"No Data Available")</f>
        <v>9.8774591206907125E-4</v>
      </c>
      <c r="I26" s="18">
        <f>IFERROR((VLOOKUP(A26,'Channel wise traffic'!$A$3:$F$369,6,TRUE)/(VLOOKUP(A26-7,'Channel wise traffic'!$A$3:$F$369,6,TRUE))-1),"No Data Avaiable")</f>
        <v>2.0618566978098496E-2</v>
      </c>
      <c r="J26" s="18">
        <f>IFERROR((VLOOKUP(A26,$A$3:$G$369,7,FALSE)/(VLOOKUP(A26-7,$A$3:$G$369,7,FALSE))-1),"No Data Available")</f>
        <v>-1.9234237688042999E-2</v>
      </c>
      <c r="K26" s="17">
        <f t="shared" si="1"/>
        <v>0.25249999220936281</v>
      </c>
      <c r="L26" s="17">
        <f t="shared" si="2"/>
        <v>0.41599991305616424</v>
      </c>
      <c r="M26" s="17">
        <f t="shared" si="3"/>
        <v>0.7299999070128681</v>
      </c>
      <c r="N26" s="17">
        <f t="shared" si="4"/>
        <v>0.84459986109552565</v>
      </c>
      <c r="O26" s="18">
        <f>IFERROR((VLOOKUP(A26,$A$3:$N$369,11,FALSE)/VLOOKUP(A26-7,$A$3:$N$369,11,FALSE))-1,"No data available")</f>
        <v>-3.8095137311352945E-2</v>
      </c>
      <c r="P26" s="18">
        <f>IFERROR((VLOOKUP(A26,$A$3:$N$369,12,FALSE)/VLOOKUP(A26-7,$A$3:$N$369,12,FALSE))-1,"No data available")</f>
        <v>9.7085817910698147E-3</v>
      </c>
      <c r="Q26" s="18">
        <f>IFERROR((VLOOKUP(A26,$A$3:$N$369,13,FALSE)/VLOOKUP(A26-7,$A$3:$N$369,13,FALSE))-1,"No data available")</f>
        <v>2.574357422790996E-7</v>
      </c>
      <c r="R26" s="18">
        <f>IFERROR((VLOOKUP(A26,$A$3:$N$369,14,FALSE)/VLOOKUP(A26-7,$A$3:$N$369,14,FALSE))-1,"No data available")</f>
        <v>9.8038382505731825E-3</v>
      </c>
    </row>
    <row r="27" spans="1:18" x14ac:dyDescent="0.25">
      <c r="A27" s="15">
        <v>43489</v>
      </c>
      <c r="B27" s="16">
        <v>20631473</v>
      </c>
      <c r="C27" s="16">
        <v>4899974</v>
      </c>
      <c r="D27" s="16">
        <v>1861990</v>
      </c>
      <c r="E27" s="16">
        <v>1332067</v>
      </c>
      <c r="F27" s="46">
        <v>1059526</v>
      </c>
      <c r="G27" s="17">
        <f t="shared" si="0"/>
        <v>5.1354840248197496E-2</v>
      </c>
      <c r="H27" s="47">
        <f>IFERROR((VLOOKUP(A27,$A$3:$F$369,6,TRUE)/(VLOOKUP(A27-7,$A$3:$F$369,6,TRUE))-1),"No Data Available")</f>
        <v>-0.17516574129721951</v>
      </c>
      <c r="I27" s="25">
        <f>IFERROR((VLOOKUP(A27,'Channel wise traffic'!$A$3:$F$369,6,TRUE)/(VLOOKUP(A27-7,'Channel wise traffic'!$A$3:$F$369,6,TRUE))-1),"No Data Avaiable")</f>
        <v>-7.7669856905524637E-2</v>
      </c>
      <c r="J27" s="25">
        <f>IFERROR((VLOOKUP(A27,$A$3:$G$369,7,FALSE)/(VLOOKUP(A27-7,$A$3:$G$369,7,FALSE))-1),"No Data Available")</f>
        <v>-0.10570602224444781</v>
      </c>
      <c r="K27" s="17">
        <f t="shared" si="1"/>
        <v>0.23749995940667931</v>
      </c>
      <c r="L27" s="17">
        <f t="shared" si="2"/>
        <v>0.37999997551007414</v>
      </c>
      <c r="M27" s="17">
        <f t="shared" si="3"/>
        <v>0.71539965305936126</v>
      </c>
      <c r="N27" s="17">
        <f t="shared" si="4"/>
        <v>0.79539993108454754</v>
      </c>
      <c r="O27" s="18">
        <f>IFERROR((VLOOKUP(A27,$A$3:$N$369,11,FALSE)/VLOOKUP(A27-7,$A$3:$N$369,11,FALSE))-1,"No data available")</f>
        <v>-5.9406076379929673E-2</v>
      </c>
      <c r="P27" s="18">
        <f>IFERROR((VLOOKUP(A27,$A$3:$N$369,12,FALSE)/VLOOKUP(A27-7,$A$3:$N$369,12,FALSE))-1,"No data available")</f>
        <v>-1.0416453034120865E-2</v>
      </c>
      <c r="Q27" s="18">
        <f>IFERROR((VLOOKUP(A27,$A$3:$N$369,13,FALSE)/VLOOKUP(A27-7,$A$3:$N$369,13,FALSE))-1,"No data available")</f>
        <v>1.0308630771063809E-2</v>
      </c>
      <c r="R27" s="18">
        <f>IFERROR((VLOOKUP(A27,$A$3:$N$369,14,FALSE)/VLOOKUP(A27-7,$A$3:$N$369,14,FALSE))-1,"No data available")</f>
        <v>-4.9019507524496131E-2</v>
      </c>
    </row>
    <row r="28" spans="1:18" x14ac:dyDescent="0.25">
      <c r="A28" s="22">
        <v>43490</v>
      </c>
      <c r="B28" s="23">
        <v>20631473</v>
      </c>
      <c r="C28" s="23">
        <v>5054710</v>
      </c>
      <c r="D28" s="23">
        <v>2021884</v>
      </c>
      <c r="E28" s="23">
        <v>1520254</v>
      </c>
      <c r="F28" s="23">
        <v>1234142</v>
      </c>
      <c r="G28" s="24">
        <f t="shared" si="0"/>
        <v>5.9818414322622526E-2</v>
      </c>
      <c r="H28" s="48">
        <f>IFERROR((VLOOKUP(A28,$A$3:$F$369,6,TRUE)/(VLOOKUP(A28-7,$A$3:$F$369,6,TRUE))-1),"No Data Available")</f>
        <v>-5.6459868607658614E-2</v>
      </c>
      <c r="I28" s="18">
        <f>IFERROR((VLOOKUP(A28,'Channel wise traffic'!$A$3:$F$369,6,TRUE)/(VLOOKUP(A28-7,'Channel wise traffic'!$A$3:$F$369,6,TRUE))-1),"No Data Avaiable")</f>
        <v>-6.8627420442282427E-2</v>
      </c>
      <c r="J28" s="18">
        <f>IFERROR((VLOOKUP(A28,$A$3:$G$369,7,FALSE)/(VLOOKUP(A28-7,$A$3:$G$369,7,FALSE))-1),"No Data Available")</f>
        <v>1.3064150220491788E-2</v>
      </c>
      <c r="K28" s="24">
        <f t="shared" si="1"/>
        <v>0.24499995710437156</v>
      </c>
      <c r="L28" s="24">
        <f t="shared" si="2"/>
        <v>0.4</v>
      </c>
      <c r="M28" s="24">
        <f t="shared" si="3"/>
        <v>0.75189971333667016</v>
      </c>
      <c r="N28" s="24">
        <f t="shared" si="4"/>
        <v>0.81179987028483402</v>
      </c>
      <c r="O28" s="25">
        <f>IFERROR((VLOOKUP(A28,$A$3:$N$369,11,FALSE)/VLOOKUP(A28-7,$A$3:$N$369,11,FALSE))-1,"No data available")</f>
        <v>-5.7692371236661377E-2</v>
      </c>
      <c r="P28" s="25">
        <f>IFERROR((VLOOKUP(A28,$A$3:$N$369,12,FALSE)/VLOOKUP(A28-7,$A$3:$N$369,12,FALSE))-1,"No data available")</f>
        <v>-3.8461454986506216E-2</v>
      </c>
      <c r="Q28" s="25">
        <f>IFERROR((VLOOKUP(A28,$A$3:$N$369,13,FALSE)/VLOOKUP(A28-7,$A$3:$N$369,13,FALSE))-1,"No data available")</f>
        <v>8.4209904804703362E-2</v>
      </c>
      <c r="R28" s="25">
        <f>IFERROR((VLOOKUP(A28,$A$3:$N$369,14,FALSE)/VLOOKUP(A28-7,$A$3:$N$369,14,FALSE))-1,"No data available")</f>
        <v>3.125049749464881E-2</v>
      </c>
    </row>
    <row r="29" spans="1:18" x14ac:dyDescent="0.25">
      <c r="A29" s="15">
        <v>43491</v>
      </c>
      <c r="B29" s="16">
        <v>47134238</v>
      </c>
      <c r="C29" s="16">
        <v>9997171</v>
      </c>
      <c r="D29" s="16">
        <v>3568990</v>
      </c>
      <c r="E29" s="16">
        <v>2378375</v>
      </c>
      <c r="F29" s="16">
        <v>1762376</v>
      </c>
      <c r="G29" s="17">
        <f t="shared" si="0"/>
        <v>3.7390569462478637E-2</v>
      </c>
      <c r="H29" s="47">
        <f>IFERROR((VLOOKUP(A29,$A$3:$F$369,6,TRUE)/(VLOOKUP(A29-7,$A$3:$F$369,6,TRUE))-1),"No Data Available")</f>
        <v>9.2882647461171253E-2</v>
      </c>
      <c r="I29" s="25">
        <f>IFERROR((VLOOKUP(A29,'Channel wise traffic'!$A$3:$F$369,6,TRUE)/(VLOOKUP(A29-7,'Channel wise traffic'!$A$3:$F$369,6,TRUE))-1),"No Data Avaiable")</f>
        <v>0.10526316159725235</v>
      </c>
      <c r="J29" s="25">
        <f>IFERROR((VLOOKUP(A29,$A$3:$G$369,7,FALSE)/(VLOOKUP(A29-7,$A$3:$G$369,7,FALSE))-1),"No Data Available")</f>
        <v>-1.120141309767364E-2</v>
      </c>
      <c r="K29" s="17">
        <f t="shared" si="1"/>
        <v>0.21209998133416308</v>
      </c>
      <c r="L29" s="17">
        <f t="shared" si="2"/>
        <v>0.35699999529866999</v>
      </c>
      <c r="M29" s="17">
        <f t="shared" si="3"/>
        <v>0.66640001793224413</v>
      </c>
      <c r="N29" s="17">
        <f t="shared" si="4"/>
        <v>0.74100005255689283</v>
      </c>
      <c r="O29" s="18">
        <f>IFERROR((VLOOKUP(A29,$A$3:$N$369,11,FALSE)/VLOOKUP(A29-7,$A$3:$N$369,11,FALSE))-1,"No data available")</f>
        <v>4.1237030530143937E-2</v>
      </c>
      <c r="P29" s="18">
        <f>IFERROR((VLOOKUP(A29,$A$3:$N$369,12,FALSE)/VLOOKUP(A29-7,$A$3:$N$369,12,FALSE))-1,"No data available")</f>
        <v>7.1428589893537398E-2</v>
      </c>
      <c r="Q29" s="18">
        <f>IFERROR((VLOOKUP(A29,$A$3:$N$369,13,FALSE)/VLOOKUP(A29-7,$A$3:$N$369,13,FALSE))-1,"No data available")</f>
        <v>-5.769201717667205E-2</v>
      </c>
      <c r="R29" s="18">
        <f>IFERROR((VLOOKUP(A29,$A$3:$N$369,14,FALSE)/VLOOKUP(A29-7,$A$3:$N$369,14,FALSE))-1,"No data available")</f>
        <v>-5.9406158287980682E-2</v>
      </c>
    </row>
    <row r="30" spans="1:18" x14ac:dyDescent="0.25">
      <c r="A30" s="22">
        <v>43492</v>
      </c>
      <c r="B30" s="23">
        <v>45338648</v>
      </c>
      <c r="C30" s="23">
        <v>9616327</v>
      </c>
      <c r="D30" s="23">
        <v>3400333</v>
      </c>
      <c r="E30" s="23">
        <v>2358471</v>
      </c>
      <c r="F30" s="23">
        <v>1784419</v>
      </c>
      <c r="G30" s="24">
        <f t="shared" si="0"/>
        <v>3.9357569727266679E-2</v>
      </c>
      <c r="H30" s="48">
        <f>IFERROR((VLOOKUP(A30,$A$3:$F$369,6,TRUE)/(VLOOKUP(A30-7,$A$3:$F$369,6,TRUE))-1),"No Data Available")</f>
        <v>-1.9630799659368758E-2</v>
      </c>
      <c r="I30" s="18">
        <f>IFERROR((VLOOKUP(A30,'Channel wise traffic'!$A$3:$F$369,6,TRUE)/(VLOOKUP(A30-7,'Channel wise traffic'!$A$3:$F$369,6,TRUE))-1),"No Data Avaiable")</f>
        <v>2.0202043385712853E-2</v>
      </c>
      <c r="J30" s="18">
        <f>IFERROR((VLOOKUP(A30,$A$3:$G$369,7,FALSE)/(VLOOKUP(A30-7,$A$3:$G$369,7,FALSE))-1),"No Data Available")</f>
        <v>-3.9044050937170782E-2</v>
      </c>
      <c r="K30" s="24">
        <f t="shared" si="1"/>
        <v>0.21209999468885796</v>
      </c>
      <c r="L30" s="24">
        <f t="shared" si="2"/>
        <v>0.35359997637351559</v>
      </c>
      <c r="M30" s="24">
        <f t="shared" si="3"/>
        <v>0.69360000917557196</v>
      </c>
      <c r="N30" s="24">
        <f t="shared" si="4"/>
        <v>0.75659993275304216</v>
      </c>
      <c r="O30" s="25">
        <f>IFERROR((VLOOKUP(A30,$A$3:$N$369,11,FALSE)/VLOOKUP(A30-7,$A$3:$N$369,11,FALSE))-1,"No data available")</f>
        <v>2.0202032054790209E-2</v>
      </c>
      <c r="P30" s="25">
        <f>IFERROR((VLOOKUP(A30,$A$3:$N$369,12,FALSE)/VLOOKUP(A30-7,$A$3:$N$369,12,FALSE))-1,"No data available")</f>
        <v>-1.0942487504994602E-7</v>
      </c>
      <c r="Q30" s="25">
        <f>IFERROR((VLOOKUP(A30,$A$3:$N$369,13,FALSE)/VLOOKUP(A30-7,$A$3:$N$369,13,FALSE))-1,"No data available")</f>
        <v>-1.9230586457108845E-2</v>
      </c>
      <c r="R30" s="25">
        <f>IFERROR((VLOOKUP(A30,$A$3:$N$369,14,FALSE)/VLOOKUP(A30-7,$A$3:$N$369,14,FALSE))-1,"No data available")</f>
        <v>-3.9603807471280339E-2</v>
      </c>
    </row>
    <row r="31" spans="1:18" x14ac:dyDescent="0.25">
      <c r="A31" s="15">
        <v>43493</v>
      </c>
      <c r="B31" s="16">
        <v>21282993</v>
      </c>
      <c r="C31" s="16">
        <v>5267540</v>
      </c>
      <c r="D31" s="16">
        <v>2043805</v>
      </c>
      <c r="E31" s="16">
        <v>1536737</v>
      </c>
      <c r="F31" s="16">
        <v>1310529</v>
      </c>
      <c r="G31" s="17">
        <f t="shared" si="0"/>
        <v>6.157634877763668E-2</v>
      </c>
      <c r="H31" s="47">
        <f>IFERROR((VLOOKUP(A31,$A$3:$F$369,6,TRUE)/(VLOOKUP(A31-7,$A$3:$F$369,6,TRUE))-1),"No Data Available")</f>
        <v>-0.11250036399885421</v>
      </c>
      <c r="I31" s="25">
        <f>IFERROR((VLOOKUP(A31,'Channel wise traffic'!$A$3:$F$369,6,TRUE)/(VLOOKUP(A31-7,'Channel wise traffic'!$A$3:$F$369,6,TRUE))-1),"No Data Avaiable")</f>
        <v>-3.9215662375119531E-2</v>
      </c>
      <c r="J31" s="25">
        <f>IFERROR((VLOOKUP(A31,$A$3:$G$369,7,FALSE)/(VLOOKUP(A31-7,$A$3:$G$369,7,FALSE))-1),"No Data Available")</f>
        <v>-7.6275872039646142E-2</v>
      </c>
      <c r="K31" s="17">
        <f t="shared" si="1"/>
        <v>0.2474999639383427</v>
      </c>
      <c r="L31" s="17">
        <f t="shared" si="2"/>
        <v>0.38799990128219247</v>
      </c>
      <c r="M31" s="17">
        <f t="shared" si="3"/>
        <v>0.75190001003031115</v>
      </c>
      <c r="N31" s="17">
        <f t="shared" si="4"/>
        <v>0.8527997959312491</v>
      </c>
      <c r="O31" s="18">
        <f>IFERROR((VLOOKUP(A31,$A$3:$N$369,11,FALSE)/VLOOKUP(A31-7,$A$3:$N$369,11,FALSE))-1,"No data available")</f>
        <v>-4.8076959301679323E-2</v>
      </c>
      <c r="P31" s="18">
        <f>IFERROR((VLOOKUP(A31,$A$3:$N$369,12,FALSE)/VLOOKUP(A31-7,$A$3:$N$369,12,FALSE))-1,"No data available")</f>
        <v>-6.7307848639353574E-2</v>
      </c>
      <c r="Q31" s="18">
        <f>IFERROR((VLOOKUP(A31,$A$3:$N$369,13,FALSE)/VLOOKUP(A31-7,$A$3:$N$369,13,FALSE))-1,"No data available")</f>
        <v>-9.6153609498674797E-3</v>
      </c>
      <c r="R31" s="18">
        <f>IFERROR((VLOOKUP(A31,$A$3:$N$369,14,FALSE)/VLOOKUP(A31-7,$A$3:$N$369,14,FALSE))-1,"No data available")</f>
        <v>5.050525912424586E-2</v>
      </c>
    </row>
    <row r="32" spans="1:18" x14ac:dyDescent="0.25">
      <c r="A32" s="15">
        <v>43494</v>
      </c>
      <c r="B32" s="16">
        <v>22368860</v>
      </c>
      <c r="C32" s="16">
        <v>2628341</v>
      </c>
      <c r="D32" s="16">
        <v>1093389</v>
      </c>
      <c r="E32" s="16">
        <v>790192</v>
      </c>
      <c r="F32" s="46">
        <v>628519</v>
      </c>
      <c r="G32" s="17">
        <f t="shared" si="0"/>
        <v>2.8097945089736356E-2</v>
      </c>
      <c r="H32" s="49">
        <f>IFERROR((VLOOKUP(A32,$A$3:$F$369,6,TRUE)/(VLOOKUP(A32-7,$A$3:$F$369,6,TRUE))-1),"No Data Available")</f>
        <v>-0.71708723442563915</v>
      </c>
      <c r="I32" s="32">
        <f>IFERROR((VLOOKUP(A32,'Channel wise traffic'!$A$3:$F$369,6,TRUE)/(VLOOKUP(A32-7,'Channel wise traffic'!$A$3:$F$369,6,TRUE))-1),"No Data Avaiable")</f>
        <v>-0.40462431699643209</v>
      </c>
      <c r="J32" s="32">
        <f>IFERROR((VLOOKUP(A32,$A$3:$G$369,7,FALSE)/(VLOOKUP(A32-7,$A$3:$G$369,7,FALSE))-1),"No Data Available")</f>
        <v>-0.52481642115115479</v>
      </c>
      <c r="K32" s="17">
        <f t="shared" si="1"/>
        <v>0.11749999776474974</v>
      </c>
      <c r="L32" s="17">
        <f t="shared" si="2"/>
        <v>0.41599967431927592</v>
      </c>
      <c r="M32" s="17">
        <f t="shared" si="3"/>
        <v>0.72269978937048018</v>
      </c>
      <c r="N32" s="17">
        <f t="shared" si="4"/>
        <v>0.79540035839390932</v>
      </c>
      <c r="O32" s="18">
        <f>IFERROR((VLOOKUP(A32,$A$3:$N$369,11,FALSE)/VLOOKUP(A32-7,$A$3:$N$369,11,FALSE))-1,"No data available")</f>
        <v>-0.54807690946756116</v>
      </c>
      <c r="P32" s="18">
        <f>IFERROR((VLOOKUP(A32,$A$3:$N$369,12,FALSE)/VLOOKUP(A32-7,$A$3:$N$369,12,FALSE))-1,"No data available")</f>
        <v>8.3332559140494533E-2</v>
      </c>
      <c r="Q32" s="18">
        <f>IFERROR((VLOOKUP(A32,$A$3:$N$369,13,FALSE)/VLOOKUP(A32-7,$A$3:$N$369,13,FALSE))-1,"No data available")</f>
        <v>2.0618417861274718E-2</v>
      </c>
      <c r="R32" s="18">
        <f>IFERROR((VLOOKUP(A32,$A$3:$N$369,14,FALSE)/VLOOKUP(A32-7,$A$3:$N$369,14,FALSE))-1,"No data available")</f>
        <v>-4.9019317183025657E-2</v>
      </c>
    </row>
    <row r="33" spans="1:18" x14ac:dyDescent="0.25">
      <c r="A33" s="22">
        <v>43495</v>
      </c>
      <c r="B33" s="23">
        <v>22368860</v>
      </c>
      <c r="C33" s="23">
        <v>5536293</v>
      </c>
      <c r="D33" s="23">
        <v>2303097</v>
      </c>
      <c r="E33" s="23">
        <v>1614011</v>
      </c>
      <c r="F33" s="23">
        <v>1283784</v>
      </c>
      <c r="G33" s="24">
        <f t="shared" si="0"/>
        <v>5.739157024542154E-2</v>
      </c>
      <c r="H33" s="47">
        <f>IFERROR((VLOOKUP(A33,$A$3:$F$369,6,TRUE)/(VLOOKUP(A33-7,$A$3:$F$369,6,TRUE))-1),"No Data Available")</f>
        <v>-7.8019563062868946E-2</v>
      </c>
      <c r="I33" s="25">
        <f>IFERROR((VLOOKUP(A33,'Channel wise traffic'!$A$3:$F$369,6,TRUE)/(VLOOKUP(A33-7,'Channel wise traffic'!$A$3:$F$369,6,TRUE))-1),"No Data Avaiable")</f>
        <v>4.0403967113556316E-2</v>
      </c>
      <c r="J33" s="25">
        <f>IFERROR((VLOOKUP(A33,$A$3:$G$369,7,FALSE)/(VLOOKUP(A33-7,$A$3:$G$369,7,FALSE))-1),"No Data Available")</f>
        <v>-0.11382460416483964</v>
      </c>
      <c r="K33" s="24">
        <f t="shared" si="1"/>
        <v>0.24750000670575076</v>
      </c>
      <c r="L33" s="24">
        <f t="shared" si="2"/>
        <v>0.41599983960386488</v>
      </c>
      <c r="M33" s="24">
        <f t="shared" si="3"/>
        <v>0.70080027024480518</v>
      </c>
      <c r="N33" s="24">
        <f t="shared" si="4"/>
        <v>0.7953997835206823</v>
      </c>
      <c r="O33" s="25">
        <f>IFERROR((VLOOKUP(A33,$A$3:$N$369,11,FALSE)/VLOOKUP(A33-7,$A$3:$N$369,11,FALSE))-1,"No data available")</f>
        <v>-1.9801923397551158E-2</v>
      </c>
      <c r="P33" s="25">
        <f>IFERROR((VLOOKUP(A33,$A$3:$N$369,12,FALSE)/VLOOKUP(A33-7,$A$3:$N$369,12,FALSE))-1,"No data available")</f>
        <v>-1.7656806416965765E-7</v>
      </c>
      <c r="Q33" s="25">
        <f>IFERROR((VLOOKUP(A33,$A$3:$N$369,13,FALSE)/VLOOKUP(A33-7,$A$3:$N$369,13,FALSE))-1,"No data available")</f>
        <v>-3.9999507517126554E-2</v>
      </c>
      <c r="R33" s="25">
        <f>IFERROR((VLOOKUP(A33,$A$3:$N$369,14,FALSE)/VLOOKUP(A33-7,$A$3:$N$369,14,FALSE))-1,"No data available")</f>
        <v>-5.825252861281105E-2</v>
      </c>
    </row>
    <row r="34" spans="1:18" x14ac:dyDescent="0.25">
      <c r="A34" s="15">
        <v>43496</v>
      </c>
      <c r="B34" s="16">
        <v>20848646</v>
      </c>
      <c r="C34" s="16">
        <v>5316404</v>
      </c>
      <c r="D34" s="16">
        <v>2147827</v>
      </c>
      <c r="E34" s="16">
        <v>1520876</v>
      </c>
      <c r="F34" s="16">
        <v>1272061</v>
      </c>
      <c r="G34" s="17">
        <f t="shared" si="0"/>
        <v>6.1014082161498638E-2</v>
      </c>
      <c r="H34" s="49">
        <f>IFERROR((VLOOKUP(A34,$A$3:$F$369,6,TRUE)/(VLOOKUP(A34-7,$A$3:$F$369,6,TRUE))-1),"No Data Available")</f>
        <v>0.20059441674862155</v>
      </c>
      <c r="I34" s="32">
        <f>IFERROR((VLOOKUP(A34,'Channel wise traffic'!$A$3:$F$369,6,TRUE)/(VLOOKUP(A34-7,'Channel wise traffic'!$A$3:$F$369,6,TRUE))-1),"No Data Avaiable")</f>
        <v>1.0526296911824717E-2</v>
      </c>
      <c r="J34" s="32">
        <f>IFERROR((VLOOKUP(A34,$A$3:$G$369,7,FALSE)/(VLOOKUP(A34-7,$A$3:$G$369,7,FALSE))-1),"No Data Available")</f>
        <v>0.18808824770202981</v>
      </c>
      <c r="K34" s="17">
        <f t="shared" si="1"/>
        <v>0.25499996498573574</v>
      </c>
      <c r="L34" s="17">
        <f t="shared" si="2"/>
        <v>0.4039999593710335</v>
      </c>
      <c r="M34" s="17">
        <f t="shared" si="3"/>
        <v>0.70809986092920896</v>
      </c>
      <c r="N34" s="17">
        <f t="shared" si="4"/>
        <v>0.83640020619695488</v>
      </c>
      <c r="O34" s="18">
        <f>IFERROR((VLOOKUP(A34,$A$3:$N$369,11,FALSE)/VLOOKUP(A34-7,$A$3:$N$369,11,FALSE))-1,"No data available")</f>
        <v>7.3684246611135595E-2</v>
      </c>
      <c r="P34" s="18">
        <f>IFERROR((VLOOKUP(A34,$A$3:$N$369,12,FALSE)/VLOOKUP(A34-7,$A$3:$N$369,12,FALSE))-1,"No data available")</f>
        <v>6.3157856336027773E-2</v>
      </c>
      <c r="Q34" s="18">
        <f>IFERROR((VLOOKUP(A34,$A$3:$N$369,13,FALSE)/VLOOKUP(A34-7,$A$3:$N$369,13,FALSE))-1,"No data available")</f>
        <v>-1.02037960165835E-2</v>
      </c>
      <c r="R34" s="18">
        <f>IFERROR((VLOOKUP(A34,$A$3:$N$369,14,FALSE)/VLOOKUP(A34-7,$A$3:$N$369,14,FALSE))-1,"No data available")</f>
        <v>5.1546742098031562E-2</v>
      </c>
    </row>
    <row r="35" spans="1:18" x14ac:dyDescent="0.25">
      <c r="A35" s="22">
        <v>43497</v>
      </c>
      <c r="B35" s="23">
        <v>20631473</v>
      </c>
      <c r="C35" s="23">
        <v>5054710</v>
      </c>
      <c r="D35" s="23">
        <v>2082540</v>
      </c>
      <c r="E35" s="23">
        <v>1565862</v>
      </c>
      <c r="F35" s="23">
        <v>1322527</v>
      </c>
      <c r="G35" s="24">
        <f t="shared" si="0"/>
        <v>6.4102403158514176E-2</v>
      </c>
      <c r="H35" s="47">
        <f>IFERROR((VLOOKUP(A35,$A$3:$F$369,6,TRUE)/(VLOOKUP(A35-7,$A$3:$F$369,6,TRUE))-1),"No Data Available")</f>
        <v>7.1616556279585408E-2</v>
      </c>
      <c r="I35" s="25">
        <f>IFERROR((VLOOKUP(A35,'Channel wise traffic'!$A$3:$F$369,6,TRUE)/(VLOOKUP(A35-7,'Channel wise traffic'!$A$3:$F$369,6,TRUE))-1),"No Data Avaiable")</f>
        <v>0</v>
      </c>
      <c r="J35" s="25">
        <f>IFERROR((VLOOKUP(A35,$A$3:$G$369,7,FALSE)/(VLOOKUP(A35-7,$A$3:$G$369,7,FALSE))-1),"No Data Available")</f>
        <v>7.1616556279585408E-2</v>
      </c>
      <c r="K35" s="24">
        <f t="shared" si="1"/>
        <v>0.24499995710437156</v>
      </c>
      <c r="L35" s="24">
        <f t="shared" si="2"/>
        <v>0.4119998971256511</v>
      </c>
      <c r="M35" s="24">
        <f t="shared" si="3"/>
        <v>0.75190008355181648</v>
      </c>
      <c r="N35" s="24">
        <f t="shared" si="4"/>
        <v>0.84459997113411012</v>
      </c>
      <c r="O35" s="25">
        <f>IFERROR((VLOOKUP(A35,$A$3:$N$369,11,FALSE)/VLOOKUP(A35-7,$A$3:$N$369,11,FALSE))-1,"No data available")</f>
        <v>0</v>
      </c>
      <c r="P35" s="25">
        <f>IFERROR((VLOOKUP(A35,$A$3:$N$369,12,FALSE)/VLOOKUP(A35-7,$A$3:$N$369,12,FALSE))-1,"No data available")</f>
        <v>2.999974281412765E-2</v>
      </c>
      <c r="Q35" s="25">
        <f>IFERROR((VLOOKUP(A35,$A$3:$N$369,13,FALSE)/VLOOKUP(A35-7,$A$3:$N$369,13,FALSE))-1,"No data available")</f>
        <v>4.9237303834104296E-7</v>
      </c>
      <c r="R35" s="25">
        <f>IFERROR((VLOOKUP(A35,$A$3:$N$369,14,FALSE)/VLOOKUP(A35-7,$A$3:$N$369,14,FALSE))-1,"No data available")</f>
        <v>4.0404171089319929E-2</v>
      </c>
    </row>
    <row r="36" spans="1:18" x14ac:dyDescent="0.25">
      <c r="A36" s="15">
        <v>43498</v>
      </c>
      <c r="B36" s="16">
        <v>43543058</v>
      </c>
      <c r="C36" s="16">
        <v>9052601</v>
      </c>
      <c r="D36" s="16">
        <v>2985548</v>
      </c>
      <c r="E36" s="16">
        <v>2070776</v>
      </c>
      <c r="F36" s="16">
        <v>1566749</v>
      </c>
      <c r="G36" s="17">
        <f t="shared" si="0"/>
        <v>3.598160239457688E-2</v>
      </c>
      <c r="H36" s="48">
        <f>IFERROR((VLOOKUP(A36,$A$3:$F$369,6,TRUE)/(VLOOKUP(A36-7,$A$3:$F$369,6,TRUE))-1),"No Data Available")</f>
        <v>-0.11100185204519353</v>
      </c>
      <c r="I36" s="18">
        <f>IFERROR((VLOOKUP(A36,'Channel wise traffic'!$A$3:$F$369,6,TRUE)/(VLOOKUP(A36-7,'Channel wise traffic'!$A$3:$F$369,6,TRUE))-1),"No Data Avaiable")</f>
        <v>-7.6190478615162038E-2</v>
      </c>
      <c r="J36" s="18">
        <f>IFERROR((VLOOKUP(A36,$A$3:$G$369,7,FALSE)/(VLOOKUP(A36-7,$A$3:$G$369,7,FALSE))-1),"No Data Available")</f>
        <v>-3.7682418004241769E-2</v>
      </c>
      <c r="K36" s="17">
        <f t="shared" si="1"/>
        <v>0.20789998258735065</v>
      </c>
      <c r="L36" s="17">
        <f t="shared" si="2"/>
        <v>0.32980002101053607</v>
      </c>
      <c r="M36" s="17">
        <f t="shared" si="3"/>
        <v>0.6935999689169291</v>
      </c>
      <c r="N36" s="17">
        <f t="shared" si="4"/>
        <v>0.7565999412780523</v>
      </c>
      <c r="O36" s="18">
        <f>IFERROR((VLOOKUP(A36,$A$3:$N$369,11,FALSE)/VLOOKUP(A36-7,$A$3:$N$369,11,FALSE))-1,"No data available")</f>
        <v>-1.980197603221534E-2</v>
      </c>
      <c r="P36" s="18">
        <f>IFERROR((VLOOKUP(A36,$A$3:$N$369,12,FALSE)/VLOOKUP(A36-7,$A$3:$N$369,12,FALSE))-1,"No data available")</f>
        <v>-7.6190405171793207E-2</v>
      </c>
      <c r="Q36" s="18">
        <f>IFERROR((VLOOKUP(A36,$A$3:$N$369,13,FALSE)/VLOOKUP(A36-7,$A$3:$N$369,13,FALSE))-1,"No data available")</f>
        <v>4.081625187988891E-2</v>
      </c>
      <c r="R36" s="18">
        <f>IFERROR((VLOOKUP(A36,$A$3:$N$369,14,FALSE)/VLOOKUP(A36-7,$A$3:$N$369,14,FALSE))-1,"No data available")</f>
        <v>2.1052479911884747E-2</v>
      </c>
    </row>
    <row r="37" spans="1:18" x14ac:dyDescent="0.25">
      <c r="A37" s="15">
        <v>43499</v>
      </c>
      <c r="B37" s="16">
        <v>44889750</v>
      </c>
      <c r="C37" s="16">
        <v>9709653</v>
      </c>
      <c r="D37" s="16">
        <v>3268269</v>
      </c>
      <c r="E37" s="16">
        <v>2333544</v>
      </c>
      <c r="F37" s="46">
        <v>1892971</v>
      </c>
      <c r="G37" s="17">
        <f t="shared" si="0"/>
        <v>4.2169337098112596E-2</v>
      </c>
      <c r="H37" s="47">
        <f>IFERROR((VLOOKUP(A37,$A$3:$F$369,6,TRUE)/(VLOOKUP(A37-7,$A$3:$F$369,6,TRUE))-1),"No Data Available")</f>
        <v>6.0833246003320962E-2</v>
      </c>
      <c r="I37" s="25">
        <f>IFERROR((VLOOKUP(A37,'Channel wise traffic'!$A$3:$F$369,6,TRUE)/(VLOOKUP(A37-7,'Channel wise traffic'!$A$3:$F$369,6,TRUE))-1),"No Data Avaiable")</f>
        <v>-9.9010012363183186E-3</v>
      </c>
      <c r="J37" s="25">
        <f>IFERROR((VLOOKUP(A37,$A$3:$G$369,7,FALSE)/(VLOOKUP(A37-7,$A$3:$G$369,7,FALSE))-1),"No Data Available")</f>
        <v>7.1441590279339273E-2</v>
      </c>
      <c r="K37" s="17">
        <f t="shared" si="1"/>
        <v>0.21630000167076002</v>
      </c>
      <c r="L37" s="17">
        <f t="shared" si="2"/>
        <v>0.33659997942253961</v>
      </c>
      <c r="M37" s="17">
        <f t="shared" si="3"/>
        <v>0.71399997980582386</v>
      </c>
      <c r="N37" s="17">
        <f t="shared" si="4"/>
        <v>0.81120004593870954</v>
      </c>
      <c r="O37" s="18">
        <f>IFERROR((VLOOKUP(A37,$A$3:$N$369,11,FALSE)/VLOOKUP(A37-7,$A$3:$N$369,11,FALSE))-1,"No data available")</f>
        <v>1.9802013611849967E-2</v>
      </c>
      <c r="P37" s="18">
        <f>IFERROR((VLOOKUP(A37,$A$3:$N$369,12,FALSE)/VLOOKUP(A37-7,$A$3:$N$369,12,FALSE))-1,"No data available")</f>
        <v>-4.8076917666472041E-2</v>
      </c>
      <c r="Q37" s="18">
        <f>IFERROR((VLOOKUP(A37,$A$3:$N$369,13,FALSE)/VLOOKUP(A37-7,$A$3:$N$369,13,FALSE))-1,"No data available")</f>
        <v>2.9411721972869787E-2</v>
      </c>
      <c r="R37" s="18">
        <f>IFERROR((VLOOKUP(A37,$A$3:$N$369,14,FALSE)/VLOOKUP(A37-7,$A$3:$N$369,14,FALSE))-1,"No data available")</f>
        <v>7.2165104465439001E-2</v>
      </c>
    </row>
    <row r="38" spans="1:18" x14ac:dyDescent="0.25">
      <c r="A38" s="22">
        <v>43500</v>
      </c>
      <c r="B38" s="23">
        <v>21282993</v>
      </c>
      <c r="C38" s="23">
        <v>5054710</v>
      </c>
      <c r="D38" s="23">
        <v>2001665</v>
      </c>
      <c r="E38" s="23">
        <v>1475828</v>
      </c>
      <c r="F38" s="23">
        <v>1198077</v>
      </c>
      <c r="G38" s="24">
        <f t="shared" si="0"/>
        <v>5.6292693419576843E-2</v>
      </c>
      <c r="H38" s="48">
        <f>IFERROR((VLOOKUP(A38,$A$3:$F$369,6,TRUE)/(VLOOKUP(A38-7,$A$3:$F$369,6,TRUE))-1),"No Data Available")</f>
        <v>-8.5806571239552931E-2</v>
      </c>
      <c r="I38" s="18">
        <f>IFERROR((VLOOKUP(A38,'Channel wise traffic'!$A$3:$F$369,6,TRUE)/(VLOOKUP(A38-7,'Channel wise traffic'!$A$3:$F$369,6,TRUE))-1),"No Data Avaiable")</f>
        <v>0</v>
      </c>
      <c r="J38" s="18">
        <f>IFERROR((VLOOKUP(A38,$A$3:$G$369,7,FALSE)/(VLOOKUP(A38-7,$A$3:$G$369,7,FALSE))-1),"No Data Available")</f>
        <v>-8.5806571239552931E-2</v>
      </c>
      <c r="K38" s="24">
        <f t="shared" si="1"/>
        <v>0.2374999606493316</v>
      </c>
      <c r="L38" s="24">
        <f t="shared" si="2"/>
        <v>0.3959999683463542</v>
      </c>
      <c r="M38" s="24">
        <f t="shared" si="3"/>
        <v>0.73730019758551002</v>
      </c>
      <c r="N38" s="24">
        <f t="shared" si="4"/>
        <v>0.81179988453939078</v>
      </c>
      <c r="O38" s="25">
        <f>IFERROR((VLOOKUP(A38,$A$3:$N$369,11,FALSE)/VLOOKUP(A38-7,$A$3:$N$369,11,FALSE))-1,"No data available")</f>
        <v>-4.0404059579993712E-2</v>
      </c>
      <c r="P38" s="25">
        <f>IFERROR((VLOOKUP(A38,$A$3:$N$369,12,FALSE)/VLOOKUP(A38-7,$A$3:$N$369,12,FALSE))-1,"No data available")</f>
        <v>2.0618734792778426E-2</v>
      </c>
      <c r="Q38" s="25">
        <f>IFERROR((VLOOKUP(A38,$A$3:$N$369,13,FALSE)/VLOOKUP(A38-7,$A$3:$N$369,13,FALSE))-1,"No data available")</f>
        <v>-1.9417226027450885E-2</v>
      </c>
      <c r="R38" s="25">
        <f>IFERROR((VLOOKUP(A38,$A$3:$N$369,14,FALSE)/VLOOKUP(A38-7,$A$3:$N$369,14,FALSE))-1,"No data available")</f>
        <v>-4.8076830678748905E-2</v>
      </c>
    </row>
    <row r="39" spans="1:18" x14ac:dyDescent="0.25">
      <c r="A39" s="15">
        <v>43501</v>
      </c>
      <c r="B39" s="16">
        <v>22368860</v>
      </c>
      <c r="C39" s="16">
        <v>5871825</v>
      </c>
      <c r="D39" s="16">
        <v>2372217</v>
      </c>
      <c r="E39" s="16">
        <v>1679767</v>
      </c>
      <c r="F39" s="16">
        <v>1349861</v>
      </c>
      <c r="G39" s="17">
        <f t="shared" si="0"/>
        <v>6.0345542866288224E-2</v>
      </c>
      <c r="H39" s="49">
        <f>IFERROR((VLOOKUP(A39,$A$3:$F$369,6,TRUE)/(VLOOKUP(A39-7,$A$3:$F$369,6,TRUE))-1),"No Data Available")</f>
        <v>1.1476852728398028</v>
      </c>
      <c r="I39" s="32">
        <f>IFERROR((VLOOKUP(A39,'Channel wise traffic'!$A$3:$F$369,6,TRUE)/(VLOOKUP(A39-7,'Channel wise traffic'!$A$3:$F$369,6,TRUE))-1),"No Data Avaiable")</f>
        <v>0</v>
      </c>
      <c r="J39" s="32">
        <f>IFERROR((VLOOKUP(A39,$A$3:$G$369,7,FALSE)/(VLOOKUP(A39-7,$A$3:$G$369,7,FALSE))-1),"No Data Available")</f>
        <v>1.1476852728398028</v>
      </c>
      <c r="K39" s="17">
        <f t="shared" si="1"/>
        <v>0.26249996647124618</v>
      </c>
      <c r="L39" s="17">
        <f t="shared" si="2"/>
        <v>0.40399994890855911</v>
      </c>
      <c r="M39" s="17">
        <f t="shared" si="3"/>
        <v>0.7081000599860805</v>
      </c>
      <c r="N39" s="17">
        <f t="shared" si="4"/>
        <v>0.80360014216257369</v>
      </c>
      <c r="O39" s="18">
        <f>IFERROR((VLOOKUP(A39,$A$3:$N$369,11,FALSE)/VLOOKUP(A39-7,$A$3:$N$369,11,FALSE))-1,"No data available")</f>
        <v>1.234042310339488</v>
      </c>
      <c r="P39" s="18">
        <f>IFERROR((VLOOKUP(A39,$A$3:$N$369,12,FALSE)/VLOOKUP(A39-7,$A$3:$N$369,12,FALSE))-1,"No data available")</f>
        <v>-2.8845516358522727E-2</v>
      </c>
      <c r="Q39" s="18">
        <f>IFERROR((VLOOKUP(A39,$A$3:$N$369,13,FALSE)/VLOOKUP(A39-7,$A$3:$N$369,13,FALSE))-1,"No data available")</f>
        <v>-2.0201651638942719E-2</v>
      </c>
      <c r="R39" s="18">
        <f>IFERROR((VLOOKUP(A39,$A$3:$N$369,14,FALSE)/VLOOKUP(A39-7,$A$3:$N$369,14,FALSE))-1,"No data available")</f>
        <v>1.030900185313155E-2</v>
      </c>
    </row>
    <row r="40" spans="1:18" x14ac:dyDescent="0.25">
      <c r="A40" s="22">
        <v>43502</v>
      </c>
      <c r="B40" s="23">
        <v>20631473</v>
      </c>
      <c r="C40" s="23">
        <v>5364183</v>
      </c>
      <c r="D40" s="23">
        <v>2145673</v>
      </c>
      <c r="E40" s="23">
        <v>1488024</v>
      </c>
      <c r="F40" s="23">
        <v>1281189</v>
      </c>
      <c r="G40" s="24">
        <f t="shared" si="0"/>
        <v>6.2098765318404553E-2</v>
      </c>
      <c r="H40" s="48">
        <f>IFERROR((VLOOKUP(A40,$A$3:$F$369,6,TRUE)/(VLOOKUP(A40-7,$A$3:$F$369,6,TRUE))-1),"No Data Available")</f>
        <v>-2.0213680806117074E-3</v>
      </c>
      <c r="I40" s="18">
        <f>IFERROR((VLOOKUP(A40,'Channel wise traffic'!$A$3:$F$369,6,TRUE)/(VLOOKUP(A40-7,'Channel wise traffic'!$A$3:$F$369,6,TRUE))-1),"No Data Avaiable")</f>
        <v>-7.7669856905524637E-2</v>
      </c>
      <c r="J40" s="18">
        <f>IFERROR((VLOOKUP(A40,$A$3:$G$369,7,FALSE)/(VLOOKUP(A40-7,$A$3:$G$369,7,FALSE))-1),"No Data Available")</f>
        <v>8.2018928090899168E-2</v>
      </c>
      <c r="K40" s="24">
        <f t="shared" si="1"/>
        <v>0.26000000096939274</v>
      </c>
      <c r="L40" s="24">
        <f t="shared" si="2"/>
        <v>0.39999996271566424</v>
      </c>
      <c r="M40" s="24">
        <f t="shared" si="3"/>
        <v>0.69349989490476882</v>
      </c>
      <c r="N40" s="24">
        <f t="shared" si="4"/>
        <v>0.86100022580280966</v>
      </c>
      <c r="O40" s="25">
        <f>IFERROR((VLOOKUP(A40,$A$3:$N$369,11,FALSE)/VLOOKUP(A40-7,$A$3:$N$369,11,FALSE))-1,"No data available")</f>
        <v>5.0505025959466154E-2</v>
      </c>
      <c r="P40" s="25">
        <f>IFERROR((VLOOKUP(A40,$A$3:$N$369,12,FALSE)/VLOOKUP(A40-7,$A$3:$N$369,12,FALSE))-1,"No data available")</f>
        <v>-3.8461257349129085E-2</v>
      </c>
      <c r="Q40" s="25">
        <f>IFERROR((VLOOKUP(A40,$A$3:$N$369,13,FALSE)/VLOOKUP(A40-7,$A$3:$N$369,13,FALSE))-1,"No data available")</f>
        <v>-1.0417198237503755E-2</v>
      </c>
      <c r="R40" s="25">
        <f>IFERROR((VLOOKUP(A40,$A$3:$N$369,14,FALSE)/VLOOKUP(A40-7,$A$3:$N$369,14,FALSE))-1,"No data available")</f>
        <v>8.2474805300750464E-2</v>
      </c>
    </row>
    <row r="41" spans="1:18" x14ac:dyDescent="0.25">
      <c r="A41" s="15">
        <v>43503</v>
      </c>
      <c r="B41" s="16">
        <v>22151687</v>
      </c>
      <c r="C41" s="16">
        <v>5482542</v>
      </c>
      <c r="D41" s="16">
        <v>2193017</v>
      </c>
      <c r="E41" s="16">
        <v>1616911</v>
      </c>
      <c r="F41" s="16">
        <v>1378902</v>
      </c>
      <c r="G41" s="17">
        <f t="shared" si="0"/>
        <v>6.2248170985803472E-2</v>
      </c>
      <c r="H41" s="47">
        <f>IFERROR((VLOOKUP(A41,$A$3:$F$369,6,TRUE)/(VLOOKUP(A41-7,$A$3:$F$369,6,TRUE))-1),"No Data Available")</f>
        <v>8.3990469010527091E-2</v>
      </c>
      <c r="I41" s="25">
        <f>IFERROR((VLOOKUP(A41,'Channel wise traffic'!$A$3:$F$369,6,TRUE)/(VLOOKUP(A41-7,'Channel wise traffic'!$A$3:$F$369,6,TRUE))-1),"No Data Avaiable")</f>
        <v>6.249998501101639E-2</v>
      </c>
      <c r="J41" s="25">
        <f>IFERROR((VLOOKUP(A41,$A$3:$G$369,7,FALSE)/(VLOOKUP(A41-7,$A$3:$G$369,7,FALSE))-1),"No Data Available")</f>
        <v>2.0226294989381444E-2</v>
      </c>
      <c r="K41" s="17">
        <f t="shared" si="1"/>
        <v>0.2474999759611988</v>
      </c>
      <c r="L41" s="17">
        <f t="shared" si="2"/>
        <v>0.40000003647942872</v>
      </c>
      <c r="M41" s="17">
        <f t="shared" si="3"/>
        <v>0.73729980205351808</v>
      </c>
      <c r="N41" s="17">
        <f t="shared" si="4"/>
        <v>0.85280018504419852</v>
      </c>
      <c r="O41" s="18">
        <f>IFERROR((VLOOKUP(A41,$A$3:$N$369,11,FALSE)/VLOOKUP(A41-7,$A$3:$N$369,11,FALSE))-1,"No data available")</f>
        <v>-2.941172570339956E-2</v>
      </c>
      <c r="P41" s="18">
        <f>IFERROR((VLOOKUP(A41,$A$3:$N$369,12,FALSE)/VLOOKUP(A41-7,$A$3:$N$369,12,FALSE))-1,"No data available")</f>
        <v>-9.9008002323367483E-3</v>
      </c>
      <c r="Q41" s="18">
        <f>IFERROR((VLOOKUP(A41,$A$3:$N$369,13,FALSE)/VLOOKUP(A41-7,$A$3:$N$369,13,FALSE))-1,"No data available")</f>
        <v>4.1237038355001587E-2</v>
      </c>
      <c r="R41" s="18">
        <f>IFERROR((VLOOKUP(A41,$A$3:$N$369,14,FALSE)/VLOOKUP(A41-7,$A$3:$N$369,14,FALSE))-1,"No data available")</f>
        <v>1.9607813013118536E-2</v>
      </c>
    </row>
    <row r="42" spans="1:18" x14ac:dyDescent="0.25">
      <c r="A42" s="15">
        <v>43504</v>
      </c>
      <c r="B42" s="16">
        <v>21934513</v>
      </c>
      <c r="C42" s="16">
        <v>5209447</v>
      </c>
      <c r="D42" s="16">
        <v>2104616</v>
      </c>
      <c r="E42" s="16">
        <v>1490279</v>
      </c>
      <c r="F42" s="46">
        <v>1246469</v>
      </c>
      <c r="G42" s="17">
        <f t="shared" si="0"/>
        <v>5.6826837231353164E-2</v>
      </c>
      <c r="H42" s="48">
        <f>IFERROR((VLOOKUP(A42,$A$3:$F$369,6,TRUE)/(VLOOKUP(A42-7,$A$3:$F$369,6,TRUE))-1),"No Data Available")</f>
        <v>-5.7509600938203898E-2</v>
      </c>
      <c r="I42" s="18">
        <f>IFERROR((VLOOKUP(A42,'Channel wise traffic'!$A$3:$F$369,6,TRUE)/(VLOOKUP(A42-7,'Channel wise traffic'!$A$3:$F$369,6,TRUE))-1),"No Data Avaiable")</f>
        <v>6.315782994058794E-2</v>
      </c>
      <c r="J42" s="18">
        <f>IFERROR((VLOOKUP(A42,$A$3:$G$369,7,FALSE)/(VLOOKUP(A42-7,$A$3:$G$369,7,FALSE))-1),"No Data Available")</f>
        <v>-0.11349911342902064</v>
      </c>
      <c r="K42" s="17">
        <f t="shared" si="1"/>
        <v>0.23750000740841615</v>
      </c>
      <c r="L42" s="17">
        <f t="shared" si="2"/>
        <v>0.40399988712813473</v>
      </c>
      <c r="M42" s="17">
        <f t="shared" si="3"/>
        <v>0.70810019499994303</v>
      </c>
      <c r="N42" s="17">
        <f t="shared" si="4"/>
        <v>0.83639976138696182</v>
      </c>
      <c r="O42" s="18">
        <f>IFERROR((VLOOKUP(A42,$A$3:$N$369,11,FALSE)/VLOOKUP(A42-7,$A$3:$N$369,11,FALSE))-1,"No data available")</f>
        <v>-3.0612044935013571E-2</v>
      </c>
      <c r="P42" s="18">
        <f>IFERROR((VLOOKUP(A42,$A$3:$N$369,12,FALSE)/VLOOKUP(A42-7,$A$3:$N$369,12,FALSE))-1,"No data available")</f>
        <v>-1.9417504842426103E-2</v>
      </c>
      <c r="Q42" s="18">
        <f>IFERROR((VLOOKUP(A42,$A$3:$N$369,13,FALSE)/VLOOKUP(A42-7,$A$3:$N$369,13,FALSE))-1,"No data available")</f>
        <v>-5.8252272489413892E-2</v>
      </c>
      <c r="R42" s="18">
        <f>IFERROR((VLOOKUP(A42,$A$3:$N$369,14,FALSE)/VLOOKUP(A42-7,$A$3:$N$369,14,FALSE))-1,"No data available")</f>
        <v>-9.7089865349359039E-3</v>
      </c>
    </row>
    <row r="43" spans="1:18" x14ac:dyDescent="0.25">
      <c r="A43" s="22">
        <v>43505</v>
      </c>
      <c r="B43" s="23">
        <v>43991955</v>
      </c>
      <c r="C43" s="23">
        <v>9145927</v>
      </c>
      <c r="D43" s="23">
        <v>3265096</v>
      </c>
      <c r="E43" s="23">
        <v>2286873</v>
      </c>
      <c r="F43" s="23">
        <v>1855111</v>
      </c>
      <c r="G43" s="24">
        <f t="shared" si="0"/>
        <v>4.2169323913883797E-2</v>
      </c>
      <c r="H43" s="47">
        <f>IFERROR((VLOOKUP(A43,$A$3:$F$369,6,TRUE)/(VLOOKUP(A43-7,$A$3:$F$369,6,TRUE))-1),"No Data Available")</f>
        <v>0.1840511785869976</v>
      </c>
      <c r="I43" s="25">
        <f>IFERROR((VLOOKUP(A43,'Channel wise traffic'!$A$3:$F$369,6,TRUE)/(VLOOKUP(A43-7,'Channel wise traffic'!$A$3:$F$369,6,TRUE))-1),"No Data Avaiable")</f>
        <v>1.0309313154317934E-2</v>
      </c>
      <c r="J43" s="25">
        <f>IFERROR((VLOOKUP(A43,$A$3:$G$369,7,FALSE)/(VLOOKUP(A43-7,$A$3:$G$369,7,FALSE))-1),"No Data Available")</f>
        <v>0.1719690371610445</v>
      </c>
      <c r="K43" s="24">
        <f t="shared" si="1"/>
        <v>0.20789998989587982</v>
      </c>
      <c r="L43" s="24">
        <f t="shared" si="2"/>
        <v>0.35700000666963555</v>
      </c>
      <c r="M43" s="24">
        <f t="shared" si="3"/>
        <v>0.70039992698530151</v>
      </c>
      <c r="N43" s="24">
        <f t="shared" si="4"/>
        <v>0.81119983488370362</v>
      </c>
      <c r="O43" s="25">
        <f>IFERROR((VLOOKUP(A43,$A$3:$N$369,11,FALSE)/VLOOKUP(A43-7,$A$3:$N$369,11,FALSE))-1,"No data available")</f>
        <v>3.5154063438014305E-8</v>
      </c>
      <c r="P43" s="25">
        <f>IFERROR((VLOOKUP(A43,$A$3:$N$369,12,FALSE)/VLOOKUP(A43-7,$A$3:$N$369,12,FALSE))-1,"No data available")</f>
        <v>8.2474178066321402E-2</v>
      </c>
      <c r="Q43" s="25">
        <f>IFERROR((VLOOKUP(A43,$A$3:$N$369,13,FALSE)/VLOOKUP(A43-7,$A$3:$N$369,13,FALSE))-1,"No data available")</f>
        <v>9.8038615529216777E-3</v>
      </c>
      <c r="R43" s="25">
        <f>IFERROR((VLOOKUP(A43,$A$3:$N$369,14,FALSE)/VLOOKUP(A43-7,$A$3:$N$369,14,FALSE))-1,"No data available")</f>
        <v>7.2164813432870289E-2</v>
      </c>
    </row>
    <row r="44" spans="1:18" x14ac:dyDescent="0.25">
      <c r="A44" s="15">
        <v>43506</v>
      </c>
      <c r="B44" s="16">
        <v>46236443</v>
      </c>
      <c r="C44" s="16">
        <v>10000942</v>
      </c>
      <c r="D44" s="16">
        <v>3366317</v>
      </c>
      <c r="E44" s="16">
        <v>2197531</v>
      </c>
      <c r="F44" s="16">
        <v>1799778</v>
      </c>
      <c r="G44" s="17">
        <f t="shared" si="0"/>
        <v>3.892552893828792E-2</v>
      </c>
      <c r="H44" s="48">
        <f>IFERROR((VLOOKUP(A44,$A$3:$F$369,6,TRUE)/(VLOOKUP(A44-7,$A$3:$F$369,6,TRUE))-1),"No Data Available")</f>
        <v>-4.9231076440156785E-2</v>
      </c>
      <c r="I44" s="18">
        <f>IFERROR((VLOOKUP(A44,'Channel wise traffic'!$A$3:$F$369,6,TRUE)/(VLOOKUP(A44-7,'Channel wise traffic'!$A$3:$F$369,6,TRUE))-1),"No Data Avaiable")</f>
        <v>2.9999989529903681E-2</v>
      </c>
      <c r="J44" s="18">
        <f>IFERROR((VLOOKUP(A44,$A$3:$G$369,7,FALSE)/(VLOOKUP(A44-7,$A$3:$G$369,7,FALSE))-1),"No Data Available")</f>
        <v>-7.6923385166750902E-2</v>
      </c>
      <c r="K44" s="17">
        <f t="shared" si="1"/>
        <v>0.21629998657119884</v>
      </c>
      <c r="L44" s="17">
        <f t="shared" si="2"/>
        <v>0.33659999228072718</v>
      </c>
      <c r="M44" s="17">
        <f t="shared" si="3"/>
        <v>0.65279978088813384</v>
      </c>
      <c r="N44" s="17">
        <f t="shared" si="4"/>
        <v>0.81900005051123281</v>
      </c>
      <c r="O44" s="18">
        <f>IFERROR((VLOOKUP(A44,$A$3:$N$369,11,FALSE)/VLOOKUP(A44-7,$A$3:$N$369,11,FALSE))-1,"No data available")</f>
        <v>-6.9808419156380808E-8</v>
      </c>
      <c r="P44" s="18">
        <f>IFERROR((VLOOKUP(A44,$A$3:$N$369,12,FALSE)/VLOOKUP(A44-7,$A$3:$N$369,12,FALSE))-1,"No data available")</f>
        <v>3.8200203000826605E-8</v>
      </c>
      <c r="Q44" s="18">
        <f>IFERROR((VLOOKUP(A44,$A$3:$N$369,13,FALSE)/VLOOKUP(A44-7,$A$3:$N$369,13,FALSE))-1,"No data available")</f>
        <v>-8.571456673476896E-2</v>
      </c>
      <c r="R44" s="18">
        <f>IFERROR((VLOOKUP(A44,$A$3:$N$369,14,FALSE)/VLOOKUP(A44-7,$A$3:$N$369,14,FALSE))-1,"No data available")</f>
        <v>9.6153897075994532E-3</v>
      </c>
    </row>
    <row r="45" spans="1:18" x14ac:dyDescent="0.25">
      <c r="A45" s="22">
        <v>43507</v>
      </c>
      <c r="B45" s="23">
        <v>22368860</v>
      </c>
      <c r="C45" s="23">
        <v>5312604</v>
      </c>
      <c r="D45" s="23">
        <v>2125041</v>
      </c>
      <c r="E45" s="23">
        <v>1582306</v>
      </c>
      <c r="F45" s="23">
        <v>1297491</v>
      </c>
      <c r="G45" s="24">
        <f t="shared" si="0"/>
        <v>5.8004341750093655E-2</v>
      </c>
      <c r="H45" s="47">
        <f>IFERROR((VLOOKUP(A45,$A$3:$F$369,6,TRUE)/(VLOOKUP(A45-7,$A$3:$F$369,6,TRUE))-1),"No Data Available")</f>
        <v>8.2977972200451333E-2</v>
      </c>
      <c r="I45" s="25">
        <f>IFERROR((VLOOKUP(A45,'Channel wise traffic'!$A$3:$F$369,6,TRUE)/(VLOOKUP(A45-7,'Channel wise traffic'!$A$3:$F$369,6,TRUE))-1),"No Data Avaiable")</f>
        <v>5.1020364054076506E-2</v>
      </c>
      <c r="J45" s="25">
        <f>IFERROR((VLOOKUP(A45,$A$3:$G$369,7,FALSE)/(VLOOKUP(A45-7,$A$3:$G$369,7,FALSE))-1),"No Data Available")</f>
        <v>3.0406225507084272E-2</v>
      </c>
      <c r="K45" s="24">
        <f t="shared" si="1"/>
        <v>0.23749998882374873</v>
      </c>
      <c r="L45" s="24">
        <f t="shared" si="2"/>
        <v>0.39999988706103445</v>
      </c>
      <c r="M45" s="24">
        <f t="shared" si="3"/>
        <v>0.74460022183101404</v>
      </c>
      <c r="N45" s="24">
        <f t="shared" si="4"/>
        <v>0.82000005055912073</v>
      </c>
      <c r="O45" s="25">
        <f>IFERROR((VLOOKUP(A45,$A$3:$N$369,11,FALSE)/VLOOKUP(A45-7,$A$3:$N$369,11,FALSE))-1,"No data available")</f>
        <v>1.1862914450766482E-7</v>
      </c>
      <c r="P45" s="25">
        <f>IFERROR((VLOOKUP(A45,$A$3:$N$369,12,FALSE)/VLOOKUP(A45-7,$A$3:$N$369,12,FALSE))-1,"No data available")</f>
        <v>1.0100805642443422E-2</v>
      </c>
      <c r="Q45" s="25">
        <f>IFERROR((VLOOKUP(A45,$A$3:$N$369,13,FALSE)/VLOOKUP(A45-7,$A$3:$N$369,13,FALSE))-1,"No data available")</f>
        <v>9.9010203298601773E-3</v>
      </c>
      <c r="R45" s="25">
        <f>IFERROR((VLOOKUP(A45,$A$3:$N$369,14,FALSE)/VLOOKUP(A45-7,$A$3:$N$369,14,FALSE))-1,"No data available")</f>
        <v>1.0101216045851791E-2</v>
      </c>
    </row>
    <row r="46" spans="1:18" x14ac:dyDescent="0.25">
      <c r="A46" s="15">
        <v>43508</v>
      </c>
      <c r="B46" s="16">
        <v>22803207</v>
      </c>
      <c r="C46" s="16">
        <v>5814817</v>
      </c>
      <c r="D46" s="16">
        <v>2256149</v>
      </c>
      <c r="E46" s="16">
        <v>1712868</v>
      </c>
      <c r="F46" s="16">
        <v>1404552</v>
      </c>
      <c r="G46" s="17">
        <f t="shared" si="0"/>
        <v>6.1594494142863325E-2</v>
      </c>
      <c r="H46" s="48">
        <f>IFERROR((VLOOKUP(A46,$A$3:$F$369,6,TRUE)/(VLOOKUP(A46-7,$A$3:$F$369,6,TRUE))-1),"No Data Available")</f>
        <v>4.0516023501679044E-2</v>
      </c>
      <c r="I46" s="18">
        <f>IFERROR((VLOOKUP(A46,'Channel wise traffic'!$A$3:$F$369,6,TRUE)/(VLOOKUP(A46-7,'Channel wise traffic'!$A$3:$F$369,6,TRUE))-1),"No Data Avaiable")</f>
        <v>1.9417486578885645E-2</v>
      </c>
      <c r="J46" s="18">
        <f>IFERROR((VLOOKUP(A46,$A$3:$G$369,7,FALSE)/(VLOOKUP(A46-7,$A$3:$G$369,7,FALSE))-1),"No Data Available")</f>
        <v>2.0696661547025652E-2</v>
      </c>
      <c r="K46" s="17">
        <f t="shared" si="1"/>
        <v>0.25499996557501758</v>
      </c>
      <c r="L46" s="17">
        <f t="shared" si="2"/>
        <v>0.38800000068789781</v>
      </c>
      <c r="M46" s="17">
        <f t="shared" si="3"/>
        <v>0.75919985781080945</v>
      </c>
      <c r="N46" s="17">
        <f t="shared" si="4"/>
        <v>0.82000014011587585</v>
      </c>
      <c r="O46" s="18">
        <f>IFERROR((VLOOKUP(A46,$A$3:$N$369,11,FALSE)/VLOOKUP(A46-7,$A$3:$N$369,11,FALSE))-1,"No data available")</f>
        <v>-2.8571435635021847E-2</v>
      </c>
      <c r="P46" s="18">
        <f>IFERROR((VLOOKUP(A46,$A$3:$N$369,12,FALSE)/VLOOKUP(A46-7,$A$3:$N$369,12,FALSE))-1,"No data available")</f>
        <v>-3.9603837237817907E-2</v>
      </c>
      <c r="Q46" s="18">
        <f>IFERROR((VLOOKUP(A46,$A$3:$N$369,13,FALSE)/VLOOKUP(A46-7,$A$3:$N$369,13,FALSE))-1,"No data available")</f>
        <v>7.2164656822276463E-2</v>
      </c>
      <c r="R46" s="18">
        <f>IFERROR((VLOOKUP(A46,$A$3:$N$369,14,FALSE)/VLOOKUP(A46-7,$A$3:$N$369,14,FALSE))-1,"No data available")</f>
        <v>2.0408157108046332E-2</v>
      </c>
    </row>
    <row r="47" spans="1:18" x14ac:dyDescent="0.25">
      <c r="A47" s="15">
        <v>43509</v>
      </c>
      <c r="B47" s="16">
        <v>21717340</v>
      </c>
      <c r="C47" s="16">
        <v>5483628</v>
      </c>
      <c r="D47" s="16">
        <v>2259254</v>
      </c>
      <c r="E47" s="16">
        <v>1682241</v>
      </c>
      <c r="F47" s="46">
        <v>1393232</v>
      </c>
      <c r="G47" s="17">
        <f t="shared" si="0"/>
        <v>6.4152976377401652E-2</v>
      </c>
      <c r="H47" s="47">
        <f>IFERROR((VLOOKUP(A47,$A$3:$F$369,6,TRUE)/(VLOOKUP(A47-7,$A$3:$F$369,6,TRUE))-1),"No Data Available")</f>
        <v>8.7452358707419409E-2</v>
      </c>
      <c r="I47" s="25">
        <f>IFERROR((VLOOKUP(A47,'Channel wise traffic'!$A$3:$F$369,6,TRUE)/(VLOOKUP(A47-7,'Channel wise traffic'!$A$3:$F$369,6,TRUE))-1),"No Data Avaiable")</f>
        <v>5.2631533028763E-2</v>
      </c>
      <c r="J47" s="25">
        <f>IFERROR((VLOOKUP(A47,$A$3:$G$369,7,FALSE)/(VLOOKUP(A47-7,$A$3:$G$369,7,FALSE))-1),"No Data Available")</f>
        <v>3.3079740772048449E-2</v>
      </c>
      <c r="K47" s="17">
        <f t="shared" si="1"/>
        <v>0.25249998388384581</v>
      </c>
      <c r="L47" s="17">
        <f t="shared" si="2"/>
        <v>0.41199986578228864</v>
      </c>
      <c r="M47" s="17">
        <f t="shared" si="3"/>
        <v>0.74460020874146948</v>
      </c>
      <c r="N47" s="17">
        <f t="shared" si="4"/>
        <v>0.82820000225889157</v>
      </c>
      <c r="O47" s="18">
        <f>IFERROR((VLOOKUP(A47,$A$3:$N$369,11,FALSE)/VLOOKUP(A47-7,$A$3:$N$369,11,FALSE))-1,"No data available")</f>
        <v>-2.8846219452244637E-2</v>
      </c>
      <c r="P47" s="18">
        <f>IFERROR((VLOOKUP(A47,$A$3:$N$369,12,FALSE)/VLOOKUP(A47-7,$A$3:$N$369,12,FALSE))-1,"No data available")</f>
        <v>2.99997604628639E-2</v>
      </c>
      <c r="Q47" s="18">
        <f>IFERROR((VLOOKUP(A47,$A$3:$N$369,13,FALSE)/VLOOKUP(A47-7,$A$3:$N$369,13,FALSE))-1,"No data available")</f>
        <v>7.3684674233033265E-2</v>
      </c>
      <c r="R47" s="18">
        <f>IFERROR((VLOOKUP(A47,$A$3:$N$369,14,FALSE)/VLOOKUP(A47-7,$A$3:$N$369,14,FALSE))-1,"No data available")</f>
        <v>-3.8095487737340172E-2</v>
      </c>
    </row>
    <row r="48" spans="1:18" x14ac:dyDescent="0.25">
      <c r="A48" s="22">
        <v>43510</v>
      </c>
      <c r="B48" s="23">
        <v>21500167</v>
      </c>
      <c r="C48" s="23">
        <v>5213790</v>
      </c>
      <c r="D48" s="23">
        <v>1981240</v>
      </c>
      <c r="E48" s="23">
        <v>1402916</v>
      </c>
      <c r="F48" s="23">
        <v>1184903</v>
      </c>
      <c r="G48" s="24">
        <f t="shared" si="0"/>
        <v>5.5111339367736073E-2</v>
      </c>
      <c r="H48" s="48">
        <f>IFERROR((VLOOKUP(A48,$A$3:$F$369,6,TRUE)/(VLOOKUP(A48-7,$A$3:$F$369,6,TRUE))-1),"No Data Available")</f>
        <v>-0.14069092654880477</v>
      </c>
      <c r="I48" s="18">
        <f>IFERROR((VLOOKUP(A48,'Channel wise traffic'!$A$3:$F$369,6,TRUE)/(VLOOKUP(A48-7,'Channel wise traffic'!$A$3:$F$369,6,TRUE))-1),"No Data Avaiable")</f>
        <v>-2.9411712923870126E-2</v>
      </c>
      <c r="J48" s="18">
        <f>IFERROR((VLOOKUP(A48,$A$3:$G$369,7,FALSE)/(VLOOKUP(A48-7,$A$3:$G$369,7,FALSE))-1),"No Data Available")</f>
        <v>-0.1146512661343102</v>
      </c>
      <c r="K48" s="24">
        <f t="shared" si="1"/>
        <v>0.24249997686064484</v>
      </c>
      <c r="L48" s="24">
        <f t="shared" si="2"/>
        <v>0.37999996164018879</v>
      </c>
      <c r="M48" s="24">
        <f t="shared" si="3"/>
        <v>0.70809997779168599</v>
      </c>
      <c r="N48" s="24">
        <f t="shared" si="4"/>
        <v>0.84460010435407396</v>
      </c>
      <c r="O48" s="25">
        <f>IFERROR((VLOOKUP(A48,$A$3:$N$369,11,FALSE)/VLOOKUP(A48-7,$A$3:$N$369,11,FALSE))-1,"No data available")</f>
        <v>-2.0202018530045551E-2</v>
      </c>
      <c r="P48" s="25">
        <f>IFERROR((VLOOKUP(A48,$A$3:$N$369,12,FALSE)/VLOOKUP(A48-7,$A$3:$N$369,12,FALSE))-1,"No data available")</f>
        <v>-5.0000182538154636E-2</v>
      </c>
      <c r="Q48" s="25">
        <f>IFERROR((VLOOKUP(A48,$A$3:$N$369,13,FALSE)/VLOOKUP(A48-7,$A$3:$N$369,13,FALSE))-1,"No data available")</f>
        <v>-3.9603732674964975E-2</v>
      </c>
      <c r="R48" s="25">
        <f>IFERROR((VLOOKUP(A48,$A$3:$N$369,14,FALSE)/VLOOKUP(A48-7,$A$3:$N$369,14,FALSE))-1,"No data available")</f>
        <v>-9.6154771468530686E-3</v>
      </c>
    </row>
    <row r="49" spans="1:18" x14ac:dyDescent="0.25">
      <c r="A49" s="15">
        <v>43511</v>
      </c>
      <c r="B49" s="16">
        <v>21500167</v>
      </c>
      <c r="C49" s="16">
        <v>5482542</v>
      </c>
      <c r="D49" s="16">
        <v>2214947</v>
      </c>
      <c r="E49" s="16">
        <v>1633080</v>
      </c>
      <c r="F49" s="16">
        <v>1285561</v>
      </c>
      <c r="G49" s="17">
        <f t="shared" si="0"/>
        <v>5.9793070444522596E-2</v>
      </c>
      <c r="H49" s="47">
        <f>IFERROR((VLOOKUP(A49,$A$3:$F$369,6,TRUE)/(VLOOKUP(A49-7,$A$3:$F$369,6,TRUE))-1),"No Data Available")</f>
        <v>3.1362191919734883E-2</v>
      </c>
      <c r="I49" s="25">
        <f>IFERROR((VLOOKUP(A49,'Channel wise traffic'!$A$3:$F$369,6,TRUE)/(VLOOKUP(A49-7,'Channel wise traffic'!$A$3:$F$369,6,TRUE))-1),"No Data Avaiable")</f>
        <v>-1.9801900302222397E-2</v>
      </c>
      <c r="J49" s="25">
        <f>IFERROR((VLOOKUP(A49,$A$3:$G$369,7,FALSE)/(VLOOKUP(A49-7,$A$3:$G$369,7,FALSE))-1),"No Data Available")</f>
        <v>5.2197752992891644E-2</v>
      </c>
      <c r="K49" s="17">
        <f t="shared" si="1"/>
        <v>0.25499997279090902</v>
      </c>
      <c r="L49" s="17">
        <f t="shared" si="2"/>
        <v>0.40400000583670859</v>
      </c>
      <c r="M49" s="17">
        <f t="shared" si="3"/>
        <v>0.73729980897962799</v>
      </c>
      <c r="N49" s="17">
        <f t="shared" si="4"/>
        <v>0.78720025963210616</v>
      </c>
      <c r="O49" s="18">
        <f>IFERROR((VLOOKUP(A49,$A$3:$N$369,11,FALSE)/VLOOKUP(A49-7,$A$3:$N$369,11,FALSE))-1,"No data available")</f>
        <v>7.3684062469939748E-2</v>
      </c>
      <c r="P49" s="18">
        <f>IFERROR((VLOOKUP(A49,$A$3:$N$369,12,FALSE)/VLOOKUP(A49-7,$A$3:$N$369,12,FALSE))-1,"No data available")</f>
        <v>2.9383318578268813E-7</v>
      </c>
      <c r="Q49" s="18">
        <f>IFERROR((VLOOKUP(A49,$A$3:$N$369,13,FALSE)/VLOOKUP(A49-7,$A$3:$N$369,13,FALSE))-1,"No data available")</f>
        <v>4.1236556896707688E-2</v>
      </c>
      <c r="R49" s="18">
        <f>IFERROR((VLOOKUP(A49,$A$3:$N$369,14,FALSE)/VLOOKUP(A49-7,$A$3:$N$369,14,FALSE))-1,"No data available")</f>
        <v>-5.8822950491126957E-2</v>
      </c>
    </row>
    <row r="50" spans="1:18" x14ac:dyDescent="0.25">
      <c r="A50" s="22">
        <v>43512</v>
      </c>
      <c r="B50" s="23">
        <v>45787545</v>
      </c>
      <c r="C50" s="23">
        <v>9807692</v>
      </c>
      <c r="D50" s="23">
        <v>3334615</v>
      </c>
      <c r="E50" s="23">
        <v>2290213</v>
      </c>
      <c r="F50" s="23">
        <v>1768503</v>
      </c>
      <c r="G50" s="24">
        <f t="shared" si="0"/>
        <v>3.8624106184334629E-2</v>
      </c>
      <c r="H50" s="48">
        <f>IFERROR((VLOOKUP(A50,$A$3:$F$369,6,TRUE)/(VLOOKUP(A50-7,$A$3:$F$369,6,TRUE))-1),"No Data Available")</f>
        <v>-4.6686155168073507E-2</v>
      </c>
      <c r="I50" s="18">
        <f>IFERROR((VLOOKUP(A50,'Channel wise traffic'!$A$3:$F$369,6,TRUE)/(VLOOKUP(A50-7,'Channel wise traffic'!$A$3:$F$369,6,TRUE))-1),"No Data Avaiable")</f>
        <v>4.0816303799183329E-2</v>
      </c>
      <c r="J50" s="18">
        <f>IFERROR((VLOOKUP(A50,$A$3:$G$369,7,FALSE)/(VLOOKUP(A50-7,$A$3:$G$369,7,FALSE))-1),"No Data Available")</f>
        <v>-8.4071011828148912E-2</v>
      </c>
      <c r="K50" s="24">
        <f t="shared" si="1"/>
        <v>0.21419999696423994</v>
      </c>
      <c r="L50" s="24">
        <f t="shared" si="2"/>
        <v>0.33999997145097949</v>
      </c>
      <c r="M50" s="24">
        <f t="shared" si="3"/>
        <v>0.68679982546710794</v>
      </c>
      <c r="N50" s="24">
        <f t="shared" si="4"/>
        <v>0.77220022766441376</v>
      </c>
      <c r="O50" s="25">
        <f>IFERROR((VLOOKUP(A50,$A$3:$N$369,11,FALSE)/VLOOKUP(A50-7,$A$3:$N$369,11,FALSE))-1,"No data available")</f>
        <v>3.030306577463171E-2</v>
      </c>
      <c r="P50" s="25">
        <f>IFERROR((VLOOKUP(A50,$A$3:$N$369,12,FALSE)/VLOOKUP(A50-7,$A$3:$N$369,12,FALSE))-1,"No data available")</f>
        <v>-4.7619145381102901E-2</v>
      </c>
      <c r="Q50" s="25">
        <f>IFERROR((VLOOKUP(A50,$A$3:$N$369,13,FALSE)/VLOOKUP(A50-7,$A$3:$N$369,13,FALSE))-1,"No data available")</f>
        <v>-1.9417622695553138E-2</v>
      </c>
      <c r="R50" s="25">
        <f>IFERROR((VLOOKUP(A50,$A$3:$N$369,14,FALSE)/VLOOKUP(A50-7,$A$3:$N$369,14,FALSE))-1,"No data available")</f>
        <v>-4.8076448665551053E-2</v>
      </c>
    </row>
    <row r="51" spans="1:18" x14ac:dyDescent="0.25">
      <c r="A51" s="15">
        <v>43513</v>
      </c>
      <c r="B51" s="16">
        <v>45338648</v>
      </c>
      <c r="C51" s="16">
        <v>9901960</v>
      </c>
      <c r="D51" s="16">
        <v>3232000</v>
      </c>
      <c r="E51" s="16">
        <v>2087872</v>
      </c>
      <c r="F51" s="16">
        <v>1579683</v>
      </c>
      <c r="G51" s="17">
        <f t="shared" si="0"/>
        <v>3.4841863833257665E-2</v>
      </c>
      <c r="H51" s="47">
        <f>IFERROR((VLOOKUP(A51,$A$3:$F$369,6,TRUE)/(VLOOKUP(A51-7,$A$3:$F$369,6,TRUE))-1),"No Data Available")</f>
        <v>-0.12229008244350137</v>
      </c>
      <c r="I51" s="25">
        <f>IFERROR((VLOOKUP(A51,'Channel wise traffic'!$A$3:$F$369,6,TRUE)/(VLOOKUP(A51-7,'Channel wise traffic'!$A$3:$F$369,6,TRUE))-1),"No Data Avaiable")</f>
        <v>-1.9417454730133787E-2</v>
      </c>
      <c r="J51" s="25">
        <f>IFERROR((VLOOKUP(A51,$A$3:$G$369,7,FALSE)/(VLOOKUP(A51-7,$A$3:$G$369,7,FALSE))-1),"No Data Available")</f>
        <v>-0.10490968822811508</v>
      </c>
      <c r="K51" s="17">
        <f t="shared" si="1"/>
        <v>0.21839998404892885</v>
      </c>
      <c r="L51" s="17">
        <f t="shared" si="2"/>
        <v>0.32640002585346739</v>
      </c>
      <c r="M51" s="17">
        <f t="shared" si="3"/>
        <v>0.64600000000000002</v>
      </c>
      <c r="N51" s="17">
        <f t="shared" si="4"/>
        <v>0.75659954250068973</v>
      </c>
      <c r="O51" s="18">
        <f>IFERROR((VLOOKUP(A51,$A$3:$N$369,11,FALSE)/VLOOKUP(A51-7,$A$3:$N$369,11,FALSE))-1,"No data available")</f>
        <v>9.7087268058555498E-3</v>
      </c>
      <c r="P51" s="18">
        <f>IFERROR((VLOOKUP(A51,$A$3:$N$369,12,FALSE)/VLOOKUP(A51-7,$A$3:$N$369,12,FALSE))-1,"No data available")</f>
        <v>-3.030293125720851E-2</v>
      </c>
      <c r="Q51" s="18">
        <f>IFERROR((VLOOKUP(A51,$A$3:$N$369,13,FALSE)/VLOOKUP(A51-7,$A$3:$N$369,13,FALSE))-1,"No data available")</f>
        <v>-1.0416334513597247E-2</v>
      </c>
      <c r="R51" s="18">
        <f>IFERROR((VLOOKUP(A51,$A$3:$N$369,14,FALSE)/VLOOKUP(A51-7,$A$3:$N$369,14,FALSE))-1,"No data available")</f>
        <v>-7.6191091772939035E-2</v>
      </c>
    </row>
    <row r="52" spans="1:18" x14ac:dyDescent="0.25">
      <c r="A52" s="15">
        <v>43514</v>
      </c>
      <c r="B52" s="16">
        <v>21717340</v>
      </c>
      <c r="C52" s="16">
        <v>5592215</v>
      </c>
      <c r="D52" s="16">
        <v>2348730</v>
      </c>
      <c r="E52" s="16">
        <v>1800301</v>
      </c>
      <c r="F52" s="46">
        <v>1431960</v>
      </c>
      <c r="G52" s="17">
        <f t="shared" si="0"/>
        <v>6.5936251861415815E-2</v>
      </c>
      <c r="H52" s="48">
        <f>IFERROR((VLOOKUP(A52,$A$3:$F$369,6,TRUE)/(VLOOKUP(A52-7,$A$3:$F$369,6,TRUE))-1),"No Data Available")</f>
        <v>0.10363771309396363</v>
      </c>
      <c r="I52" s="18">
        <f>IFERROR((VLOOKUP(A52,'Channel wise traffic'!$A$3:$F$369,6,TRUE)/(VLOOKUP(A52-7,'Channel wise traffic'!$A$3:$F$369,6,TRUE))-1),"No Data Avaiable")</f>
        <v>-2.9126207515823954E-2</v>
      </c>
      <c r="J52" s="18">
        <f>IFERROR((VLOOKUP(A52,$A$3:$G$369,7,FALSE)/(VLOOKUP(A52-7,$A$3:$G$369,7,FALSE))-1),"No Data Available")</f>
        <v>0.13674683432312817</v>
      </c>
      <c r="K52" s="17">
        <f t="shared" si="1"/>
        <v>0.25749999769769227</v>
      </c>
      <c r="L52" s="17">
        <f t="shared" si="2"/>
        <v>0.4199999463539939</v>
      </c>
      <c r="M52" s="17">
        <f t="shared" si="3"/>
        <v>0.76649976795970587</v>
      </c>
      <c r="N52" s="17">
        <f t="shared" si="4"/>
        <v>0.79540032472347677</v>
      </c>
      <c r="O52" s="18">
        <f>IFERROR((VLOOKUP(A52,$A$3:$N$369,11,FALSE)/VLOOKUP(A52-7,$A$3:$N$369,11,FALSE))-1,"No data available")</f>
        <v>8.4210567642534651E-2</v>
      </c>
      <c r="P52" s="18">
        <f>IFERROR((VLOOKUP(A52,$A$3:$N$369,12,FALSE)/VLOOKUP(A52-7,$A$3:$N$369,12,FALSE))-1,"No data available")</f>
        <v>5.0000162349815191E-2</v>
      </c>
      <c r="Q52" s="18">
        <f>IFERROR((VLOOKUP(A52,$A$3:$N$369,13,FALSE)/VLOOKUP(A52-7,$A$3:$N$369,13,FALSE))-1,"No data available")</f>
        <v>2.9411146393214294E-2</v>
      </c>
      <c r="R52" s="18">
        <f>IFERROR((VLOOKUP(A52,$A$3:$N$369,14,FALSE)/VLOOKUP(A52-7,$A$3:$N$369,14,FALSE))-1,"No data available")</f>
        <v>-2.9999663803521148E-2</v>
      </c>
    </row>
    <row r="53" spans="1:18" x14ac:dyDescent="0.25">
      <c r="A53" s="22">
        <v>43515</v>
      </c>
      <c r="B53" s="23">
        <v>21934513</v>
      </c>
      <c r="C53" s="23">
        <v>5648137</v>
      </c>
      <c r="D53" s="23">
        <v>948887</v>
      </c>
      <c r="E53" s="23">
        <v>727321</v>
      </c>
      <c r="F53" s="23">
        <v>620260</v>
      </c>
      <c r="G53" s="24">
        <f t="shared" si="0"/>
        <v>2.8277810407735061E-2</v>
      </c>
      <c r="H53" s="49">
        <f>IFERROR((VLOOKUP(A53,$A$3:$F$369,6,TRUE)/(VLOOKUP(A53-7,$A$3:$F$369,6,TRUE))-1),"No Data Available")</f>
        <v>-0.55839299648571217</v>
      </c>
      <c r="I53" s="32">
        <f>IFERROR((VLOOKUP(A53,'Channel wise traffic'!$A$3:$F$369,6,TRUE)/(VLOOKUP(A53-7,'Channel wise traffic'!$A$3:$F$369,6,TRUE))-1),"No Data Avaiable")</f>
        <v>-3.8095258977849822E-2</v>
      </c>
      <c r="J53" s="32">
        <f>IFERROR((VLOOKUP(A53,$A$3:$G$369,7,FALSE)/(VLOOKUP(A53-7,$A$3:$G$369,7,FALSE))-1),"No Data Available")</f>
        <v>-0.54090360183579034</v>
      </c>
      <c r="K53" s="24">
        <f t="shared" si="1"/>
        <v>0.25749999555495034</v>
      </c>
      <c r="L53" s="24">
        <f t="shared" si="2"/>
        <v>0.16799999716720751</v>
      </c>
      <c r="M53" s="24">
        <f t="shared" si="3"/>
        <v>0.76649906680142099</v>
      </c>
      <c r="N53" s="24">
        <f t="shared" si="4"/>
        <v>0.8528008953405718</v>
      </c>
      <c r="O53" s="25">
        <f>IFERROR((VLOOKUP(A53,$A$3:$N$369,11,FALSE)/VLOOKUP(A53-7,$A$3:$N$369,11,FALSE))-1,"No data available")</f>
        <v>9.8040404605359566E-3</v>
      </c>
      <c r="P53" s="25">
        <f>IFERROR((VLOOKUP(A53,$A$3:$N$369,12,FALSE)/VLOOKUP(A53-7,$A$3:$N$369,12,FALSE))-1,"No data available")</f>
        <v>-0.56701031734702356</v>
      </c>
      <c r="Q53" s="25">
        <f>IFERROR((VLOOKUP(A53,$A$3:$N$369,13,FALSE)/VLOOKUP(A53-7,$A$3:$N$369,13,FALSE))-1,"No data available")</f>
        <v>9.6143445174754483E-3</v>
      </c>
      <c r="R53" s="25">
        <f>IFERROR((VLOOKUP(A53,$A$3:$N$369,14,FALSE)/VLOOKUP(A53-7,$A$3:$N$369,14,FALSE))-1,"No data available")</f>
        <v>4.0000914170649882E-2</v>
      </c>
    </row>
    <row r="54" spans="1:18" x14ac:dyDescent="0.25">
      <c r="A54" s="15">
        <v>43516</v>
      </c>
      <c r="B54" s="16">
        <v>22151687</v>
      </c>
      <c r="C54" s="16">
        <v>5427163</v>
      </c>
      <c r="D54" s="16">
        <v>2105739</v>
      </c>
      <c r="E54" s="16">
        <v>1537189</v>
      </c>
      <c r="F54" s="16">
        <v>1222680</v>
      </c>
      <c r="G54" s="17">
        <f t="shared" si="0"/>
        <v>5.5195796148618387E-2</v>
      </c>
      <c r="H54" s="48">
        <f>IFERROR((VLOOKUP(A54,$A$3:$F$369,6,TRUE)/(VLOOKUP(A54-7,$A$3:$F$369,6,TRUE))-1),"No Data Available")</f>
        <v>-0.12241464451003137</v>
      </c>
      <c r="I54" s="18">
        <f>IFERROR((VLOOKUP(A54,'Channel wise traffic'!$A$3:$F$369,6,TRUE)/(VLOOKUP(A54-7,'Channel wise traffic'!$A$3:$F$369,6,TRUE))-1),"No Data Avaiable")</f>
        <v>2.000001105107807E-2</v>
      </c>
      <c r="J54" s="18">
        <f>IFERROR((VLOOKUP(A54,$A$3:$G$369,7,FALSE)/(VLOOKUP(A54-7,$A$3:$G$369,7,FALSE))-1),"No Data Available")</f>
        <v>-0.13962220826808736</v>
      </c>
      <c r="K54" s="17">
        <f t="shared" si="1"/>
        <v>0.24499998577986409</v>
      </c>
      <c r="L54" s="17">
        <f t="shared" si="2"/>
        <v>0.38799995504096707</v>
      </c>
      <c r="M54" s="17">
        <f t="shared" si="3"/>
        <v>0.7299997768004487</v>
      </c>
      <c r="N54" s="17">
        <f t="shared" si="4"/>
        <v>0.79539991503972507</v>
      </c>
      <c r="O54" s="18">
        <f>IFERROR((VLOOKUP(A54,$A$3:$N$369,11,FALSE)/VLOOKUP(A54-7,$A$3:$N$369,11,FALSE))-1,"No data available")</f>
        <v>-2.9702964683878341E-2</v>
      </c>
      <c r="P54" s="18">
        <f>IFERROR((VLOOKUP(A54,$A$3:$N$369,12,FALSE)/VLOOKUP(A54-7,$A$3:$N$369,12,FALSE))-1,"No data available")</f>
        <v>-5.8252229514083709E-2</v>
      </c>
      <c r="Q54" s="18">
        <f>IFERROR((VLOOKUP(A54,$A$3:$N$369,13,FALSE)/VLOOKUP(A54-7,$A$3:$N$369,13,FALSE))-1,"No data available")</f>
        <v>-1.960841773829014E-2</v>
      </c>
      <c r="R54" s="18">
        <f>IFERROR((VLOOKUP(A54,$A$3:$N$369,14,FALSE)/VLOOKUP(A54-7,$A$3:$N$369,14,FALSE))-1,"No data available")</f>
        <v>-3.9604065599740612E-2</v>
      </c>
    </row>
    <row r="55" spans="1:18" x14ac:dyDescent="0.25">
      <c r="A55" s="22">
        <v>43517</v>
      </c>
      <c r="B55" s="23">
        <v>20848646</v>
      </c>
      <c r="C55" s="23">
        <v>5003675</v>
      </c>
      <c r="D55" s="23">
        <v>1921411</v>
      </c>
      <c r="E55" s="23">
        <v>1444709</v>
      </c>
      <c r="F55" s="23">
        <v>1149121</v>
      </c>
      <c r="G55" s="24">
        <f t="shared" si="0"/>
        <v>5.5117296346247138E-2</v>
      </c>
      <c r="H55" s="47">
        <f>IFERROR((VLOOKUP(A55,$A$3:$F$369,6,TRUE)/(VLOOKUP(A55-7,$A$3:$F$369,6,TRUE))-1),"No Data Available")</f>
        <v>-3.019825251518482E-2</v>
      </c>
      <c r="I55" s="25">
        <f>IFERROR((VLOOKUP(A55,'Channel wise traffic'!$A$3:$F$369,6,TRUE)/(VLOOKUP(A55-7,'Channel wise traffic'!$A$3:$F$369,6,TRUE))-1),"No Data Avaiable")</f>
        <v>-3.0303068357704799E-2</v>
      </c>
      <c r="J55" s="25">
        <f>IFERROR((VLOOKUP(A55,$A$3:$G$369,7,FALSE)/(VLOOKUP(A55-7,$A$3:$G$369,7,FALSE))-1),"No Data Available")</f>
        <v>1.0808988820465437E-4</v>
      </c>
      <c r="K55" s="24">
        <f t="shared" si="1"/>
        <v>0.23999999808141018</v>
      </c>
      <c r="L55" s="24">
        <f t="shared" si="2"/>
        <v>0.38399996002937842</v>
      </c>
      <c r="M55" s="24">
        <f t="shared" si="3"/>
        <v>0.75190003596315413</v>
      </c>
      <c r="N55" s="24">
        <f t="shared" si="4"/>
        <v>0.79539962719135826</v>
      </c>
      <c r="O55" s="25">
        <f>IFERROR((VLOOKUP(A55,$A$3:$N$369,11,FALSE)/VLOOKUP(A55-7,$A$3:$N$369,11,FALSE))-1,"No data available")</f>
        <v>-1.0309191825908059E-2</v>
      </c>
      <c r="P55" s="25">
        <f>IFERROR((VLOOKUP(A55,$A$3:$N$369,12,FALSE)/VLOOKUP(A55-7,$A$3:$N$369,12,FALSE))-1,"No data available")</f>
        <v>1.0526312613097444E-2</v>
      </c>
      <c r="Q55" s="25">
        <f>IFERROR((VLOOKUP(A55,$A$3:$N$369,13,FALSE)/VLOOKUP(A55-7,$A$3:$N$369,13,FALSE))-1,"No data available")</f>
        <v>6.1855754194577228E-2</v>
      </c>
      <c r="R55" s="25">
        <f>IFERROR((VLOOKUP(A55,$A$3:$N$369,14,FALSE)/VLOOKUP(A55-7,$A$3:$N$369,14,FALSE))-1,"No data available")</f>
        <v>-5.8252984944091146E-2</v>
      </c>
    </row>
    <row r="56" spans="1:18" x14ac:dyDescent="0.25">
      <c r="A56" s="15">
        <v>43518</v>
      </c>
      <c r="B56" s="16">
        <v>22151687</v>
      </c>
      <c r="C56" s="16">
        <v>5704059</v>
      </c>
      <c r="D56" s="16">
        <v>2304440</v>
      </c>
      <c r="E56" s="16">
        <v>1749530</v>
      </c>
      <c r="F56" s="16">
        <v>1377230</v>
      </c>
      <c r="G56" s="17">
        <f t="shared" si="0"/>
        <v>6.2172691407205237E-2</v>
      </c>
      <c r="H56" s="48">
        <f>IFERROR((VLOOKUP(A56,$A$3:$F$369,6,TRUE)/(VLOOKUP(A56-7,$A$3:$F$369,6,TRUE))-1),"No Data Available")</f>
        <v>7.1306612443905903E-2</v>
      </c>
      <c r="I56" s="18">
        <f>IFERROR((VLOOKUP(A56,'Channel wise traffic'!$A$3:$F$369,6,TRUE)/(VLOOKUP(A56-7,'Channel wise traffic'!$A$3:$F$369,6,TRUE))-1),"No Data Avaiable")</f>
        <v>3.0302975335167126E-2</v>
      </c>
      <c r="J56" s="18">
        <f>IFERROR((VLOOKUP(A56,$A$3:$G$369,7,FALSE)/(VLOOKUP(A56-7,$A$3:$G$369,7,FALSE))-1),"No Data Available")</f>
        <v>3.9797604387794561E-2</v>
      </c>
      <c r="K56" s="17">
        <f t="shared" si="1"/>
        <v>0.25749998182982631</v>
      </c>
      <c r="L56" s="17">
        <f t="shared" si="2"/>
        <v>0.40400002875145574</v>
      </c>
      <c r="M56" s="17">
        <f t="shared" si="3"/>
        <v>0.75919963201471941</v>
      </c>
      <c r="N56" s="17">
        <f t="shared" si="4"/>
        <v>0.78719999085468673</v>
      </c>
      <c r="O56" s="18">
        <f>IFERROR((VLOOKUP(A56,$A$3:$N$369,11,FALSE)/VLOOKUP(A56-7,$A$3:$N$369,11,FALSE))-1,"No data available")</f>
        <v>9.8039580614668331E-3</v>
      </c>
      <c r="P56" s="18">
        <f>IFERROR((VLOOKUP(A56,$A$3:$N$369,12,FALSE)/VLOOKUP(A56-7,$A$3:$N$369,12,FALSE))-1,"No data available")</f>
        <v>5.6719670293858826E-8</v>
      </c>
      <c r="Q56" s="18">
        <f>IFERROR((VLOOKUP(A56,$A$3:$N$369,13,FALSE)/VLOOKUP(A56-7,$A$3:$N$369,13,FALSE))-1,"No data available")</f>
        <v>2.9702737974934834E-2</v>
      </c>
      <c r="R56" s="18">
        <f>IFERROR((VLOOKUP(A56,$A$3:$N$369,14,FALSE)/VLOOKUP(A56-7,$A$3:$N$369,14,FALSE))-1,"No data available")</f>
        <v>-3.4143461735691716E-7</v>
      </c>
    </row>
    <row r="57" spans="1:18" x14ac:dyDescent="0.25">
      <c r="A57" s="15">
        <v>43519</v>
      </c>
      <c r="B57" s="16">
        <v>43094160</v>
      </c>
      <c r="C57" s="16">
        <v>9049773</v>
      </c>
      <c r="D57" s="16">
        <v>2923076</v>
      </c>
      <c r="E57" s="16">
        <v>1908184</v>
      </c>
      <c r="F57" s="46">
        <v>1443732</v>
      </c>
      <c r="G57" s="17">
        <f t="shared" si="0"/>
        <v>3.3501801636230989E-2</v>
      </c>
      <c r="H57" s="47">
        <f>IFERROR((VLOOKUP(A57,$A$3:$F$369,6,TRUE)/(VLOOKUP(A57-7,$A$3:$F$369,6,TRUE))-1),"No Data Available")</f>
        <v>-0.18364175802924843</v>
      </c>
      <c r="I57" s="25">
        <f>IFERROR((VLOOKUP(A57,'Channel wise traffic'!$A$3:$F$369,6,TRUE)/(VLOOKUP(A57-7,'Channel wise traffic'!$A$3:$F$369,6,TRUE))-1),"No Data Avaiable")</f>
        <v>-5.8823552536471535E-2</v>
      </c>
      <c r="J57" s="25">
        <f>IFERROR((VLOOKUP(A57,$A$3:$G$369,7,FALSE)/(VLOOKUP(A57-7,$A$3:$G$369,7,FALSE))-1),"No Data Available")</f>
        <v>-0.13261936790607654</v>
      </c>
      <c r="K57" s="17">
        <f t="shared" si="1"/>
        <v>0.20999998607699977</v>
      </c>
      <c r="L57" s="17">
        <f t="shared" si="2"/>
        <v>0.32299992497049373</v>
      </c>
      <c r="M57" s="17">
        <f t="shared" si="3"/>
        <v>0.65279999562105129</v>
      </c>
      <c r="N57" s="17">
        <f t="shared" si="4"/>
        <v>0.75659999245355791</v>
      </c>
      <c r="O57" s="18">
        <f>IFERROR((VLOOKUP(A57,$A$3:$N$369,11,FALSE)/VLOOKUP(A57-7,$A$3:$N$369,11,FALSE))-1,"No data available")</f>
        <v>-1.9607894242600565E-2</v>
      </c>
      <c r="P57" s="18">
        <f>IFERROR((VLOOKUP(A57,$A$3:$N$369,12,FALSE)/VLOOKUP(A57-7,$A$3:$N$369,12,FALSE))-1,"No data available")</f>
        <v>-5.0000140905708257E-2</v>
      </c>
      <c r="Q57" s="18">
        <f>IFERROR((VLOOKUP(A57,$A$3:$N$369,13,FALSE)/VLOOKUP(A57-7,$A$3:$N$369,13,FALSE))-1,"No data available")</f>
        <v>-4.9504715326525561E-2</v>
      </c>
      <c r="R57" s="18">
        <f>IFERROR((VLOOKUP(A57,$A$3:$N$369,14,FALSE)/VLOOKUP(A57-7,$A$3:$N$369,14,FALSE))-1,"No data available")</f>
        <v>-2.020231884422008E-2</v>
      </c>
    </row>
    <row r="58" spans="1:18" x14ac:dyDescent="0.25">
      <c r="A58" s="22">
        <v>43520</v>
      </c>
      <c r="B58" s="23">
        <v>44440853</v>
      </c>
      <c r="C58" s="23">
        <v>8959276</v>
      </c>
      <c r="D58" s="23">
        <v>3168000</v>
      </c>
      <c r="E58" s="23">
        <v>2046528</v>
      </c>
      <c r="F58" s="23">
        <v>1644180</v>
      </c>
      <c r="G58" s="24">
        <f t="shared" si="0"/>
        <v>3.699703963828057E-2</v>
      </c>
      <c r="H58" s="48">
        <f>IFERROR((VLOOKUP(A58,$A$3:$F$369,6,TRUE)/(VLOOKUP(A58-7,$A$3:$F$369,6,TRUE))-1),"No Data Available")</f>
        <v>4.0829077732684294E-2</v>
      </c>
      <c r="I58" s="18">
        <f>IFERROR((VLOOKUP(A58,'Channel wise traffic'!$A$3:$F$369,6,TRUE)/(VLOOKUP(A58-7,'Channel wise traffic'!$A$3:$F$369,6,TRUE))-1),"No Data Avaiable")</f>
        <v>-1.9802002472636637E-2</v>
      </c>
      <c r="J58" s="18">
        <f>IFERROR((VLOOKUP(A58,$A$3:$G$369,7,FALSE)/(VLOOKUP(A58-7,$A$3:$G$369,7,FALSE))-1),"No Data Available")</f>
        <v>6.1855927551318857E-2</v>
      </c>
      <c r="K58" s="24">
        <f t="shared" si="1"/>
        <v>0.201600000792064</v>
      </c>
      <c r="L58" s="24">
        <f t="shared" si="2"/>
        <v>0.35360000071434344</v>
      </c>
      <c r="M58" s="24">
        <f t="shared" si="3"/>
        <v>0.64600000000000002</v>
      </c>
      <c r="N58" s="24">
        <f t="shared" si="4"/>
        <v>0.80339970916596304</v>
      </c>
      <c r="O58" s="25">
        <f>IFERROR((VLOOKUP(A58,$A$3:$N$369,11,FALSE)/VLOOKUP(A58-7,$A$3:$N$369,11,FALSE))-1,"No data available")</f>
        <v>-7.6923005878521966E-2</v>
      </c>
      <c r="P58" s="25">
        <f>IFERROR((VLOOKUP(A58,$A$3:$N$369,12,FALSE)/VLOOKUP(A58-7,$A$3:$N$369,12,FALSE))-1,"No data available")</f>
        <v>8.333324971330458E-2</v>
      </c>
      <c r="Q58" s="25">
        <f>IFERROR((VLOOKUP(A58,$A$3:$N$369,13,FALSE)/VLOOKUP(A58-7,$A$3:$N$369,13,FALSE))-1,"No data available")</f>
        <v>0</v>
      </c>
      <c r="R58" s="25">
        <f>IFERROR((VLOOKUP(A58,$A$3:$N$369,14,FALSE)/VLOOKUP(A58-7,$A$3:$N$369,14,FALSE))-1,"No data available")</f>
        <v>6.1855927787890064E-2</v>
      </c>
    </row>
    <row r="59" spans="1:18" x14ac:dyDescent="0.25">
      <c r="A59" s="15">
        <v>43521</v>
      </c>
      <c r="B59" s="16">
        <v>21065820</v>
      </c>
      <c r="C59" s="16">
        <v>5055796</v>
      </c>
      <c r="D59" s="16">
        <v>2042541</v>
      </c>
      <c r="E59" s="16">
        <v>1505966</v>
      </c>
      <c r="F59" s="16">
        <v>1271939</v>
      </c>
      <c r="G59" s="17">
        <f t="shared" si="0"/>
        <v>6.0379277901358691E-2</v>
      </c>
      <c r="H59" s="47">
        <f>IFERROR((VLOOKUP(A59,$A$3:$F$369,6,TRUE)/(VLOOKUP(A59-7,$A$3:$F$369,6,TRUE))-1),"No Data Available")</f>
        <v>-0.11174962987792958</v>
      </c>
      <c r="I59" s="25">
        <f>IFERROR((VLOOKUP(A59,'Channel wise traffic'!$A$3:$F$369,6,TRUE)/(VLOOKUP(A59-7,'Channel wise traffic'!$A$3:$F$369,6,TRUE))-1),"No Data Avaiable")</f>
        <v>-2.9999947507378666E-2</v>
      </c>
      <c r="J59" s="25">
        <f>IFERROR((VLOOKUP(A59,$A$3:$G$369,7,FALSE)/(VLOOKUP(A59-7,$A$3:$G$369,7,FALSE))-1),"No Data Available")</f>
        <v>-8.427797764023226E-2</v>
      </c>
      <c r="K59" s="17">
        <f t="shared" si="1"/>
        <v>0.2399999620237902</v>
      </c>
      <c r="L59" s="17">
        <f t="shared" si="2"/>
        <v>0.40399988448901025</v>
      </c>
      <c r="M59" s="17">
        <f t="shared" si="3"/>
        <v>0.73730025492756324</v>
      </c>
      <c r="N59" s="17">
        <f t="shared" si="4"/>
        <v>0.84460007729258169</v>
      </c>
      <c r="O59" s="18">
        <f>IFERROR((VLOOKUP(A59,$A$3:$N$369,11,FALSE)/VLOOKUP(A59-7,$A$3:$N$369,11,FALSE))-1,"No data available")</f>
        <v>-6.7961304195611305E-2</v>
      </c>
      <c r="P59" s="18">
        <f>IFERROR((VLOOKUP(A59,$A$3:$N$369,12,FALSE)/VLOOKUP(A59-7,$A$3:$N$369,12,FALSE))-1,"No data available")</f>
        <v>-3.8095390258688577E-2</v>
      </c>
      <c r="Q59" s="18">
        <f>IFERROR((VLOOKUP(A59,$A$3:$N$369,13,FALSE)/VLOOKUP(A59-7,$A$3:$N$369,13,FALSE))-1,"No data available")</f>
        <v>-3.8094614313931019E-2</v>
      </c>
      <c r="R59" s="18">
        <f>IFERROR((VLOOKUP(A59,$A$3:$N$369,14,FALSE)/VLOOKUP(A59-7,$A$3:$N$369,14,FALSE))-1,"No data available")</f>
        <v>6.1855333773228383E-2</v>
      </c>
    </row>
    <row r="60" spans="1:18" x14ac:dyDescent="0.25">
      <c r="A60" s="22">
        <v>43522</v>
      </c>
      <c r="B60" s="23">
        <v>22368860</v>
      </c>
      <c r="C60" s="23">
        <v>5480370</v>
      </c>
      <c r="D60" s="23">
        <v>2257912</v>
      </c>
      <c r="E60" s="23">
        <v>1681241</v>
      </c>
      <c r="F60" s="23">
        <v>1364832</v>
      </c>
      <c r="G60" s="24">
        <f t="shared" si="0"/>
        <v>6.1014821497385206E-2</v>
      </c>
      <c r="H60" s="49">
        <f>IFERROR((VLOOKUP(A60,$A$3:$F$369,6,TRUE)/(VLOOKUP(A60-7,$A$3:$F$369,6,TRUE))-1),"No Data Available")</f>
        <v>1.2004191790539451</v>
      </c>
      <c r="I60" s="32">
        <f>IFERROR((VLOOKUP(A60,'Channel wise traffic'!$A$3:$F$369,6,TRUE)/(VLOOKUP(A60-7,'Channel wise traffic'!$A$3:$F$369,6,TRUE))-1),"No Data Avaiable")</f>
        <v>1.980199148273698E-2</v>
      </c>
      <c r="J60" s="32">
        <f>IFERROR((VLOOKUP(A60,$A$3:$G$369,7,FALSE)/(VLOOKUP(A60-7,$A$3:$G$369,7,FALSE))-1),"No Data Available")</f>
        <v>1.157692572996929</v>
      </c>
      <c r="K60" s="24">
        <f t="shared" si="1"/>
        <v>0.24499996870649643</v>
      </c>
      <c r="L60" s="24">
        <f t="shared" si="2"/>
        <v>0.41199991971345001</v>
      </c>
      <c r="M60" s="24">
        <f t="shared" si="3"/>
        <v>0.74459987811748196</v>
      </c>
      <c r="N60" s="24">
        <f t="shared" si="4"/>
        <v>0.81180033082704983</v>
      </c>
      <c r="O60" s="25">
        <f>IFERROR((VLOOKUP(A60,$A$3:$N$369,11,FALSE)/VLOOKUP(A60-7,$A$3:$N$369,11,FALSE))-1,"No data available")</f>
        <v>-4.8543794424207753E-2</v>
      </c>
      <c r="P60" s="25">
        <f>IFERROR((VLOOKUP(A60,$A$3:$N$369,12,FALSE)/VLOOKUP(A60-7,$A$3:$N$369,12,FALSE))-1,"No data available")</f>
        <v>1.4523805158365186</v>
      </c>
      <c r="Q60" s="25">
        <f>IFERROR((VLOOKUP(A60,$A$3:$N$369,13,FALSE)/VLOOKUP(A60-7,$A$3:$N$369,13,FALSE))-1,"No data available")</f>
        <v>-2.8570404886888778E-2</v>
      </c>
      <c r="R60" s="25">
        <f>IFERROR((VLOOKUP(A60,$A$3:$N$369,14,FALSE)/VLOOKUP(A60-7,$A$3:$N$369,14,FALSE))-1,"No data available")</f>
        <v>-4.8077534554121337E-2</v>
      </c>
    </row>
    <row r="61" spans="1:18" x14ac:dyDescent="0.25">
      <c r="A61" s="15">
        <v>43523</v>
      </c>
      <c r="B61" s="16">
        <v>21500167</v>
      </c>
      <c r="C61" s="16">
        <v>5482542</v>
      </c>
      <c r="D61" s="16">
        <v>2105296</v>
      </c>
      <c r="E61" s="16">
        <v>1613709</v>
      </c>
      <c r="F61" s="16">
        <v>1323241</v>
      </c>
      <c r="G61" s="17">
        <f t="shared" si="0"/>
        <v>6.1545614971269758E-2</v>
      </c>
      <c r="H61" s="47">
        <f>IFERROR((VLOOKUP(A61,$A$3:$F$369,6,TRUE)/(VLOOKUP(A61-7,$A$3:$F$369,6,TRUE))-1),"No Data Available")</f>
        <v>8.2246376811594191E-2</v>
      </c>
      <c r="I61" s="25">
        <f>IFERROR((VLOOKUP(A61,'Channel wise traffic'!$A$3:$F$369,6,TRUE)/(VLOOKUP(A61-7,'Channel wise traffic'!$A$3:$F$369,6,TRUE))-1),"No Data Avaiable")</f>
        <v>-2.9411712923870126E-2</v>
      </c>
      <c r="J61" s="25">
        <f>IFERROR((VLOOKUP(A61,$A$3:$G$369,7,FALSE)/(VLOOKUP(A61-7,$A$3:$G$369,7,FALSE))-1),"No Data Available")</f>
        <v>0.11504171088598958</v>
      </c>
      <c r="K61" s="17">
        <f t="shared" si="1"/>
        <v>0.25499997279090902</v>
      </c>
      <c r="L61" s="17">
        <f t="shared" si="2"/>
        <v>0.38399997665316565</v>
      </c>
      <c r="M61" s="17">
        <f t="shared" si="3"/>
        <v>0.76649981760284536</v>
      </c>
      <c r="N61" s="17">
        <f t="shared" si="4"/>
        <v>0.81999976451764223</v>
      </c>
      <c r="O61" s="18">
        <f>IFERROR((VLOOKUP(A61,$A$3:$N$369,11,FALSE)/VLOOKUP(A61-7,$A$3:$N$369,11,FALSE))-1,"No data available")</f>
        <v>4.0816275883501785E-2</v>
      </c>
      <c r="P61" s="18">
        <f>IFERROR((VLOOKUP(A61,$A$3:$N$369,12,FALSE)/VLOOKUP(A61-7,$A$3:$N$369,12,FALSE))-1,"No data available")</f>
        <v>-1.0309223843541604E-2</v>
      </c>
      <c r="Q61" s="18">
        <f>IFERROR((VLOOKUP(A61,$A$3:$N$369,13,FALSE)/VLOOKUP(A61-7,$A$3:$N$369,13,FALSE))-1,"No data available")</f>
        <v>5.0000071181356409E-2</v>
      </c>
      <c r="R61" s="18">
        <f>IFERROR((VLOOKUP(A61,$A$3:$N$369,14,FALSE)/VLOOKUP(A61-7,$A$3:$N$369,14,FALSE))-1,"No data available")</f>
        <v>3.092764911433088E-2</v>
      </c>
    </row>
    <row r="62" spans="1:18" x14ac:dyDescent="0.25">
      <c r="A62" s="15">
        <v>43524</v>
      </c>
      <c r="B62" s="16">
        <v>22586034</v>
      </c>
      <c r="C62" s="16">
        <v>5759438</v>
      </c>
      <c r="D62" s="16">
        <v>2280737</v>
      </c>
      <c r="E62" s="16">
        <v>1648289</v>
      </c>
      <c r="F62" s="46">
        <v>1405660</v>
      </c>
      <c r="G62" s="17">
        <f t="shared" si="0"/>
        <v>6.2235804656984049E-2</v>
      </c>
      <c r="H62" s="49">
        <f>IFERROR((VLOOKUP(A62,$A$3:$F$369,6,TRUE)/(VLOOKUP(A62-7,$A$3:$F$369,6,TRUE))-1),"No Data Available")</f>
        <v>0.22324803045110131</v>
      </c>
      <c r="I62" s="32">
        <f>IFERROR((VLOOKUP(A62,'Channel wise traffic'!$A$3:$F$369,6,TRUE)/(VLOOKUP(A62-7,'Channel wise traffic'!$A$3:$F$369,6,TRUE))-1),"No Data Avaiable")</f>
        <v>8.3333329336271023E-2</v>
      </c>
      <c r="J62" s="32">
        <f>IFERROR((VLOOKUP(A62,$A$3:$G$369,7,FALSE)/(VLOOKUP(A62-7,$A$3:$G$369,7,FALSE))-1),"No Data Available")</f>
        <v>0.12915198644756454</v>
      </c>
      <c r="K62" s="17">
        <f t="shared" si="1"/>
        <v>0.25499997033565081</v>
      </c>
      <c r="L62" s="17">
        <f t="shared" si="2"/>
        <v>0.39599992221463276</v>
      </c>
      <c r="M62" s="17">
        <f t="shared" si="3"/>
        <v>0.72270016227210765</v>
      </c>
      <c r="N62" s="17">
        <f t="shared" si="4"/>
        <v>0.85279947873218831</v>
      </c>
      <c r="O62" s="18">
        <f>IFERROR((VLOOKUP(A62,$A$3:$N$369,11,FALSE)/VLOOKUP(A62-7,$A$3:$N$369,11,FALSE))-1,"No data available")</f>
        <v>6.2499884892301072E-2</v>
      </c>
      <c r="P62" s="18">
        <f>IFERROR((VLOOKUP(A62,$A$3:$N$369,12,FALSE)/VLOOKUP(A62-7,$A$3:$N$369,12,FALSE))-1,"No data available")</f>
        <v>3.1249904776907478E-2</v>
      </c>
      <c r="Q62" s="18">
        <f>IFERROR((VLOOKUP(A62,$A$3:$N$369,13,FALSE)/VLOOKUP(A62-7,$A$3:$N$369,13,FALSE))-1,"No data available")</f>
        <v>-3.8834781612481994E-2</v>
      </c>
      <c r="R62" s="18">
        <f>IFERROR((VLOOKUP(A62,$A$3:$N$369,14,FALSE)/VLOOKUP(A62-7,$A$3:$N$369,14,FALSE))-1,"No data available")</f>
        <v>7.2164795630487166E-2</v>
      </c>
    </row>
    <row r="63" spans="1:18" x14ac:dyDescent="0.25">
      <c r="A63" s="22">
        <v>43525</v>
      </c>
      <c r="B63" s="23">
        <v>22368860</v>
      </c>
      <c r="C63" s="23">
        <v>5815903</v>
      </c>
      <c r="D63" s="23">
        <v>2442679</v>
      </c>
      <c r="E63" s="23">
        <v>1872313</v>
      </c>
      <c r="F63" s="23">
        <v>1458532</v>
      </c>
      <c r="G63" s="24">
        <f t="shared" si="0"/>
        <v>6.5203680473658474E-2</v>
      </c>
      <c r="H63" s="47">
        <f>IFERROR((VLOOKUP(A63,$A$3:$F$369,6,TRUE)/(VLOOKUP(A63-7,$A$3:$F$369,6,TRUE))-1),"No Data Available")</f>
        <v>5.9032986501891482E-2</v>
      </c>
      <c r="I63" s="25">
        <f>IFERROR((VLOOKUP(A63,'Channel wise traffic'!$A$3:$F$369,6,TRUE)/(VLOOKUP(A63-7,'Channel wise traffic'!$A$3:$F$369,6,TRUE))-1),"No Data Avaiable")</f>
        <v>9.8039043079567456E-3</v>
      </c>
      <c r="J63" s="25">
        <f>IFERROR((VLOOKUP(A63,$A$3:$G$369,7,FALSE)/(VLOOKUP(A63-7,$A$3:$G$369,7,FALSE))-1),"No Data Available")</f>
        <v>4.8751131692233107E-2</v>
      </c>
      <c r="K63" s="24">
        <f t="shared" si="1"/>
        <v>0.25999997317699697</v>
      </c>
      <c r="L63" s="24">
        <f t="shared" si="2"/>
        <v>0.41999995529499029</v>
      </c>
      <c r="M63" s="24">
        <f t="shared" si="3"/>
        <v>0.76649981434318626</v>
      </c>
      <c r="N63" s="24">
        <f t="shared" si="4"/>
        <v>0.77900009239908075</v>
      </c>
      <c r="O63" s="25">
        <f>IFERROR((VLOOKUP(A63,$A$3:$N$369,11,FALSE)/VLOOKUP(A63-7,$A$3:$N$369,11,FALSE))-1,"No data available")</f>
        <v>9.7087049459398944E-3</v>
      </c>
      <c r="P63" s="25">
        <f>IFERROR((VLOOKUP(A63,$A$3:$N$369,12,FALSE)/VLOOKUP(A63-7,$A$3:$N$369,12,FALSE))-1,"No data available")</f>
        <v>3.9603775754624593E-2</v>
      </c>
      <c r="Q63" s="25">
        <f>IFERROR((VLOOKUP(A63,$A$3:$N$369,13,FALSE)/VLOOKUP(A63-7,$A$3:$N$369,13,FALSE))-1,"No data available")</f>
        <v>9.6156294347693461E-3</v>
      </c>
      <c r="R63" s="25">
        <f>IFERROR((VLOOKUP(A63,$A$3:$N$369,14,FALSE)/VLOOKUP(A63-7,$A$3:$N$369,14,FALSE))-1,"No data available")</f>
        <v>-1.0416537793278002E-2</v>
      </c>
    </row>
    <row r="64" spans="1:18" x14ac:dyDescent="0.25">
      <c r="A64" s="15">
        <v>43526</v>
      </c>
      <c r="B64" s="16">
        <v>46685340</v>
      </c>
      <c r="C64" s="16">
        <v>9803921</v>
      </c>
      <c r="D64" s="16">
        <v>3333333</v>
      </c>
      <c r="E64" s="16">
        <v>1110666</v>
      </c>
      <c r="F64" s="16">
        <v>900972</v>
      </c>
      <c r="G64" s="17">
        <f t="shared" si="0"/>
        <v>1.9298820571939712E-2</v>
      </c>
      <c r="H64" s="49">
        <f>IFERROR((VLOOKUP(A64,$A$3:$F$369,6,TRUE)/(VLOOKUP(A64-7,$A$3:$F$369,6,TRUE))-1),"No Data Available")</f>
        <v>-0.37594234941110949</v>
      </c>
      <c r="I64" s="32">
        <f>IFERROR((VLOOKUP(A64,'Channel wise traffic'!$A$3:$F$369,6,TRUE)/(VLOOKUP(A64-7,'Channel wise traffic'!$A$3:$F$369,6,TRUE))-1),"No Data Avaiable")</f>
        <v>8.3333360405835055E-2</v>
      </c>
      <c r="J64" s="32">
        <f>IFERROR((VLOOKUP(A64,$A$3:$G$369,7,FALSE)/(VLOOKUP(A64-7,$A$3:$G$369,7,FALSE))-1),"No Data Available")</f>
        <v>-0.42394678407179354</v>
      </c>
      <c r="K64" s="17">
        <f t="shared" si="1"/>
        <v>0.20999999143199985</v>
      </c>
      <c r="L64" s="17">
        <f t="shared" si="2"/>
        <v>0.33999998571999918</v>
      </c>
      <c r="M64" s="17">
        <f t="shared" si="3"/>
        <v>0.33319983331998332</v>
      </c>
      <c r="N64" s="17">
        <f t="shared" si="4"/>
        <v>0.81119976662651061</v>
      </c>
      <c r="O64" s="18">
        <f>IFERROR((VLOOKUP(A64,$A$3:$N$369,11,FALSE)/VLOOKUP(A64-7,$A$3:$N$369,11,FALSE))-1,"No data available")</f>
        <v>2.550000210987946E-8</v>
      </c>
      <c r="P64" s="18">
        <f>IFERROR((VLOOKUP(A64,$A$3:$N$369,12,FALSE)/VLOOKUP(A64-7,$A$3:$N$369,12,FALSE))-1,"No data available")</f>
        <v>5.2631779252142019E-2</v>
      </c>
      <c r="Q64" s="18">
        <f>IFERROR((VLOOKUP(A64,$A$3:$N$369,13,FALSE)/VLOOKUP(A64-7,$A$3:$N$369,13,FALSE))-1,"No data available")</f>
        <v>-0.48958358524039425</v>
      </c>
      <c r="R64" s="18">
        <f>IFERROR((VLOOKUP(A64,$A$3:$N$369,14,FALSE)/VLOOKUP(A64-7,$A$3:$N$369,14,FALSE))-1,"No data available")</f>
        <v>7.2164650697249533E-2</v>
      </c>
    </row>
    <row r="65" spans="1:18" x14ac:dyDescent="0.25">
      <c r="A65" s="22">
        <v>43527</v>
      </c>
      <c r="B65" s="23">
        <v>43991955</v>
      </c>
      <c r="C65" s="23">
        <v>8961161</v>
      </c>
      <c r="D65" s="23">
        <v>2924923</v>
      </c>
      <c r="E65" s="23">
        <v>2088395</v>
      </c>
      <c r="F65" s="23">
        <v>1694106</v>
      </c>
      <c r="G65" s="24">
        <f t="shared" si="0"/>
        <v>3.8509450193791116E-2</v>
      </c>
      <c r="H65" s="47">
        <f>IFERROR((VLOOKUP(A65,$A$3:$F$369,6,TRUE)/(VLOOKUP(A65-7,$A$3:$F$369,6,TRUE))-1),"No Data Available")</f>
        <v>3.03652884720651E-2</v>
      </c>
      <c r="I65" s="25">
        <f>IFERROR((VLOOKUP(A65,'Channel wise traffic'!$A$3:$F$369,6,TRUE)/(VLOOKUP(A65-7,'Channel wise traffic'!$A$3:$F$369,6,TRUE))-1),"No Data Avaiable")</f>
        <v>-1.0100976689217722E-2</v>
      </c>
      <c r="J65" s="25">
        <f>IFERROR((VLOOKUP(A65,$A$3:$G$369,7,FALSE)/(VLOOKUP(A65-7,$A$3:$G$369,7,FALSE))-1),"No Data Available")</f>
        <v>4.0879231697923846E-2</v>
      </c>
      <c r="K65" s="24">
        <f t="shared" si="1"/>
        <v>0.20369999469221134</v>
      </c>
      <c r="L65" s="24">
        <f t="shared" si="2"/>
        <v>0.3264000055349971</v>
      </c>
      <c r="M65" s="24">
        <f t="shared" si="3"/>
        <v>0.71399999247843449</v>
      </c>
      <c r="N65" s="24">
        <f t="shared" si="4"/>
        <v>0.81119998850792119</v>
      </c>
      <c r="O65" s="25">
        <f>IFERROR((VLOOKUP(A65,$A$3:$N$369,11,FALSE)/VLOOKUP(A65-7,$A$3:$N$369,11,FALSE))-1,"No data available")</f>
        <v>1.0416636368535181E-2</v>
      </c>
      <c r="P65" s="25">
        <f>IFERROR((VLOOKUP(A65,$A$3:$N$369,12,FALSE)/VLOOKUP(A65-7,$A$3:$N$369,12,FALSE))-1,"No data available")</f>
        <v>-7.6923063134606506E-2</v>
      </c>
      <c r="Q65" s="25">
        <f>IFERROR((VLOOKUP(A65,$A$3:$N$369,13,FALSE)/VLOOKUP(A65-7,$A$3:$N$369,13,FALSE))-1,"No data available")</f>
        <v>0.10526314625144662</v>
      </c>
      <c r="R65" s="25">
        <f>IFERROR((VLOOKUP(A65,$A$3:$N$369,14,FALSE)/VLOOKUP(A65-7,$A$3:$N$369,14,FALSE))-1,"No data available")</f>
        <v>9.7090890785309636E-3</v>
      </c>
    </row>
    <row r="66" spans="1:18" x14ac:dyDescent="0.25">
      <c r="A66" s="15">
        <v>43528</v>
      </c>
      <c r="B66" s="16">
        <v>21717340</v>
      </c>
      <c r="C66" s="16">
        <v>5700801</v>
      </c>
      <c r="D66" s="16">
        <v>2371533</v>
      </c>
      <c r="E66" s="16">
        <v>1765843</v>
      </c>
      <c r="F66" s="16">
        <v>1375592</v>
      </c>
      <c r="G66" s="17">
        <f t="shared" si="0"/>
        <v>6.3340722206310721E-2</v>
      </c>
      <c r="H66" s="48">
        <f>IFERROR((VLOOKUP(A66,$A$3:$F$369,6,TRUE)/(VLOOKUP(A66-7,$A$3:$F$369,6,TRUE))-1),"No Data Available")</f>
        <v>8.1492115581014435E-2</v>
      </c>
      <c r="I66" s="18">
        <f>IFERROR((VLOOKUP(A66,'Channel wise traffic'!$A$3:$F$369,6,TRUE)/(VLOOKUP(A66-7,'Channel wise traffic'!$A$3:$F$369,6,TRUE))-1),"No Data Avaiable")</f>
        <v>3.0927779261751054E-2</v>
      </c>
      <c r="J66" s="18">
        <f>IFERROR((VLOOKUP(A66,$A$3:$G$369,7,FALSE)/(VLOOKUP(A66-7,$A$3:$G$369,7,FALSE))-1),"No Data Available")</f>
        <v>4.9047362073294742E-2</v>
      </c>
      <c r="K66" s="17">
        <f t="shared" si="1"/>
        <v>0.2624999654653839</v>
      </c>
      <c r="L66" s="17">
        <f t="shared" si="2"/>
        <v>0.4159999621105876</v>
      </c>
      <c r="M66" s="17">
        <f t="shared" si="3"/>
        <v>0.74459980105695345</v>
      </c>
      <c r="N66" s="17">
        <f t="shared" si="4"/>
        <v>0.77900017158943347</v>
      </c>
      <c r="O66" s="18">
        <f>IFERROR((VLOOKUP(A66,$A$3:$N$369,11,FALSE)/VLOOKUP(A66-7,$A$3:$N$369,11,FALSE))-1,"No data available")</f>
        <v>9.3750029174435312E-2</v>
      </c>
      <c r="P66" s="18">
        <f>IFERROR((VLOOKUP(A66,$A$3:$N$369,12,FALSE)/VLOOKUP(A66-7,$A$3:$N$369,12,FALSE))-1,"No data available")</f>
        <v>2.9703170922326771E-2</v>
      </c>
      <c r="Q66" s="18">
        <f>IFERROR((VLOOKUP(A66,$A$3:$N$369,13,FALSE)/VLOOKUP(A66-7,$A$3:$N$369,13,FALSE))-1,"No data available")</f>
        <v>9.900371091160709E-3</v>
      </c>
      <c r="R66" s="18">
        <f>IFERROR((VLOOKUP(A66,$A$3:$N$369,14,FALSE)/VLOOKUP(A66-7,$A$3:$N$369,14,FALSE))-1,"No data available")</f>
        <v>-7.7669784158003852E-2</v>
      </c>
    </row>
    <row r="67" spans="1:18" x14ac:dyDescent="0.25">
      <c r="A67" s="15">
        <v>43529</v>
      </c>
      <c r="B67" s="16">
        <v>21717340</v>
      </c>
      <c r="C67" s="16">
        <v>5266455</v>
      </c>
      <c r="D67" s="16">
        <v>2001252</v>
      </c>
      <c r="E67" s="16">
        <v>1490132</v>
      </c>
      <c r="F67" s="46">
        <v>1258566</v>
      </c>
      <c r="G67" s="17">
        <f t="shared" si="0"/>
        <v>5.7952124891906653E-2</v>
      </c>
      <c r="H67" s="47">
        <f>IFERROR((VLOOKUP(A67,$A$3:$F$369,6,TRUE)/(VLOOKUP(A67-7,$A$3:$F$369,6,TRUE))-1),"No Data Available")</f>
        <v>-7.7860132236055479E-2</v>
      </c>
      <c r="I67" s="25">
        <f>IFERROR((VLOOKUP(A67,'Channel wise traffic'!$A$3:$F$369,6,TRUE)/(VLOOKUP(A67-7,'Channel wise traffic'!$A$3:$F$369,6,TRUE))-1),"No Data Avaiable")</f>
        <v>-2.9126207515823954E-2</v>
      </c>
      <c r="J67" s="25">
        <f>IFERROR((VLOOKUP(A67,$A$3:$G$369,7,FALSE)/(VLOOKUP(A67-7,$A$3:$G$369,7,FALSE))-1),"No Data Available")</f>
        <v>-5.019594469533617E-2</v>
      </c>
      <c r="K67" s="17">
        <f t="shared" si="1"/>
        <v>0.24250000230230775</v>
      </c>
      <c r="L67" s="17">
        <f t="shared" si="2"/>
        <v>0.37999982910705588</v>
      </c>
      <c r="M67" s="17">
        <f t="shared" si="3"/>
        <v>0.74459988047482273</v>
      </c>
      <c r="N67" s="17">
        <f t="shared" si="4"/>
        <v>0.84460034413058704</v>
      </c>
      <c r="O67" s="18">
        <f>IFERROR((VLOOKUP(A67,$A$3:$N$369,11,FALSE)/VLOOKUP(A67-7,$A$3:$N$369,11,FALSE))-1,"No data available")</f>
        <v>-1.0203945810228099E-2</v>
      </c>
      <c r="P67" s="18">
        <f>IFERROR((VLOOKUP(A67,$A$3:$N$369,12,FALSE)/VLOOKUP(A67-7,$A$3:$N$369,12,FALSE))-1,"No data available")</f>
        <v>-7.7670137966654229E-2</v>
      </c>
      <c r="Q67" s="18">
        <f>IFERROR((VLOOKUP(A67,$A$3:$N$369,13,FALSE)/VLOOKUP(A67-7,$A$3:$N$369,13,FALSE))-1,"No data available")</f>
        <v>3.16591619586859E-9</v>
      </c>
      <c r="R67" s="18">
        <f>IFERROR((VLOOKUP(A67,$A$3:$N$369,14,FALSE)/VLOOKUP(A67-7,$A$3:$N$369,14,FALSE))-1,"No data available")</f>
        <v>4.0404040326173618E-2</v>
      </c>
    </row>
    <row r="68" spans="1:18" x14ac:dyDescent="0.25">
      <c r="A68" s="22">
        <v>43530</v>
      </c>
      <c r="B68" s="23">
        <v>21065820</v>
      </c>
      <c r="C68" s="23">
        <v>5161125</v>
      </c>
      <c r="D68" s="23">
        <v>2002516</v>
      </c>
      <c r="E68" s="23">
        <v>1417982</v>
      </c>
      <c r="F68" s="23">
        <v>1104608</v>
      </c>
      <c r="G68" s="24">
        <f t="shared" si="0"/>
        <v>5.2436031448099336E-2</v>
      </c>
      <c r="H68" s="48">
        <f>IFERROR((VLOOKUP(A68,$A$3:$F$369,6,TRUE)/(VLOOKUP(A68-7,$A$3:$F$369,6,TRUE))-1),"No Data Available")</f>
        <v>-0.16522538222440208</v>
      </c>
      <c r="I68" s="18">
        <f>IFERROR((VLOOKUP(A68,'Channel wise traffic'!$A$3:$F$369,6,TRUE)/(VLOOKUP(A68-7,'Channel wise traffic'!$A$3:$F$369,6,TRUE))-1),"No Data Avaiable")</f>
        <v>-2.0202030068046883E-2</v>
      </c>
      <c r="J68" s="18">
        <f>IFERROR((VLOOKUP(A68,$A$3:$G$369,7,FALSE)/(VLOOKUP(A68-7,$A$3:$G$369,7,FALSE))-1),"No Data Available")</f>
        <v>-0.14801352667323064</v>
      </c>
      <c r="K68" s="24">
        <f t="shared" si="1"/>
        <v>0.24499995727676396</v>
      </c>
      <c r="L68" s="24">
        <f t="shared" si="2"/>
        <v>0.38799990312189686</v>
      </c>
      <c r="M68" s="24">
        <f t="shared" si="3"/>
        <v>0.70810020993590062</v>
      </c>
      <c r="N68" s="24">
        <f t="shared" si="4"/>
        <v>0.77900001551500653</v>
      </c>
      <c r="O68" s="25">
        <f>IFERROR((VLOOKUP(A68,$A$3:$N$369,11,FALSE)/VLOOKUP(A68-7,$A$3:$N$369,11,FALSE))-1,"No data available")</f>
        <v>-3.9215751298705914E-2</v>
      </c>
      <c r="P68" s="25">
        <f>IFERROR((VLOOKUP(A68,$A$3:$N$369,12,FALSE)/VLOOKUP(A68-7,$A$3:$N$369,12,FALSE))-1,"No data available")</f>
        <v>1.041647581229932E-2</v>
      </c>
      <c r="Q68" s="25">
        <f>IFERROR((VLOOKUP(A68,$A$3:$N$369,13,FALSE)/VLOOKUP(A68-7,$A$3:$N$369,13,FALSE))-1,"No data available")</f>
        <v>-7.6189982470685869E-2</v>
      </c>
      <c r="R68" s="25">
        <f>IFERROR((VLOOKUP(A68,$A$3:$N$369,14,FALSE)/VLOOKUP(A68-7,$A$3:$N$369,14,FALSE))-1,"No data available")</f>
        <v>-4.999970826424982E-2</v>
      </c>
    </row>
    <row r="69" spans="1:18" x14ac:dyDescent="0.25">
      <c r="A69" s="15">
        <v>43531</v>
      </c>
      <c r="B69" s="16">
        <v>21717340</v>
      </c>
      <c r="C69" s="16">
        <v>5157868</v>
      </c>
      <c r="D69" s="16">
        <v>2042515</v>
      </c>
      <c r="E69" s="16">
        <v>1446305</v>
      </c>
      <c r="F69" s="16">
        <v>1221549</v>
      </c>
      <c r="G69" s="17">
        <f t="shared" ref="G69:G132" si="5">(F69/B69)</f>
        <v>5.624763437879593E-2</v>
      </c>
      <c r="H69" s="47">
        <f>IFERROR((VLOOKUP(A69,$A$3:$F$369,6,TRUE)/(VLOOKUP(A69-7,$A$3:$F$369,6,TRUE))-1),"No Data Available")</f>
        <v>-0.13097833046398133</v>
      </c>
      <c r="I69" s="25">
        <f>IFERROR((VLOOKUP(A69,'Channel wise traffic'!$A$3:$F$369,6,TRUE)/(VLOOKUP(A69-7,'Channel wise traffic'!$A$3:$F$369,6,TRUE))-1),"No Data Avaiable")</f>
        <v>-3.8461558896224046E-2</v>
      </c>
      <c r="J69" s="25">
        <f>IFERROR((VLOOKUP(A69,$A$3:$G$369,7,FALSE)/(VLOOKUP(A69-7,$A$3:$G$369,7,FALSE))-1),"No Data Available")</f>
        <v>-9.6217447676498091E-2</v>
      </c>
      <c r="K69" s="17">
        <f t="shared" ref="K69:K132" si="6">C69/B69</f>
        <v>0.23749998848846129</v>
      </c>
      <c r="L69" s="17">
        <f t="shared" ref="L69:L132" si="7">D69/C69</f>
        <v>0.3959998588564112</v>
      </c>
      <c r="M69" s="17">
        <f t="shared" ref="M69:M132" si="8">E69/D69</f>
        <v>0.70810006291263472</v>
      </c>
      <c r="N69" s="17">
        <f t="shared" ref="N69:N132" si="9">F69/E69</f>
        <v>0.84459985964232998</v>
      </c>
      <c r="O69" s="18">
        <f>IFERROR((VLOOKUP(A69,$A$3:$N$369,11,FALSE)/VLOOKUP(A69-7,$A$3:$N$369,11,FALSE))-1,"No data available")</f>
        <v>-6.8627387776377669E-2</v>
      </c>
      <c r="P69" s="18">
        <f>IFERROR((VLOOKUP(A69,$A$3:$N$369,12,FALSE)/VLOOKUP(A69-7,$A$3:$N$369,12,FALSE))-1,"No data available")</f>
        <v>-1.5999554037193775E-7</v>
      </c>
      <c r="Q69" s="18">
        <f>IFERROR((VLOOKUP(A69,$A$3:$N$369,13,FALSE)/VLOOKUP(A69-7,$A$3:$N$369,13,FALSE))-1,"No data available")</f>
        <v>-2.0202153149615265E-2</v>
      </c>
      <c r="R69" s="18">
        <f>IFERROR((VLOOKUP(A69,$A$3:$N$369,14,FALSE)/VLOOKUP(A69-7,$A$3:$N$369,14,FALSE))-1,"No data available")</f>
        <v>-9.6149438342155724E-3</v>
      </c>
    </row>
    <row r="70" spans="1:18" x14ac:dyDescent="0.25">
      <c r="A70" s="22">
        <v>43532</v>
      </c>
      <c r="B70" s="23">
        <v>21717340</v>
      </c>
      <c r="C70" s="23">
        <v>5700801</v>
      </c>
      <c r="D70" s="23">
        <v>2394336</v>
      </c>
      <c r="E70" s="23">
        <v>1730387</v>
      </c>
      <c r="F70" s="23">
        <v>1390539</v>
      </c>
      <c r="G70" s="24">
        <f t="shared" si="5"/>
        <v>6.402897408246129E-2</v>
      </c>
      <c r="H70" s="48">
        <f>IFERROR((VLOOKUP(A70,$A$3:$F$369,6,TRUE)/(VLOOKUP(A70-7,$A$3:$F$369,6,TRUE))-1),"No Data Available")</f>
        <v>-4.6617420803931608E-2</v>
      </c>
      <c r="I70" s="18">
        <f>IFERROR((VLOOKUP(A70,'Channel wise traffic'!$A$3:$F$369,6,TRUE)/(VLOOKUP(A70-7,'Channel wise traffic'!$A$3:$F$369,6,TRUE))-1),"No Data Avaiable")</f>
        <v>-2.9126207515823954E-2</v>
      </c>
      <c r="J70" s="18">
        <f>IFERROR((VLOOKUP(A70,$A$3:$G$369,7,FALSE)/(VLOOKUP(A70-7,$A$3:$G$369,7,FALSE))-1),"No Data Available")</f>
        <v>-1.8015952207970032E-2</v>
      </c>
      <c r="K70" s="24">
        <f t="shared" si="6"/>
        <v>0.2624999654653839</v>
      </c>
      <c r="L70" s="24">
        <f t="shared" si="7"/>
        <v>0.41999992632614258</v>
      </c>
      <c r="M70" s="24">
        <f t="shared" si="8"/>
        <v>0.72270015570078716</v>
      </c>
      <c r="N70" s="24">
        <f t="shared" si="9"/>
        <v>0.80360000392975672</v>
      </c>
      <c r="O70" s="25">
        <f>IFERROR((VLOOKUP(A70,$A$3:$N$369,11,FALSE)/VLOOKUP(A70-7,$A$3:$N$369,11,FALSE))-1,"No data available")</f>
        <v>9.6153559473064476E-3</v>
      </c>
      <c r="P70" s="25">
        <f>IFERROR((VLOOKUP(A70,$A$3:$N$369,12,FALSE)/VLOOKUP(A70-7,$A$3:$N$369,12,FALSE))-1,"No data available")</f>
        <v>-6.8973454281362478E-8</v>
      </c>
      <c r="Q70" s="25">
        <f>IFERROR((VLOOKUP(A70,$A$3:$N$369,13,FALSE)/VLOOKUP(A70-7,$A$3:$N$369,13,FALSE))-1,"No data available")</f>
        <v>-5.7142425637677463E-2</v>
      </c>
      <c r="R70" s="25">
        <f>IFERROR((VLOOKUP(A70,$A$3:$N$369,14,FALSE)/VLOOKUP(A70-7,$A$3:$N$369,14,FALSE))-1,"No data available")</f>
        <v>3.1578830054969309E-2</v>
      </c>
    </row>
    <row r="71" spans="1:18" x14ac:dyDescent="0.25">
      <c r="A71" s="15">
        <v>43533</v>
      </c>
      <c r="B71" s="16">
        <v>46685340</v>
      </c>
      <c r="C71" s="16">
        <v>9705882</v>
      </c>
      <c r="D71" s="16">
        <v>3267000</v>
      </c>
      <c r="E71" s="16">
        <v>2310422</v>
      </c>
      <c r="F71" s="16">
        <v>1820150</v>
      </c>
      <c r="G71" s="17">
        <f t="shared" si="5"/>
        <v>3.8987613670586958E-2</v>
      </c>
      <c r="H71" s="49">
        <f>IFERROR((VLOOKUP(A71,$A$3:$F$369,6,TRUE)/(VLOOKUP(A71-7,$A$3:$F$369,6,TRUE))-1),"No Data Available")</f>
        <v>1.0202070652584099</v>
      </c>
      <c r="I71" s="32">
        <f>IFERROR((VLOOKUP(A71,'Channel wise traffic'!$A$3:$F$369,6,TRUE)/(VLOOKUP(A71-7,'Channel wise traffic'!$A$3:$F$369,6,TRUE))-1),"No Data Avaiable")</f>
        <v>0</v>
      </c>
      <c r="J71" s="32">
        <f>IFERROR((VLOOKUP(A71,$A$3:$G$369,7,FALSE)/(VLOOKUP(A71-7,$A$3:$G$369,7,FALSE))-1),"No Data Available")</f>
        <v>1.0202070652584103</v>
      </c>
      <c r="K71" s="17">
        <f t="shared" si="6"/>
        <v>0.20789999601587994</v>
      </c>
      <c r="L71" s="17">
        <f t="shared" si="7"/>
        <v>0.33660001224000047</v>
      </c>
      <c r="M71" s="17">
        <f t="shared" si="8"/>
        <v>0.70719987756351388</v>
      </c>
      <c r="N71" s="17">
        <f t="shared" si="9"/>
        <v>0.78779980453787235</v>
      </c>
      <c r="O71" s="18">
        <f>IFERROR((VLOOKUP(A71,$A$3:$N$369,11,FALSE)/VLOOKUP(A71-7,$A$3:$N$369,11,FALSE))-1,"No data available")</f>
        <v>-9.9999785799986807E-3</v>
      </c>
      <c r="P71" s="18">
        <f>IFERROR((VLOOKUP(A71,$A$3:$N$369,12,FALSE)/VLOOKUP(A71-7,$A$3:$N$369,12,FALSE))-1,"No data available")</f>
        <v>-9.9999224199929237E-3</v>
      </c>
      <c r="Q71" s="18">
        <f>IFERROR((VLOOKUP(A71,$A$3:$N$369,13,FALSE)/VLOOKUP(A71-7,$A$3:$N$369,13,FALSE))-1,"No data available")</f>
        <v>1.1224496738699306</v>
      </c>
      <c r="R71" s="18">
        <f>IFERROR((VLOOKUP(A71,$A$3:$N$369,14,FALSE)/VLOOKUP(A71-7,$A$3:$N$369,14,FALSE))-1,"No data available")</f>
        <v>-2.8846115409956741E-2</v>
      </c>
    </row>
    <row r="72" spans="1:18" x14ac:dyDescent="0.25">
      <c r="A72" s="15">
        <v>43534</v>
      </c>
      <c r="B72" s="16">
        <v>46236443</v>
      </c>
      <c r="C72" s="16">
        <v>10098039</v>
      </c>
      <c r="D72" s="16">
        <v>3502000</v>
      </c>
      <c r="E72" s="16">
        <v>2262292</v>
      </c>
      <c r="F72" s="46">
        <v>1711650</v>
      </c>
      <c r="G72" s="17">
        <f t="shared" si="5"/>
        <v>3.7019499964562587E-2</v>
      </c>
      <c r="H72" s="48">
        <f>IFERROR((VLOOKUP(A72,$A$3:$F$369,6,TRUE)/(VLOOKUP(A72-7,$A$3:$F$369,6,TRUE))-1),"No Data Available")</f>
        <v>1.0355904530176874E-2</v>
      </c>
      <c r="I72" s="18">
        <f>IFERROR((VLOOKUP(A72,'Channel wise traffic'!$A$3:$F$369,6,TRUE)/(VLOOKUP(A72-7,'Channel wise traffic'!$A$3:$F$369,6,TRUE))-1),"No Data Avaiable")</f>
        <v>5.1020374066121921E-2</v>
      </c>
      <c r="J72" s="18">
        <f>IFERROR((VLOOKUP(A72,$A$3:$G$369,7,FALSE)/(VLOOKUP(A72-7,$A$3:$G$369,7,FALSE))-1),"No Data Available")</f>
        <v>-3.8690508997938244E-2</v>
      </c>
      <c r="K72" s="17">
        <f t="shared" si="6"/>
        <v>0.21839999672985225</v>
      </c>
      <c r="L72" s="17">
        <f t="shared" si="7"/>
        <v>0.34680000740737882</v>
      </c>
      <c r="M72" s="17">
        <f t="shared" si="8"/>
        <v>0.64600000000000002</v>
      </c>
      <c r="N72" s="17">
        <f t="shared" si="9"/>
        <v>0.75659994377383644</v>
      </c>
      <c r="O72" s="18">
        <f>IFERROR((VLOOKUP(A72,$A$3:$N$369,11,FALSE)/VLOOKUP(A72-7,$A$3:$N$369,11,FALSE))-1,"No data available")</f>
        <v>7.2164960337149031E-2</v>
      </c>
      <c r="P72" s="18">
        <f>IFERROR((VLOOKUP(A72,$A$3:$N$369,12,FALSE)/VLOOKUP(A72-7,$A$3:$N$369,12,FALSE))-1,"No data available")</f>
        <v>6.2500004676606657E-2</v>
      </c>
      <c r="Q72" s="18">
        <f>IFERROR((VLOOKUP(A72,$A$3:$N$369,13,FALSE)/VLOOKUP(A72-7,$A$3:$N$369,13,FALSE))-1,"No data available")</f>
        <v>-9.5238085706966347E-2</v>
      </c>
      <c r="R72" s="18">
        <f>IFERROR((VLOOKUP(A72,$A$3:$N$369,14,FALSE)/VLOOKUP(A72-7,$A$3:$N$369,14,FALSE))-1,"No data available")</f>
        <v>-6.7307748406793322E-2</v>
      </c>
    </row>
    <row r="73" spans="1:18" x14ac:dyDescent="0.25">
      <c r="A73" s="22">
        <v>43535</v>
      </c>
      <c r="B73" s="23">
        <v>21282993</v>
      </c>
      <c r="C73" s="23">
        <v>5107918</v>
      </c>
      <c r="D73" s="23">
        <v>2104462</v>
      </c>
      <c r="E73" s="23">
        <v>1459444</v>
      </c>
      <c r="F73" s="23">
        <v>1220679</v>
      </c>
      <c r="G73" s="24">
        <f t="shared" si="5"/>
        <v>5.735466811458332E-2</v>
      </c>
      <c r="H73" s="47">
        <f>IFERROR((VLOOKUP(A73,$A$3:$F$369,6,TRUE)/(VLOOKUP(A73-7,$A$3:$F$369,6,TRUE))-1),"No Data Available")</f>
        <v>-0.11261551390237801</v>
      </c>
      <c r="I73" s="25">
        <f>IFERROR((VLOOKUP(A73,'Channel wise traffic'!$A$3:$F$369,6,TRUE)/(VLOOKUP(A73-7,'Channel wise traffic'!$A$3:$F$369,6,TRUE))-1),"No Data Avaiable")</f>
        <v>-1.9999965004919074E-2</v>
      </c>
      <c r="J73" s="25">
        <f>IFERROR((VLOOKUP(A73,$A$3:$G$369,7,FALSE)/(VLOOKUP(A73-7,$A$3:$G$369,7,FALSE))-1),"No Data Available")</f>
        <v>-9.4505617921909368E-2</v>
      </c>
      <c r="K73" s="24">
        <f t="shared" si="6"/>
        <v>0.23999998496452074</v>
      </c>
      <c r="L73" s="24">
        <f t="shared" si="7"/>
        <v>0.41199995771271192</v>
      </c>
      <c r="M73" s="24">
        <f t="shared" si="8"/>
        <v>0.69349981135321048</v>
      </c>
      <c r="N73" s="24">
        <f t="shared" si="9"/>
        <v>0.83640002631138977</v>
      </c>
      <c r="O73" s="25">
        <f>IFERROR((VLOOKUP(A73,$A$3:$N$369,11,FALSE)/VLOOKUP(A73-7,$A$3:$N$369,11,FALSE))-1,"No data available")</f>
        <v>-8.5714222708460741E-2</v>
      </c>
      <c r="P73" s="25">
        <f>IFERROR((VLOOKUP(A73,$A$3:$N$369,12,FALSE)/VLOOKUP(A73-7,$A$3:$N$369,12,FALSE))-1,"No data available")</f>
        <v>-9.6153960629744573E-3</v>
      </c>
      <c r="Q73" s="25">
        <f>IFERROR((VLOOKUP(A73,$A$3:$N$369,13,FALSE)/VLOOKUP(A73-7,$A$3:$N$369,13,FALSE))-1,"No data available")</f>
        <v>-6.8627455488447509E-2</v>
      </c>
      <c r="R73" s="25">
        <f>IFERROR((VLOOKUP(A73,$A$3:$N$369,14,FALSE)/VLOOKUP(A73-7,$A$3:$N$369,14,FALSE))-1,"No data available")</f>
        <v>7.3684007803028528E-2</v>
      </c>
    </row>
    <row r="74" spans="1:18" x14ac:dyDescent="0.25">
      <c r="A74" s="15">
        <v>43536</v>
      </c>
      <c r="B74" s="16">
        <v>21500167</v>
      </c>
      <c r="C74" s="16">
        <v>5428792</v>
      </c>
      <c r="D74" s="16">
        <v>2149801</v>
      </c>
      <c r="E74" s="16">
        <v>1600742</v>
      </c>
      <c r="F74" s="16">
        <v>1299482</v>
      </c>
      <c r="G74" s="17">
        <f t="shared" si="5"/>
        <v>6.04405537873264E-2</v>
      </c>
      <c r="H74" s="48">
        <f>IFERROR((VLOOKUP(A74,$A$3:$F$369,6,TRUE)/(VLOOKUP(A74-7,$A$3:$F$369,6,TRUE))-1),"No Data Available")</f>
        <v>3.2510015366695066E-2</v>
      </c>
      <c r="I74" s="18">
        <f>IFERROR((VLOOKUP(A74,'Channel wise traffic'!$A$3:$F$369,6,TRUE)/(VLOOKUP(A74-7,'Channel wise traffic'!$A$3:$F$369,6,TRUE))-1),"No Data Avaiable")</f>
        <v>-9.9999364563004844E-3</v>
      </c>
      <c r="J74" s="18">
        <f>IFERROR((VLOOKUP(A74,$A$3:$G$369,7,FALSE)/(VLOOKUP(A74-7,$A$3:$G$369,7,FALSE))-1),"No Data Available")</f>
        <v>4.2939390057935123E-2</v>
      </c>
      <c r="K74" s="17">
        <f t="shared" si="6"/>
        <v>0.25249999220936281</v>
      </c>
      <c r="L74" s="17">
        <f t="shared" si="7"/>
        <v>0.39599988358367755</v>
      </c>
      <c r="M74" s="17">
        <f t="shared" si="8"/>
        <v>0.74460008158894708</v>
      </c>
      <c r="N74" s="17">
        <f t="shared" si="9"/>
        <v>0.81179977785302071</v>
      </c>
      <c r="O74" s="18">
        <f>IFERROR((VLOOKUP(A74,$A$3:$N$369,11,FALSE)/VLOOKUP(A74-7,$A$3:$N$369,11,FALSE))-1,"No data available")</f>
        <v>4.1237071390163305E-2</v>
      </c>
      <c r="P74" s="18">
        <f>IFERROR((VLOOKUP(A74,$A$3:$N$369,12,FALSE)/VLOOKUP(A74-7,$A$3:$N$369,12,FALSE))-1,"No data available")</f>
        <v>4.2105425453004663E-2</v>
      </c>
      <c r="Q74" s="18">
        <f>IFERROR((VLOOKUP(A74,$A$3:$N$369,13,FALSE)/VLOOKUP(A74-7,$A$3:$N$369,13,FALSE))-1,"No data available")</f>
        <v>2.700969066182779E-7</v>
      </c>
      <c r="R74" s="18">
        <f>IFERROR((VLOOKUP(A74,$A$3:$N$369,14,FALSE)/VLOOKUP(A74-7,$A$3:$N$369,14,FALSE))-1,"No data available")</f>
        <v>-3.8835606101167874E-2</v>
      </c>
    </row>
    <row r="75" spans="1:18" x14ac:dyDescent="0.25">
      <c r="A75" s="22">
        <v>43537</v>
      </c>
      <c r="B75" s="23">
        <v>21717340</v>
      </c>
      <c r="C75" s="23">
        <v>5700801</v>
      </c>
      <c r="D75" s="23">
        <v>2166304</v>
      </c>
      <c r="E75" s="23">
        <v>1533960</v>
      </c>
      <c r="F75" s="23">
        <v>1232690</v>
      </c>
      <c r="G75" s="24">
        <f t="shared" si="5"/>
        <v>5.6760634589687317E-2</v>
      </c>
      <c r="H75" s="47">
        <f>IFERROR((VLOOKUP(A75,$A$3:$F$369,6,TRUE)/(VLOOKUP(A75-7,$A$3:$F$369,6,TRUE))-1),"No Data Available")</f>
        <v>0.11595244647875091</v>
      </c>
      <c r="I75" s="25">
        <f>IFERROR((VLOOKUP(A75,'Channel wise traffic'!$A$3:$F$369,6,TRUE)/(VLOOKUP(A75-7,'Channel wise traffic'!$A$3:$F$369,6,TRUE))-1),"No Data Avaiable")</f>
        <v>3.0927779261751054E-2</v>
      </c>
      <c r="J75" s="25">
        <f>IFERROR((VLOOKUP(A75,$A$3:$G$369,7,FALSE)/(VLOOKUP(A75-7,$A$3:$G$369,7,FALSE))-1),"No Data Available")</f>
        <v>8.2473883361452227E-2</v>
      </c>
      <c r="K75" s="24">
        <f t="shared" si="6"/>
        <v>0.2624999654653839</v>
      </c>
      <c r="L75" s="24">
        <f t="shared" si="7"/>
        <v>0.37999993334270044</v>
      </c>
      <c r="M75" s="24">
        <f t="shared" si="8"/>
        <v>0.70810006351832433</v>
      </c>
      <c r="N75" s="24">
        <f t="shared" si="9"/>
        <v>0.80359983311168481</v>
      </c>
      <c r="O75" s="25">
        <f>IFERROR((VLOOKUP(A75,$A$3:$N$369,11,FALSE)/VLOOKUP(A75-7,$A$3:$N$369,11,FALSE))-1,"No data available")</f>
        <v>7.1428617307271791E-2</v>
      </c>
      <c r="P75" s="25">
        <f>IFERROR((VLOOKUP(A75,$A$3:$N$369,12,FALSE)/VLOOKUP(A75-7,$A$3:$N$369,12,FALSE))-1,"No data available")</f>
        <v>-2.0618483960505252E-2</v>
      </c>
      <c r="Q75" s="25">
        <f>IFERROR((VLOOKUP(A75,$A$3:$N$369,13,FALSE)/VLOOKUP(A75-7,$A$3:$N$369,13,FALSE))-1,"No data available")</f>
        <v>-2.067752193912753E-7</v>
      </c>
      <c r="R75" s="25">
        <f>IFERROR((VLOOKUP(A75,$A$3:$N$369,14,FALSE)/VLOOKUP(A75-7,$A$3:$N$369,14,FALSE))-1,"No data available")</f>
        <v>3.1578712588876012E-2</v>
      </c>
    </row>
    <row r="76" spans="1:18" x14ac:dyDescent="0.25">
      <c r="A76" s="15">
        <v>43538</v>
      </c>
      <c r="B76" s="16">
        <v>22803207</v>
      </c>
      <c r="C76" s="16">
        <v>5415761</v>
      </c>
      <c r="D76" s="16">
        <v>2144641</v>
      </c>
      <c r="E76" s="16">
        <v>1628211</v>
      </c>
      <c r="F76" s="16">
        <v>1268377</v>
      </c>
      <c r="G76" s="17">
        <f t="shared" si="5"/>
        <v>5.5622746397030909E-2</v>
      </c>
      <c r="H76" s="48">
        <f>IFERROR((VLOOKUP(A76,$A$3:$F$369,6,TRUE)/(VLOOKUP(A76-7,$A$3:$F$369,6,TRUE))-1),"No Data Available")</f>
        <v>3.8334933760332257E-2</v>
      </c>
      <c r="I76" s="18">
        <f>IFERROR((VLOOKUP(A76,'Channel wise traffic'!$A$3:$F$369,6,TRUE)/(VLOOKUP(A76-7,'Channel wise traffic'!$A$3:$F$369,6,TRUE))-1),"No Data Avaiable")</f>
        <v>5.0000004604615844E-2</v>
      </c>
      <c r="J76" s="18">
        <f>IFERROR((VLOOKUP(A76,$A$3:$G$369,7,FALSE)/(VLOOKUP(A76-7,$A$3:$G$369,7,FALSE))-1),"No Data Available")</f>
        <v>-1.1109586894921697E-2</v>
      </c>
      <c r="K76" s="17">
        <f t="shared" si="6"/>
        <v>0.23749997094706898</v>
      </c>
      <c r="L76" s="17">
        <f t="shared" si="7"/>
        <v>0.39599993426593233</v>
      </c>
      <c r="M76" s="17">
        <f t="shared" si="8"/>
        <v>0.75919979148025241</v>
      </c>
      <c r="N76" s="17">
        <f t="shared" si="9"/>
        <v>0.77900038754190948</v>
      </c>
      <c r="O76" s="18">
        <f>IFERROR((VLOOKUP(A76,$A$3:$N$369,11,FALSE)/VLOOKUP(A76-7,$A$3:$N$369,11,FALSE))-1,"No data available")</f>
        <v>-7.3858497540157941E-8</v>
      </c>
      <c r="P76" s="18">
        <f>IFERROR((VLOOKUP(A76,$A$3:$N$369,12,FALSE)/VLOOKUP(A76-7,$A$3:$N$369,12,FALSE))-1,"No data available")</f>
        <v>1.904281514697459E-7</v>
      </c>
      <c r="Q76" s="18">
        <f>IFERROR((VLOOKUP(A76,$A$3:$N$369,13,FALSE)/VLOOKUP(A76-7,$A$3:$N$369,13,FALSE))-1,"No data available")</f>
        <v>7.2164558717066951E-2</v>
      </c>
      <c r="R76" s="18">
        <f>IFERROR((VLOOKUP(A76,$A$3:$N$369,14,FALSE)/VLOOKUP(A76-7,$A$3:$N$369,14,FALSE))-1,"No data available")</f>
        <v>-7.7669290790789991E-2</v>
      </c>
    </row>
    <row r="77" spans="1:18" x14ac:dyDescent="0.25">
      <c r="A77" s="15">
        <v>43539</v>
      </c>
      <c r="B77" s="16">
        <v>21500167</v>
      </c>
      <c r="C77" s="16">
        <v>5106289</v>
      </c>
      <c r="D77" s="16">
        <v>2124216</v>
      </c>
      <c r="E77" s="16">
        <v>1519664</v>
      </c>
      <c r="F77" s="46">
        <v>1183818</v>
      </c>
      <c r="G77" s="17">
        <f t="shared" si="5"/>
        <v>5.5060874643438819E-2</v>
      </c>
      <c r="H77" s="47">
        <f>IFERROR((VLOOKUP(A77,$A$3:$F$369,6,TRUE)/(VLOOKUP(A77-7,$A$3:$F$369,6,TRUE))-1),"No Data Available")</f>
        <v>-0.14866249706049239</v>
      </c>
      <c r="I77" s="25">
        <f>IFERROR((VLOOKUP(A77,'Channel wise traffic'!$A$3:$F$369,6,TRUE)/(VLOOKUP(A77-7,'Channel wise traffic'!$A$3:$F$369,6,TRUE))-1),"No Data Avaiable")</f>
        <v>-9.9999364563004844E-3</v>
      </c>
      <c r="J77" s="25">
        <f>IFERROR((VLOOKUP(A77,$A$3:$G$369,7,FALSE)/(VLOOKUP(A77-7,$A$3:$G$369,7,FALSE))-1),"No Data Available")</f>
        <v>-0.14006314434263278</v>
      </c>
      <c r="K77" s="17">
        <f t="shared" si="6"/>
        <v>0.23749996918628585</v>
      </c>
      <c r="L77" s="17">
        <f t="shared" si="7"/>
        <v>0.41599995613252599</v>
      </c>
      <c r="M77" s="17">
        <f t="shared" si="8"/>
        <v>0.71539994049569344</v>
      </c>
      <c r="N77" s="17">
        <f t="shared" si="9"/>
        <v>0.77899983154170926</v>
      </c>
      <c r="O77" s="18">
        <f>IFERROR((VLOOKUP(A77,$A$3:$N$369,11,FALSE)/VLOOKUP(A77-7,$A$3:$N$369,11,FALSE))-1,"No data available")</f>
        <v>-9.5238093592796336E-2</v>
      </c>
      <c r="P77" s="18">
        <f>IFERROR((VLOOKUP(A77,$A$3:$N$369,12,FALSE)/VLOOKUP(A77-7,$A$3:$N$369,12,FALSE))-1,"No data available")</f>
        <v>-9.5237402268267823E-3</v>
      </c>
      <c r="Q77" s="18">
        <f>IFERROR((VLOOKUP(A77,$A$3:$N$369,13,FALSE)/VLOOKUP(A77-7,$A$3:$N$369,13,FALSE))-1,"No data available")</f>
        <v>-1.0101305704043773E-2</v>
      </c>
      <c r="R77" s="18">
        <f>IFERROR((VLOOKUP(A77,$A$3:$N$369,14,FALSE)/VLOOKUP(A77-7,$A$3:$N$369,14,FALSE))-1,"No data available")</f>
        <v>-3.0612459267979064E-2</v>
      </c>
    </row>
    <row r="78" spans="1:18" x14ac:dyDescent="0.25">
      <c r="A78" s="22">
        <v>43540</v>
      </c>
      <c r="B78" s="23">
        <v>42645263</v>
      </c>
      <c r="C78" s="23">
        <v>9313725</v>
      </c>
      <c r="D78" s="23">
        <v>3293333</v>
      </c>
      <c r="E78" s="23">
        <v>2217072</v>
      </c>
      <c r="F78" s="23">
        <v>1815781</v>
      </c>
      <c r="G78" s="24">
        <f t="shared" si="5"/>
        <v>4.2578726739239479E-2</v>
      </c>
      <c r="H78" s="48">
        <f>IFERROR((VLOOKUP(A78,$A$3:$F$369,6,TRUE)/(VLOOKUP(A78-7,$A$3:$F$369,6,TRUE))-1),"No Data Available")</f>
        <v>-2.4003516193720209E-3</v>
      </c>
      <c r="I78" s="18">
        <f>IFERROR((VLOOKUP(A78,'Channel wise traffic'!$A$3:$F$369,6,TRUE)/(VLOOKUP(A78-7,'Channel wise traffic'!$A$3:$F$369,6,TRUE))-1),"No Data Avaiable")</f>
        <v>-8.6538474102115903E-2</v>
      </c>
      <c r="J78" s="18">
        <f>IFERROR((VLOOKUP(A78,$A$3:$G$369,7,FALSE)/(VLOOKUP(A78-7,$A$3:$G$369,7,FALSE))-1),"No Data Available")</f>
        <v>9.2109075948952679E-2</v>
      </c>
      <c r="K78" s="24">
        <f t="shared" si="6"/>
        <v>0.21839998970108357</v>
      </c>
      <c r="L78" s="24">
        <f t="shared" si="7"/>
        <v>0.35359998282105171</v>
      </c>
      <c r="M78" s="24">
        <f t="shared" si="8"/>
        <v>0.67320006813765876</v>
      </c>
      <c r="N78" s="24">
        <f t="shared" si="9"/>
        <v>0.81899956338810831</v>
      </c>
      <c r="O78" s="25">
        <f>IFERROR((VLOOKUP(A78,$A$3:$N$369,11,FALSE)/VLOOKUP(A78-7,$A$3:$N$369,11,FALSE))-1,"No data available")</f>
        <v>5.0505021098709468E-2</v>
      </c>
      <c r="P78" s="25">
        <f>IFERROR((VLOOKUP(A78,$A$3:$N$369,12,FALSE)/VLOOKUP(A78-7,$A$3:$N$369,12,FALSE))-1,"No data available")</f>
        <v>5.0504961268183379E-2</v>
      </c>
      <c r="Q78" s="25">
        <f>IFERROR((VLOOKUP(A78,$A$3:$N$369,13,FALSE)/VLOOKUP(A78-7,$A$3:$N$369,13,FALSE))-1,"No data available")</f>
        <v>-4.8076661923349362E-2</v>
      </c>
      <c r="R78" s="25">
        <f>IFERROR((VLOOKUP(A78,$A$3:$N$369,14,FALSE)/VLOOKUP(A78-7,$A$3:$N$369,14,FALSE))-1,"No data available")</f>
        <v>3.9603664116847348E-2</v>
      </c>
    </row>
    <row r="79" spans="1:18" x14ac:dyDescent="0.25">
      <c r="A79" s="15">
        <v>43541</v>
      </c>
      <c r="B79" s="16">
        <v>42645263</v>
      </c>
      <c r="C79" s="16">
        <v>8686840</v>
      </c>
      <c r="D79" s="16">
        <v>2894455</v>
      </c>
      <c r="E79" s="16">
        <v>1968229</v>
      </c>
      <c r="F79" s="16">
        <v>1504514</v>
      </c>
      <c r="G79" s="17">
        <f t="shared" si="5"/>
        <v>3.5279744903906445E-2</v>
      </c>
      <c r="H79" s="47">
        <f>IFERROR((VLOOKUP(A79,$A$3:$F$369,6,TRUE)/(VLOOKUP(A79-7,$A$3:$F$369,6,TRUE))-1),"No Data Available")</f>
        <v>-0.12101539450238075</v>
      </c>
      <c r="I79" s="25">
        <f>IFERROR((VLOOKUP(A79,'Channel wise traffic'!$A$3:$F$369,6,TRUE)/(VLOOKUP(A79-7,'Channel wise traffic'!$A$3:$F$369,6,TRUE))-1),"No Data Avaiable")</f>
        <v>-7.7669905432383946E-2</v>
      </c>
      <c r="J79" s="25">
        <f>IFERROR((VLOOKUP(A79,$A$3:$G$369,7,FALSE)/(VLOOKUP(A79-7,$A$3:$G$369,7,FALSE))-1),"No Data Available")</f>
        <v>-4.6995639117804022E-2</v>
      </c>
      <c r="K79" s="17">
        <f t="shared" si="6"/>
        <v>0.20369999828585886</v>
      </c>
      <c r="L79" s="17">
        <f t="shared" si="7"/>
        <v>0.33319998986973398</v>
      </c>
      <c r="M79" s="17">
        <f t="shared" si="8"/>
        <v>0.6799998618047266</v>
      </c>
      <c r="N79" s="17">
        <f t="shared" si="9"/>
        <v>0.76439987420163003</v>
      </c>
      <c r="O79" s="18">
        <f>IFERROR((VLOOKUP(A79,$A$3:$N$369,11,FALSE)/VLOOKUP(A79-7,$A$3:$N$369,11,FALSE))-1,"No data available")</f>
        <v>-6.7307686190931637E-2</v>
      </c>
      <c r="P79" s="18">
        <f>IFERROR((VLOOKUP(A79,$A$3:$N$369,12,FALSE)/VLOOKUP(A79-7,$A$3:$N$369,12,FALSE))-1,"No data available")</f>
        <v>-3.9215736006802282E-2</v>
      </c>
      <c r="Q79" s="18">
        <f>IFERROR((VLOOKUP(A79,$A$3:$N$369,13,FALSE)/VLOOKUP(A79-7,$A$3:$N$369,13,FALSE))-1,"No data available")</f>
        <v>5.2631365022796528E-2</v>
      </c>
      <c r="R79" s="18">
        <f>IFERROR((VLOOKUP(A79,$A$3:$N$369,14,FALSE)/VLOOKUP(A79-7,$A$3:$N$369,14,FALSE))-1,"No data available")</f>
        <v>1.0309187162886202E-2</v>
      </c>
    </row>
    <row r="80" spans="1:18" x14ac:dyDescent="0.25">
      <c r="A80" s="22">
        <v>43542</v>
      </c>
      <c r="B80" s="23">
        <v>22368860</v>
      </c>
      <c r="C80" s="23">
        <v>5368526</v>
      </c>
      <c r="D80" s="23">
        <v>2233307</v>
      </c>
      <c r="E80" s="23">
        <v>1614011</v>
      </c>
      <c r="F80" s="23">
        <v>1310254</v>
      </c>
      <c r="G80" s="24">
        <f t="shared" si="5"/>
        <v>5.8574911729967462E-2</v>
      </c>
      <c r="H80" s="48">
        <f>IFERROR((VLOOKUP(A80,$A$3:$F$369,6,TRUE)/(VLOOKUP(A80-7,$A$3:$F$369,6,TRUE))-1),"No Data Available")</f>
        <v>7.3381290249115549E-2</v>
      </c>
      <c r="I80" s="18">
        <f>IFERROR((VLOOKUP(A80,'Channel wise traffic'!$A$3:$F$369,6,TRUE)/(VLOOKUP(A80-7,'Channel wise traffic'!$A$3:$F$369,6,TRUE))-1),"No Data Avaiable")</f>
        <v>5.1020364054076506E-2</v>
      </c>
      <c r="J80" s="18">
        <f>IFERROR((VLOOKUP(A80,$A$3:$G$369,7,FALSE)/(VLOOKUP(A80-7,$A$3:$G$369,7,FALSE))-1),"No Data Available")</f>
        <v>2.1275401907066005E-2</v>
      </c>
      <c r="K80" s="24">
        <f t="shared" si="6"/>
        <v>0.23999998211799797</v>
      </c>
      <c r="L80" s="24">
        <f t="shared" si="7"/>
        <v>0.4160000342738398</v>
      </c>
      <c r="M80" s="24">
        <f t="shared" si="8"/>
        <v>0.72270001392553729</v>
      </c>
      <c r="N80" s="24">
        <f t="shared" si="9"/>
        <v>0.81179991957923459</v>
      </c>
      <c r="O80" s="25">
        <f>IFERROR((VLOOKUP(A80,$A$3:$N$369,11,FALSE)/VLOOKUP(A80-7,$A$3:$N$369,11,FALSE))-1,"No data available")</f>
        <v>-1.186051223900364E-8</v>
      </c>
      <c r="P80" s="25">
        <f>IFERROR((VLOOKUP(A80,$A$3:$N$369,12,FALSE)/VLOOKUP(A80-7,$A$3:$N$369,12,FALSE))-1,"No data available")</f>
        <v>9.7089246885728731E-3</v>
      </c>
      <c r="Q80" s="25">
        <f>IFERROR((VLOOKUP(A80,$A$3:$N$369,13,FALSE)/VLOOKUP(A80-7,$A$3:$N$369,13,FALSE))-1,"No data available")</f>
        <v>4.2105566712915321E-2</v>
      </c>
      <c r="R80" s="25">
        <f>IFERROR((VLOOKUP(A80,$A$3:$N$369,14,FALSE)/VLOOKUP(A80-7,$A$3:$N$369,14,FALSE))-1,"No data available")</f>
        <v>-2.9411891389631073E-2</v>
      </c>
    </row>
    <row r="81" spans="1:18" x14ac:dyDescent="0.25">
      <c r="A81" s="15">
        <v>43543</v>
      </c>
      <c r="B81" s="16">
        <v>21934513</v>
      </c>
      <c r="C81" s="16">
        <v>5757809</v>
      </c>
      <c r="D81" s="16">
        <v>2418280</v>
      </c>
      <c r="E81" s="16">
        <v>1835958</v>
      </c>
      <c r="F81" s="16">
        <v>707578</v>
      </c>
      <c r="G81" s="17">
        <f t="shared" si="5"/>
        <v>3.2258660130726403E-2</v>
      </c>
      <c r="H81" s="49">
        <f>IFERROR((VLOOKUP(A81,$A$3:$F$369,6,TRUE)/(VLOOKUP(A81-7,$A$3:$F$369,6,TRUE))-1),"No Data Available")</f>
        <v>-0.45549226537958976</v>
      </c>
      <c r="I81" s="32">
        <f>IFERROR((VLOOKUP(A81,'Channel wise traffic'!$A$3:$F$369,6,TRUE)/(VLOOKUP(A81-7,'Channel wise traffic'!$A$3:$F$369,6,TRUE))-1),"No Data Avaiable")</f>
        <v>2.0201937045509322E-2</v>
      </c>
      <c r="J81" s="32">
        <f>IFERROR((VLOOKUP(A81,$A$3:$G$369,7,FALSE)/(VLOOKUP(A81-7,$A$3:$G$369,7,FALSE))-1),"No Data Available")</f>
        <v>-0.46627457709544307</v>
      </c>
      <c r="K81" s="17">
        <f t="shared" si="6"/>
        <v>0.26249996979645729</v>
      </c>
      <c r="L81" s="17">
        <f t="shared" si="7"/>
        <v>0.42000003820897847</v>
      </c>
      <c r="M81" s="17">
        <f t="shared" si="8"/>
        <v>0.75919992722100005</v>
      </c>
      <c r="N81" s="17">
        <f t="shared" si="9"/>
        <v>0.38539988387533919</v>
      </c>
      <c r="O81" s="18">
        <f>IFERROR((VLOOKUP(A81,$A$3:$N$369,11,FALSE)/VLOOKUP(A81-7,$A$3:$N$369,11,FALSE))-1,"No data available")</f>
        <v>3.9603872853995581E-2</v>
      </c>
      <c r="P81" s="18">
        <f>IFERROR((VLOOKUP(A81,$A$3:$N$369,12,FALSE)/VLOOKUP(A81-7,$A$3:$N$369,12,FALSE))-1,"No data available")</f>
        <v>6.0606468891118981E-2</v>
      </c>
      <c r="Q81" s="18">
        <f>IFERROR((VLOOKUP(A81,$A$3:$N$369,13,FALSE)/VLOOKUP(A81-7,$A$3:$N$369,13,FALSE))-1,"No data available")</f>
        <v>1.9607633672155123E-2</v>
      </c>
      <c r="R81" s="18">
        <f>IFERROR((VLOOKUP(A81,$A$3:$N$369,14,FALSE)/VLOOKUP(A81-7,$A$3:$N$369,14,FALSE))-1,"No data available")</f>
        <v>-0.52525253838500408</v>
      </c>
    </row>
    <row r="82" spans="1:18" x14ac:dyDescent="0.25">
      <c r="A82" s="15">
        <v>43544</v>
      </c>
      <c r="B82" s="16">
        <v>21282993</v>
      </c>
      <c r="C82" s="16">
        <v>5427163</v>
      </c>
      <c r="D82" s="16">
        <v>2149156</v>
      </c>
      <c r="E82" s="16">
        <v>1600262</v>
      </c>
      <c r="F82" s="46">
        <v>1377825</v>
      </c>
      <c r="G82" s="17">
        <f t="shared" si="5"/>
        <v>6.4738310067573676E-2</v>
      </c>
      <c r="H82" s="48">
        <f>IFERROR((VLOOKUP(A82,$A$3:$F$369,6,TRUE)/(VLOOKUP(A82-7,$A$3:$F$369,6,TRUE))-1),"No Data Available")</f>
        <v>0.11773844194404104</v>
      </c>
      <c r="I82" s="18">
        <f>IFERROR((VLOOKUP(A82,'Channel wise traffic'!$A$3:$F$369,6,TRUE)/(VLOOKUP(A82-7,'Channel wise traffic'!$A$3:$F$369,6,TRUE))-1),"No Data Avaiable")</f>
        <v>-1.9999965004919074E-2</v>
      </c>
      <c r="J82" s="18">
        <f>IFERROR((VLOOKUP(A82,$A$3:$G$369,7,FALSE)/(VLOOKUP(A82-7,$A$3:$G$369,7,FALSE))-1),"No Data Available")</f>
        <v>0.14054944127308611</v>
      </c>
      <c r="K82" s="17">
        <f t="shared" si="6"/>
        <v>0.25499998989803735</v>
      </c>
      <c r="L82" s="17">
        <f t="shared" si="7"/>
        <v>0.39599989902643423</v>
      </c>
      <c r="M82" s="17">
        <f t="shared" si="8"/>
        <v>0.74460020584824926</v>
      </c>
      <c r="N82" s="17">
        <f t="shared" si="9"/>
        <v>0.86099963630955434</v>
      </c>
      <c r="O82" s="18">
        <f>IFERROR((VLOOKUP(A82,$A$3:$N$369,11,FALSE)/VLOOKUP(A82-7,$A$3:$N$369,11,FALSE))-1,"No data available")</f>
        <v>-2.8571339253511518E-2</v>
      </c>
      <c r="P82" s="18">
        <f>IFERROR((VLOOKUP(A82,$A$3:$N$369,12,FALSE)/VLOOKUP(A82-7,$A$3:$N$369,12,FALSE))-1,"No data available")</f>
        <v>4.2105180237766771E-2</v>
      </c>
      <c r="Q82" s="18">
        <f>IFERROR((VLOOKUP(A82,$A$3:$N$369,13,FALSE)/VLOOKUP(A82-7,$A$3:$N$369,13,FALSE))-1,"No data available")</f>
        <v>5.1546588131297977E-2</v>
      </c>
      <c r="R82" s="18">
        <f>IFERROR((VLOOKUP(A82,$A$3:$N$369,14,FALSE)/VLOOKUP(A82-7,$A$3:$N$369,14,FALSE))-1,"No data available")</f>
        <v>7.1428341361902792E-2</v>
      </c>
    </row>
    <row r="83" spans="1:18" x14ac:dyDescent="0.25">
      <c r="A83" s="22">
        <v>43545</v>
      </c>
      <c r="B83" s="23">
        <v>21717340</v>
      </c>
      <c r="C83" s="23">
        <v>5429335</v>
      </c>
      <c r="D83" s="23">
        <v>2128299</v>
      </c>
      <c r="E83" s="23">
        <v>1475975</v>
      </c>
      <c r="F83" s="23">
        <v>1234506</v>
      </c>
      <c r="G83" s="24">
        <f t="shared" si="5"/>
        <v>5.6844254406847247E-2</v>
      </c>
      <c r="H83" s="47">
        <f>IFERROR((VLOOKUP(A83,$A$3:$F$369,6,TRUE)/(VLOOKUP(A83-7,$A$3:$F$369,6,TRUE))-1),"No Data Available")</f>
        <v>-2.6704205453110585E-2</v>
      </c>
      <c r="I83" s="25">
        <f>IFERROR((VLOOKUP(A83,'Channel wise traffic'!$A$3:$F$369,6,TRUE)/(VLOOKUP(A83-7,'Channel wise traffic'!$A$3:$F$369,6,TRUE))-1),"No Data Avaiable")</f>
        <v>-4.7619051795569911E-2</v>
      </c>
      <c r="J83" s="25">
        <f>IFERROR((VLOOKUP(A83,$A$3:$G$369,7,FALSE)/(VLOOKUP(A83-7,$A$3:$G$369,7,FALSE))-1),"No Data Available")</f>
        <v>2.1960584274233863E-2</v>
      </c>
      <c r="K83" s="24">
        <f t="shared" si="6"/>
        <v>0.25</v>
      </c>
      <c r="L83" s="24">
        <f t="shared" si="7"/>
        <v>0.39199994106092184</v>
      </c>
      <c r="M83" s="24">
        <f t="shared" si="8"/>
        <v>0.6934998324953402</v>
      </c>
      <c r="N83" s="24">
        <f t="shared" si="9"/>
        <v>0.83640034553430787</v>
      </c>
      <c r="O83" s="25">
        <f>IFERROR((VLOOKUP(A83,$A$3:$N$369,11,FALSE)/VLOOKUP(A83-7,$A$3:$N$369,11,FALSE))-1,"No data available")</f>
        <v>5.2631707713837406E-2</v>
      </c>
      <c r="P83" s="25">
        <f>IFERROR((VLOOKUP(A83,$A$3:$N$369,12,FALSE)/VLOOKUP(A83-7,$A$3:$N$369,12,FALSE))-1,"No data available")</f>
        <v>-1.0100994618661541E-2</v>
      </c>
      <c r="Q83" s="25">
        <f>IFERROR((VLOOKUP(A83,$A$3:$N$369,13,FALSE)/VLOOKUP(A83-7,$A$3:$N$369,13,FALSE))-1,"No data available")</f>
        <v>-8.6538431282776718E-2</v>
      </c>
      <c r="R83" s="25">
        <f>IFERROR((VLOOKUP(A83,$A$3:$N$369,14,FALSE)/VLOOKUP(A83-7,$A$3:$N$369,14,FALSE))-1,"No data available")</f>
        <v>7.3684119944433801E-2</v>
      </c>
    </row>
    <row r="84" spans="1:18" x14ac:dyDescent="0.25">
      <c r="A84" s="15">
        <v>43546</v>
      </c>
      <c r="B84" s="16">
        <v>21065820</v>
      </c>
      <c r="C84" s="16">
        <v>5529777</v>
      </c>
      <c r="D84" s="16">
        <v>2123434</v>
      </c>
      <c r="E84" s="16">
        <v>1612111</v>
      </c>
      <c r="F84" s="16">
        <v>1361589</v>
      </c>
      <c r="G84" s="17">
        <f t="shared" si="5"/>
        <v>6.4634986912448691E-2</v>
      </c>
      <c r="H84" s="48">
        <f>IFERROR((VLOOKUP(A84,$A$3:$F$369,6,TRUE)/(VLOOKUP(A84-7,$A$3:$F$369,6,TRUE))-1),"No Data Available")</f>
        <v>0.15016750885693586</v>
      </c>
      <c r="I84" s="18">
        <f>IFERROR((VLOOKUP(A84,'Channel wise traffic'!$A$3:$F$369,6,TRUE)/(VLOOKUP(A84-7,'Channel wise traffic'!$A$3:$F$369,6,TRUE))-1),"No Data Avaiable")</f>
        <v>-2.0202030068046883E-2</v>
      </c>
      <c r="J84" s="18">
        <f>IFERROR((VLOOKUP(A84,$A$3:$G$369,7,FALSE)/(VLOOKUP(A84-7,$A$3:$G$369,7,FALSE))-1),"No Data Available")</f>
        <v>0.17388231354858696</v>
      </c>
      <c r="K84" s="17">
        <f t="shared" si="6"/>
        <v>0.26249996439730333</v>
      </c>
      <c r="L84" s="17">
        <f t="shared" si="7"/>
        <v>0.38399993345120426</v>
      </c>
      <c r="M84" s="17">
        <f t="shared" si="8"/>
        <v>0.75919995629720538</v>
      </c>
      <c r="N84" s="17">
        <f t="shared" si="9"/>
        <v>0.84460003064305122</v>
      </c>
      <c r="O84" s="18">
        <f>IFERROR((VLOOKUP(A84,$A$3:$N$369,11,FALSE)/VLOOKUP(A84-7,$A$3:$N$369,11,FALSE))-1,"No data available")</f>
        <v>0.10526315138764697</v>
      </c>
      <c r="P84" s="18">
        <f>IFERROR((VLOOKUP(A84,$A$3:$N$369,12,FALSE)/VLOOKUP(A84-7,$A$3:$N$369,12,FALSE))-1,"No data available")</f>
        <v>-7.6923139557080633E-2</v>
      </c>
      <c r="Q84" s="18">
        <f>IFERROR((VLOOKUP(A84,$A$3:$N$369,13,FALSE)/VLOOKUP(A84-7,$A$3:$N$369,13,FALSE))-1,"No data available")</f>
        <v>6.1224516976005505E-2</v>
      </c>
      <c r="R84" s="18">
        <f>IFERROR((VLOOKUP(A84,$A$3:$N$369,14,FALSE)/VLOOKUP(A84-7,$A$3:$N$369,14,FALSE))-1,"No data available")</f>
        <v>8.4210800112130224E-2</v>
      </c>
    </row>
    <row r="85" spans="1:18" x14ac:dyDescent="0.25">
      <c r="A85" s="22">
        <v>43547</v>
      </c>
      <c r="B85" s="23">
        <v>44440853</v>
      </c>
      <c r="C85" s="23">
        <v>9612556</v>
      </c>
      <c r="D85" s="23">
        <v>3268269</v>
      </c>
      <c r="E85" s="23">
        <v>2289095</v>
      </c>
      <c r="F85" s="23">
        <v>1874769</v>
      </c>
      <c r="G85" s="24">
        <f t="shared" si="5"/>
        <v>4.2185711421875723E-2</v>
      </c>
      <c r="H85" s="47">
        <f>IFERROR((VLOOKUP(A85,$A$3:$F$369,6,TRUE)/(VLOOKUP(A85-7,$A$3:$F$369,6,TRUE))-1),"No Data Available")</f>
        <v>3.2486296530253478E-2</v>
      </c>
      <c r="I85" s="25">
        <f>IFERROR((VLOOKUP(A85,'Channel wise traffic'!$A$3:$F$369,6,TRUE)/(VLOOKUP(A85-7,'Channel wise traffic'!$A$3:$F$369,6,TRUE))-1),"No Data Avaiable")</f>
        <v>4.2105264638900852E-2</v>
      </c>
      <c r="J85" s="25">
        <f>IFERROR((VLOOKUP(A85,$A$3:$G$369,7,FALSE)/(VLOOKUP(A85-7,$A$3:$G$369,7,FALSE))-1),"No Data Available")</f>
        <v>-9.2303210420231485E-3</v>
      </c>
      <c r="K85" s="24">
        <f t="shared" si="6"/>
        <v>0.21629998866133376</v>
      </c>
      <c r="L85" s="24">
        <f t="shared" si="7"/>
        <v>0.33999999583877588</v>
      </c>
      <c r="M85" s="24">
        <f t="shared" si="8"/>
        <v>0.70039981409119012</v>
      </c>
      <c r="N85" s="24">
        <f t="shared" si="9"/>
        <v>0.8190000851865038</v>
      </c>
      <c r="O85" s="25">
        <f>IFERROR((VLOOKUP(A85,$A$3:$N$369,11,FALSE)/VLOOKUP(A85-7,$A$3:$N$369,11,FALSE))-1,"No data available")</f>
        <v>-9.6153898295691098E-3</v>
      </c>
      <c r="P85" s="25">
        <f>IFERROR((VLOOKUP(A85,$A$3:$N$369,12,FALSE)/VLOOKUP(A85-7,$A$3:$N$369,12,FALSE))-1,"No data available")</f>
        <v>-3.8461503515282769E-2</v>
      </c>
      <c r="Q85" s="25">
        <f>IFERROR((VLOOKUP(A85,$A$3:$N$369,13,FALSE)/VLOOKUP(A85-7,$A$3:$N$369,13,FALSE))-1,"No data available")</f>
        <v>4.0403658943138243E-2</v>
      </c>
      <c r="R85" s="25">
        <f>IFERROR((VLOOKUP(A85,$A$3:$N$369,14,FALSE)/VLOOKUP(A85-7,$A$3:$N$369,14,FALSE))-1,"No data available")</f>
        <v>6.3711681774769602E-7</v>
      </c>
    </row>
    <row r="86" spans="1:18" x14ac:dyDescent="0.25">
      <c r="A86" s="15">
        <v>43548</v>
      </c>
      <c r="B86" s="16">
        <v>45338648</v>
      </c>
      <c r="C86" s="16">
        <v>9425904</v>
      </c>
      <c r="D86" s="16">
        <v>3300951</v>
      </c>
      <c r="E86" s="16">
        <v>2289540</v>
      </c>
      <c r="F86" s="16">
        <v>1839416</v>
      </c>
      <c r="G86" s="17">
        <f t="shared" si="5"/>
        <v>4.05705966353474E-2</v>
      </c>
      <c r="H86" s="49">
        <f>IFERROR((VLOOKUP(A86,$A$3:$F$369,6,TRUE)/(VLOOKUP(A86-7,$A$3:$F$369,6,TRUE))-1),"No Data Available")</f>
        <v>0.22259812803337153</v>
      </c>
      <c r="I86" s="32">
        <f>IFERROR((VLOOKUP(A86,'Channel wise traffic'!$A$3:$F$369,6,TRUE)/(VLOOKUP(A86-7,'Channel wise traffic'!$A$3:$F$369,6,TRUE))-1),"No Data Avaiable")</f>
        <v>6.3157920407615809E-2</v>
      </c>
      <c r="J86" s="32">
        <f>IFERROR((VLOOKUP(A86,$A$3:$G$369,7,FALSE)/(VLOOKUP(A86-7,$A$3:$G$369,7,FALSE))-1),"No Data Available")</f>
        <v>0.14996853706998059</v>
      </c>
      <c r="K86" s="17">
        <f t="shared" si="6"/>
        <v>0.20789997972590626</v>
      </c>
      <c r="L86" s="17">
        <f t="shared" si="7"/>
        <v>0.35019993838256785</v>
      </c>
      <c r="M86" s="17">
        <f t="shared" si="8"/>
        <v>0.69360011705717539</v>
      </c>
      <c r="N86" s="17">
        <f t="shared" si="9"/>
        <v>0.80339980956873436</v>
      </c>
      <c r="O86" s="18">
        <f>IFERROR((VLOOKUP(A86,$A$3:$N$369,11,FALSE)/VLOOKUP(A86-7,$A$3:$N$369,11,FALSE))-1,"No data available")</f>
        <v>2.061846576038473E-2</v>
      </c>
      <c r="P86" s="18">
        <f>IFERROR((VLOOKUP(A86,$A$3:$N$369,12,FALSE)/VLOOKUP(A86-7,$A$3:$N$369,12,FALSE))-1,"No data available")</f>
        <v>5.1020255191124297E-2</v>
      </c>
      <c r="Q86" s="18">
        <f>IFERROR((VLOOKUP(A86,$A$3:$N$369,13,FALSE)/VLOOKUP(A86-7,$A$3:$N$369,13,FALSE))-1,"No data available")</f>
        <v>2.0000379435892279E-2</v>
      </c>
      <c r="R86" s="18">
        <f>IFERROR((VLOOKUP(A86,$A$3:$N$369,14,FALSE)/VLOOKUP(A86-7,$A$3:$N$369,14,FALSE))-1,"No data available")</f>
        <v>5.1020332005990321E-2</v>
      </c>
    </row>
    <row r="87" spans="1:18" x14ac:dyDescent="0.25">
      <c r="A87" s="15">
        <v>43549</v>
      </c>
      <c r="B87" s="16">
        <v>22368860</v>
      </c>
      <c r="C87" s="16">
        <v>5536293</v>
      </c>
      <c r="D87" s="16">
        <v>2258807</v>
      </c>
      <c r="E87" s="16">
        <v>1632440</v>
      </c>
      <c r="F87" s="46">
        <v>1351986</v>
      </c>
      <c r="G87" s="17">
        <f t="shared" si="5"/>
        <v>6.044054100208951E-2</v>
      </c>
      <c r="H87" s="47">
        <f>IFERROR((VLOOKUP(A87,$A$3:$F$369,6,TRUE)/(VLOOKUP(A87-7,$A$3:$F$369,6,TRUE))-1),"No Data Available")</f>
        <v>3.1850312992747876E-2</v>
      </c>
      <c r="I87" s="25">
        <f>IFERROR((VLOOKUP(A87,'Channel wise traffic'!$A$3:$F$369,6,TRUE)/(VLOOKUP(A87-7,'Channel wise traffic'!$A$3:$F$369,6,TRUE))-1),"No Data Avaiable")</f>
        <v>0</v>
      </c>
      <c r="J87" s="25">
        <f>IFERROR((VLOOKUP(A87,$A$3:$G$369,7,FALSE)/(VLOOKUP(A87-7,$A$3:$G$369,7,FALSE))-1),"No Data Available")</f>
        <v>3.1850312992747876E-2</v>
      </c>
      <c r="K87" s="17">
        <f t="shared" si="6"/>
        <v>0.24750000670575076</v>
      </c>
      <c r="L87" s="17">
        <f t="shared" si="7"/>
        <v>0.40799990173930462</v>
      </c>
      <c r="M87" s="17">
        <f t="shared" si="8"/>
        <v>0.72270008017506582</v>
      </c>
      <c r="N87" s="17">
        <f t="shared" si="9"/>
        <v>0.82819950503540707</v>
      </c>
      <c r="O87" s="18">
        <f>IFERROR((VLOOKUP(A87,$A$3:$N$369,11,FALSE)/VLOOKUP(A87-7,$A$3:$N$369,11,FALSE))-1,"No data available")</f>
        <v>3.1250104777363452E-2</v>
      </c>
      <c r="P87" s="18">
        <f>IFERROR((VLOOKUP(A87,$A$3:$N$369,12,FALSE)/VLOOKUP(A87-7,$A$3:$N$369,12,FALSE))-1,"No data available")</f>
        <v>-1.9231086238971185E-2</v>
      </c>
      <c r="Q87" s="18">
        <f>IFERROR((VLOOKUP(A87,$A$3:$N$369,13,FALSE)/VLOOKUP(A87-7,$A$3:$N$369,13,FALSE))-1,"No data available")</f>
        <v>9.1669471791178125E-8</v>
      </c>
      <c r="R87" s="18">
        <f>IFERROR((VLOOKUP(A87,$A$3:$N$369,14,FALSE)/VLOOKUP(A87-7,$A$3:$N$369,14,FALSE))-1,"No data available")</f>
        <v>2.0201511555547613E-2</v>
      </c>
    </row>
    <row r="88" spans="1:18" x14ac:dyDescent="0.25">
      <c r="A88" s="22">
        <v>43550</v>
      </c>
      <c r="B88" s="23">
        <v>20848646</v>
      </c>
      <c r="C88" s="23">
        <v>5107918</v>
      </c>
      <c r="D88" s="23">
        <v>2043167</v>
      </c>
      <c r="E88" s="23">
        <v>1476597</v>
      </c>
      <c r="F88" s="23">
        <v>1259241</v>
      </c>
      <c r="G88" s="24">
        <f t="shared" si="5"/>
        <v>6.0399174123825596E-2</v>
      </c>
      <c r="H88" s="49">
        <f>IFERROR((VLOOKUP(A88,$A$3:$F$369,6,TRUE)/(VLOOKUP(A88-7,$A$3:$F$369,6,TRUE))-1),"No Data Available")</f>
        <v>0.77964973472889199</v>
      </c>
      <c r="I88" s="32">
        <f>IFERROR((VLOOKUP(A88,'Channel wise traffic'!$A$3:$F$369,6,TRUE)/(VLOOKUP(A88-7,'Channel wise traffic'!$A$3:$F$369,6,TRUE))-1),"No Data Avaiable")</f>
        <v>-4.950491032145643E-2</v>
      </c>
      <c r="J88" s="32">
        <f>IFERROR((VLOOKUP(A88,$A$3:$G$369,7,FALSE)/(VLOOKUP(A88-7,$A$3:$G$369,7,FALSE))-1),"No Data Available")</f>
        <v>0.87233982685769784</v>
      </c>
      <c r="K88" s="24">
        <f t="shared" si="6"/>
        <v>0.2449999870495187</v>
      </c>
      <c r="L88" s="24">
        <f t="shared" si="7"/>
        <v>0.39999996084510364</v>
      </c>
      <c r="M88" s="24">
        <f t="shared" si="8"/>
        <v>0.72270010234112048</v>
      </c>
      <c r="N88" s="24">
        <f t="shared" si="9"/>
        <v>0.85279937586220211</v>
      </c>
      <c r="O88" s="25">
        <f>IFERROR((VLOOKUP(A88,$A$3:$N$369,11,FALSE)/VLOOKUP(A88-7,$A$3:$N$369,11,FALSE))-1,"No data available")</f>
        <v>-6.6666608611452793E-2</v>
      </c>
      <c r="P88" s="25">
        <f>IFERROR((VLOOKUP(A88,$A$3:$N$369,12,FALSE)/VLOOKUP(A88-7,$A$3:$N$369,12,FALSE))-1,"No data available")</f>
        <v>-4.7619227486649485E-2</v>
      </c>
      <c r="Q88" s="25">
        <f>IFERROR((VLOOKUP(A88,$A$3:$N$369,13,FALSE)/VLOOKUP(A88-7,$A$3:$N$369,13,FALSE))-1,"No data available")</f>
        <v>-4.8076697021672166E-2</v>
      </c>
      <c r="R88" s="25">
        <f>IFERROR((VLOOKUP(A88,$A$3:$N$369,14,FALSE)/VLOOKUP(A88-7,$A$3:$N$369,14,FALSE))-1,"No data available")</f>
        <v>1.2127650047192211</v>
      </c>
    </row>
    <row r="89" spans="1:18" x14ac:dyDescent="0.25">
      <c r="A89" s="15">
        <v>43551</v>
      </c>
      <c r="B89" s="16">
        <v>20848646</v>
      </c>
      <c r="C89" s="16">
        <v>5212161</v>
      </c>
      <c r="D89" s="16">
        <v>2084864</v>
      </c>
      <c r="E89" s="16">
        <v>1476292</v>
      </c>
      <c r="F89" s="16">
        <v>1150032</v>
      </c>
      <c r="G89" s="17">
        <f t="shared" si="5"/>
        <v>5.5160992229423438E-2</v>
      </c>
      <c r="H89" s="47">
        <f>IFERROR((VLOOKUP(A89,$A$3:$F$369,6,TRUE)/(VLOOKUP(A89-7,$A$3:$F$369,6,TRUE))-1),"No Data Available")</f>
        <v>-0.16532796254967064</v>
      </c>
      <c r="I89" s="25">
        <f>IFERROR((VLOOKUP(A89,'Channel wise traffic'!$A$3:$F$369,6,TRUE)/(VLOOKUP(A89-7,'Channel wise traffic'!$A$3:$F$369,6,TRUE))-1),"No Data Avaiable")</f>
        <v>-2.0408173813155628E-2</v>
      </c>
      <c r="J89" s="25">
        <f>IFERROR((VLOOKUP(A89,$A$3:$G$369,7,FALSE)/(VLOOKUP(A89-7,$A$3:$G$369,7,FALSE))-1),"No Data Available")</f>
        <v>-0.14793895342886554</v>
      </c>
      <c r="K89" s="17">
        <f t="shared" si="6"/>
        <v>0.24999997601762725</v>
      </c>
      <c r="L89" s="17">
        <f t="shared" si="7"/>
        <v>0.39999992325639977</v>
      </c>
      <c r="M89" s="17">
        <f t="shared" si="8"/>
        <v>0.70809990483791752</v>
      </c>
      <c r="N89" s="17">
        <f t="shared" si="9"/>
        <v>0.77900036036231313</v>
      </c>
      <c r="O89" s="18">
        <f>IFERROR((VLOOKUP(A89,$A$3:$N$369,11,FALSE)/VLOOKUP(A89-7,$A$3:$N$369,11,FALSE))-1,"No data available")</f>
        <v>-1.9607898347013153E-2</v>
      </c>
      <c r="P89" s="18">
        <f>IFERROR((VLOOKUP(A89,$A$3:$N$369,12,FALSE)/VLOOKUP(A89-7,$A$3:$N$369,12,FALSE))-1,"No data available")</f>
        <v>1.0101073863401533E-2</v>
      </c>
      <c r="Q89" s="18">
        <f>IFERROR((VLOOKUP(A89,$A$3:$N$369,13,FALSE)/VLOOKUP(A89-7,$A$3:$N$369,13,FALSE))-1,"No data available")</f>
        <v>-4.9019998549087895E-2</v>
      </c>
      <c r="R89" s="18">
        <f>IFERROR((VLOOKUP(A89,$A$3:$N$369,14,FALSE)/VLOOKUP(A89-7,$A$3:$N$369,14,FALSE))-1,"No data available")</f>
        <v>-9.5237294522805271E-2</v>
      </c>
    </row>
    <row r="90" spans="1:18" x14ac:dyDescent="0.25">
      <c r="A90" s="22">
        <v>43552</v>
      </c>
      <c r="B90" s="23">
        <v>21500167</v>
      </c>
      <c r="C90" s="23">
        <v>5267540</v>
      </c>
      <c r="D90" s="23">
        <v>2064876</v>
      </c>
      <c r="E90" s="23">
        <v>1552580</v>
      </c>
      <c r="F90" s="23">
        <v>1311309</v>
      </c>
      <c r="G90" s="24">
        <f t="shared" si="5"/>
        <v>6.0990642537799823E-2</v>
      </c>
      <c r="H90" s="48">
        <f>IFERROR((VLOOKUP(A90,$A$3:$F$369,6,TRUE)/(VLOOKUP(A90-7,$A$3:$F$369,6,TRUE))-1),"No Data Available")</f>
        <v>6.221354938736634E-2</v>
      </c>
      <c r="I90" s="18">
        <f>IFERROR((VLOOKUP(A90,'Channel wise traffic'!$A$3:$F$369,6,TRUE)/(VLOOKUP(A90-7,'Channel wise traffic'!$A$3:$F$369,6,TRUE))-1),"No Data Avaiable")</f>
        <v>-9.9999364563004844E-3</v>
      </c>
      <c r="J90" s="18">
        <f>IFERROR((VLOOKUP(A90,$A$3:$G$369,7,FALSE)/(VLOOKUP(A90-7,$A$3:$G$369,7,FALSE))-1),"No Data Available")</f>
        <v>7.2942959217582981E-2</v>
      </c>
      <c r="K90" s="24">
        <f t="shared" si="6"/>
        <v>0.24499995744219102</v>
      </c>
      <c r="L90" s="24">
        <f t="shared" si="7"/>
        <v>0.39200006074942001</v>
      </c>
      <c r="M90" s="24">
        <f t="shared" si="8"/>
        <v>0.75189987195357011</v>
      </c>
      <c r="N90" s="24">
        <f t="shared" si="9"/>
        <v>0.84459995620193484</v>
      </c>
      <c r="O90" s="25">
        <f>IFERROR((VLOOKUP(A90,$A$3:$N$369,11,FALSE)/VLOOKUP(A90-7,$A$3:$N$369,11,FALSE))-1,"No data available")</f>
        <v>-2.0000170231235903E-2</v>
      </c>
      <c r="P90" s="25">
        <f>IFERROR((VLOOKUP(A90,$A$3:$N$369,12,FALSE)/VLOOKUP(A90-7,$A$3:$N$369,12,FALSE))-1,"No data available")</f>
        <v>3.0532784744963237E-7</v>
      </c>
      <c r="Q90" s="25">
        <f>IFERROR((VLOOKUP(A90,$A$3:$N$369,13,FALSE)/VLOOKUP(A90-7,$A$3:$N$369,13,FALSE))-1,"No data available")</f>
        <v>8.4210603552845598E-2</v>
      </c>
      <c r="R90" s="25">
        <f>IFERROR((VLOOKUP(A90,$A$3:$N$369,14,FALSE)/VLOOKUP(A90-7,$A$3:$N$369,14,FALSE))-1,"No data available")</f>
        <v>9.8034520327570096E-3</v>
      </c>
    </row>
    <row r="91" spans="1:18" x14ac:dyDescent="0.25">
      <c r="A91" s="15">
        <v>43553</v>
      </c>
      <c r="B91" s="16">
        <v>22803207</v>
      </c>
      <c r="C91" s="16">
        <v>5757809</v>
      </c>
      <c r="D91" s="16">
        <v>2234030</v>
      </c>
      <c r="E91" s="16">
        <v>1712384</v>
      </c>
      <c r="F91" s="16">
        <v>1390113</v>
      </c>
      <c r="G91" s="17">
        <f t="shared" si="5"/>
        <v>6.0961293733815598E-2</v>
      </c>
      <c r="H91" s="47">
        <f>IFERROR((VLOOKUP(A91,$A$3:$F$369,6,TRUE)/(VLOOKUP(A91-7,$A$3:$F$369,6,TRUE))-1),"No Data Available")</f>
        <v>2.0949052908036059E-2</v>
      </c>
      <c r="I91" s="25">
        <f>IFERROR((VLOOKUP(A91,'Channel wise traffic'!$A$3:$F$369,6,TRUE)/(VLOOKUP(A91-7,'Channel wise traffic'!$A$3:$F$369,6,TRUE))-1),"No Data Avaiable")</f>
        <v>8.247417297186499E-2</v>
      </c>
      <c r="J91" s="25">
        <f>IFERROR((VLOOKUP(A91,$A$3:$G$369,7,FALSE)/(VLOOKUP(A91-7,$A$3:$G$369,7,FALSE))-1),"No Data Available")</f>
        <v>-5.6837532644808841E-2</v>
      </c>
      <c r="K91" s="17">
        <f t="shared" si="6"/>
        <v>0.25249996634245347</v>
      </c>
      <c r="L91" s="17">
        <f t="shared" si="7"/>
        <v>0.38800001875713486</v>
      </c>
      <c r="M91" s="17">
        <f t="shared" si="8"/>
        <v>0.76650000223810777</v>
      </c>
      <c r="N91" s="17">
        <f t="shared" si="9"/>
        <v>0.81179980658543882</v>
      </c>
      <c r="O91" s="18">
        <f>IFERROR((VLOOKUP(A91,$A$3:$N$369,11,FALSE)/VLOOKUP(A91-7,$A$3:$N$369,11,FALSE))-1,"No data available")</f>
        <v>-3.8095235851973275E-2</v>
      </c>
      <c r="P91" s="18">
        <f>IFERROR((VLOOKUP(A91,$A$3:$N$369,12,FALSE)/VLOOKUP(A91-7,$A$3:$N$369,12,FALSE))-1,"No data available")</f>
        <v>1.0416890622818142E-2</v>
      </c>
      <c r="Q91" s="18">
        <f>IFERROR((VLOOKUP(A91,$A$3:$N$369,13,FALSE)/VLOOKUP(A91-7,$A$3:$N$369,13,FALSE))-1,"No data available")</f>
        <v>9.6154456811436972E-3</v>
      </c>
      <c r="R91" s="18">
        <f>IFERROR((VLOOKUP(A91,$A$3:$N$369,14,FALSE)/VLOOKUP(A91-7,$A$3:$N$369,14,FALSE))-1,"No data available")</f>
        <v>-3.8835215329840023E-2</v>
      </c>
    </row>
    <row r="92" spans="1:18" x14ac:dyDescent="0.25">
      <c r="A92" s="15">
        <v>43554</v>
      </c>
      <c r="B92" s="16">
        <v>44889750</v>
      </c>
      <c r="C92" s="16">
        <v>9898190</v>
      </c>
      <c r="D92" s="16">
        <v>3399038</v>
      </c>
      <c r="E92" s="16">
        <v>2311346</v>
      </c>
      <c r="F92" s="46">
        <v>1748764</v>
      </c>
      <c r="G92" s="17">
        <f t="shared" si="5"/>
        <v>3.8956866545258102E-2</v>
      </c>
      <c r="H92" s="48">
        <f>IFERROR((VLOOKUP(A92,$A$3:$F$369,6,TRUE)/(VLOOKUP(A92-7,$A$3:$F$369,6,TRUE))-1),"No Data Available")</f>
        <v>-6.7210947055343917E-2</v>
      </c>
      <c r="I92" s="18">
        <f>IFERROR((VLOOKUP(A92,'Channel wise traffic'!$A$3:$F$369,6,TRUE)/(VLOOKUP(A92-7,'Channel wise traffic'!$A$3:$F$369,6,TRUE))-1),"No Data Avaiable")</f>
        <v>1.0101021692856316E-2</v>
      </c>
      <c r="J92" s="18">
        <f>IFERROR((VLOOKUP(A92,$A$3:$G$369,7,FALSE)/(VLOOKUP(A92-7,$A$3:$G$369,7,FALSE))-1),"No Data Available")</f>
        <v>-7.6538827195012704E-2</v>
      </c>
      <c r="K92" s="17">
        <f t="shared" si="6"/>
        <v>0.22050000278460005</v>
      </c>
      <c r="L92" s="17">
        <f t="shared" si="7"/>
        <v>0.34339995494125691</v>
      </c>
      <c r="M92" s="17">
        <f t="shared" si="8"/>
        <v>0.68000004707214212</v>
      </c>
      <c r="N92" s="17">
        <f t="shared" si="9"/>
        <v>0.75659983403609843</v>
      </c>
      <c r="O92" s="18">
        <f>IFERROR((VLOOKUP(A92,$A$3:$N$369,11,FALSE)/VLOOKUP(A92-7,$A$3:$N$369,11,FALSE))-1,"No data available")</f>
        <v>1.9417542040847557E-2</v>
      </c>
      <c r="P92" s="18">
        <f>IFERROR((VLOOKUP(A92,$A$3:$N$369,12,FALSE)/VLOOKUP(A92-7,$A$3:$N$369,12,FALSE))-1,"No data available")</f>
        <v>9.9998798355669383E-3</v>
      </c>
      <c r="Q92" s="18">
        <f>IFERROR((VLOOKUP(A92,$A$3:$N$369,13,FALSE)/VLOOKUP(A92-7,$A$3:$N$369,13,FALSE))-1,"No data available")</f>
        <v>-2.9125888683334211E-2</v>
      </c>
      <c r="R92" s="18">
        <f>IFERROR((VLOOKUP(A92,$A$3:$N$369,14,FALSE)/VLOOKUP(A92-7,$A$3:$N$369,14,FALSE))-1,"No data available")</f>
        <v>-7.6190774920610105E-2</v>
      </c>
    </row>
    <row r="93" spans="1:18" x14ac:dyDescent="0.25">
      <c r="A93" s="22">
        <v>43555</v>
      </c>
      <c r="B93" s="23">
        <v>42645263</v>
      </c>
      <c r="C93" s="23">
        <v>8597285</v>
      </c>
      <c r="D93" s="23">
        <v>2806153</v>
      </c>
      <c r="E93" s="23">
        <v>2003593</v>
      </c>
      <c r="F93" s="23">
        <v>1640943</v>
      </c>
      <c r="G93" s="24">
        <f t="shared" si="5"/>
        <v>3.8478904444791441E-2</v>
      </c>
      <c r="H93" s="47">
        <f>IFERROR((VLOOKUP(A93,$A$3:$F$369,6,TRUE)/(VLOOKUP(A93-7,$A$3:$F$369,6,TRUE))-1),"No Data Available")</f>
        <v>-0.10790000739365102</v>
      </c>
      <c r="I93" s="25">
        <f>IFERROR((VLOOKUP(A93,'Channel wise traffic'!$A$3:$F$369,6,TRUE)/(VLOOKUP(A93-7,'Channel wise traffic'!$A$3:$F$369,6,TRUE))-1),"No Data Avaiable")</f>
        <v>-5.9405963305433462E-2</v>
      </c>
      <c r="J93" s="25">
        <f>IFERROR((VLOOKUP(A93,$A$3:$G$369,7,FALSE)/(VLOOKUP(A93-7,$A$3:$G$369,7,FALSE))-1),"No Data Available")</f>
        <v>-5.1556850626484518E-2</v>
      </c>
      <c r="K93" s="24">
        <f t="shared" si="6"/>
        <v>0.20159999951225532</v>
      </c>
      <c r="L93" s="24">
        <f t="shared" si="7"/>
        <v>0.32639990415578873</v>
      </c>
      <c r="M93" s="24">
        <f t="shared" si="8"/>
        <v>0.71399991376093885</v>
      </c>
      <c r="N93" s="24">
        <f t="shared" si="9"/>
        <v>0.81900016620141913</v>
      </c>
      <c r="O93" s="25">
        <f>IFERROR((VLOOKUP(A93,$A$3:$N$369,11,FALSE)/VLOOKUP(A93-7,$A$3:$N$369,11,FALSE))-1,"No data available")</f>
        <v>-3.0302938085692843E-2</v>
      </c>
      <c r="P93" s="25">
        <f>IFERROR((VLOOKUP(A93,$A$3:$N$369,12,FALSE)/VLOOKUP(A93-7,$A$3:$N$369,12,FALSE))-1,"No data available")</f>
        <v>-6.7961274741228928E-2</v>
      </c>
      <c r="Q93" s="25">
        <f>IFERROR((VLOOKUP(A93,$A$3:$N$369,13,FALSE)/VLOOKUP(A93-7,$A$3:$N$369,13,FALSE))-1,"No data available")</f>
        <v>2.9411466639187145E-2</v>
      </c>
      <c r="R93" s="25">
        <f>IFERROR((VLOOKUP(A93,$A$3:$N$369,14,FALSE)/VLOOKUP(A93-7,$A$3:$N$369,14,FALSE))-1,"No data available")</f>
        <v>1.9417924235081818E-2</v>
      </c>
    </row>
    <row r="94" spans="1:18" x14ac:dyDescent="0.25">
      <c r="A94" s="15">
        <v>43556</v>
      </c>
      <c r="B94" s="16">
        <v>21065820</v>
      </c>
      <c r="C94" s="16">
        <v>5424448</v>
      </c>
      <c r="D94" s="16">
        <v>2278268</v>
      </c>
      <c r="E94" s="16">
        <v>1629873</v>
      </c>
      <c r="F94" s="16">
        <v>1363225</v>
      </c>
      <c r="G94" s="17">
        <f t="shared" si="5"/>
        <v>6.4712648261496586E-2</v>
      </c>
      <c r="H94" s="48">
        <f>IFERROR((VLOOKUP(A94,$A$3:$F$369,6,TRUE)/(VLOOKUP(A94-7,$A$3:$F$369,6,TRUE))-1),"No Data Available")</f>
        <v>8.3129559033894296E-3</v>
      </c>
      <c r="I94" s="18">
        <f>IFERROR((VLOOKUP(A94,'Channel wise traffic'!$A$3:$F$369,6,TRUE)/(VLOOKUP(A94-7,'Channel wise traffic'!$A$3:$F$369,6,TRUE))-1),"No Data Avaiable")</f>
        <v>-5.8252370326638991E-2</v>
      </c>
      <c r="J94" s="18">
        <f>IFERROR((VLOOKUP(A94,$A$3:$G$369,7,FALSE)/(VLOOKUP(A94-7,$A$3:$G$369,7,FALSE))-1),"No Data Available")</f>
        <v>7.068280972632901E-2</v>
      </c>
      <c r="K94" s="17">
        <f t="shared" si="6"/>
        <v>0.25749996914432954</v>
      </c>
      <c r="L94" s="17">
        <f t="shared" si="7"/>
        <v>0.41999997050391119</v>
      </c>
      <c r="M94" s="17">
        <f t="shared" si="8"/>
        <v>0.71540003195409851</v>
      </c>
      <c r="N94" s="17">
        <f t="shared" si="9"/>
        <v>0.8363995231530309</v>
      </c>
      <c r="O94" s="18">
        <f>IFERROR((VLOOKUP(A94,$A$3:$N$369,11,FALSE)/VLOOKUP(A94-7,$A$3:$N$369,11,FALSE))-1,"No data available")</f>
        <v>4.0403887546021755E-2</v>
      </c>
      <c r="P94" s="18">
        <f>IFERROR((VLOOKUP(A94,$A$3:$N$369,12,FALSE)/VLOOKUP(A94-7,$A$3:$N$369,12,FALSE))-1,"No data available")</f>
        <v>2.94119403300106E-2</v>
      </c>
      <c r="Q94" s="18">
        <f>IFERROR((VLOOKUP(A94,$A$3:$N$369,13,FALSE)/VLOOKUP(A94-7,$A$3:$N$369,13,FALSE))-1,"No data available")</f>
        <v>-1.0101075703767615E-2</v>
      </c>
      <c r="R94" s="18">
        <f>IFERROR((VLOOKUP(A94,$A$3:$N$369,14,FALSE)/VLOOKUP(A94-7,$A$3:$N$369,14,FALSE))-1,"No data available")</f>
        <v>9.9010178921481451E-3</v>
      </c>
    </row>
    <row r="95" spans="1:18" x14ac:dyDescent="0.25">
      <c r="A95" s="22">
        <v>43557</v>
      </c>
      <c r="B95" s="23">
        <v>22803207</v>
      </c>
      <c r="C95" s="23">
        <v>5700801</v>
      </c>
      <c r="D95" s="23">
        <v>2257517</v>
      </c>
      <c r="E95" s="23">
        <v>1565588</v>
      </c>
      <c r="F95" s="23">
        <v>1309458</v>
      </c>
      <c r="G95" s="24">
        <f t="shared" si="5"/>
        <v>5.7424291241139895E-2</v>
      </c>
      <c r="H95" s="47">
        <f>IFERROR((VLOOKUP(A95,$A$3:$F$369,6,TRUE)/(VLOOKUP(A95-7,$A$3:$F$369,6,TRUE))-1),"No Data Available")</f>
        <v>3.9878784124722788E-2</v>
      </c>
      <c r="I95" s="25">
        <f>IFERROR((VLOOKUP(A95,'Channel wise traffic'!$A$3:$F$369,6,TRUE)/(VLOOKUP(A95-7,'Channel wise traffic'!$A$3:$F$369,6,TRUE))-1),"No Data Avaiable")</f>
        <v>9.3749977516524474E-2</v>
      </c>
      <c r="J95" s="25">
        <f>IFERROR((VLOOKUP(A95,$A$3:$G$369,7,FALSE)/(VLOOKUP(A95-7,$A$3:$G$369,7,FALSE))-1),"No Data Available")</f>
        <v>-4.9253701326889554E-2</v>
      </c>
      <c r="K95" s="24">
        <f t="shared" si="6"/>
        <v>0.24999996710988942</v>
      </c>
      <c r="L95" s="24">
        <f t="shared" si="7"/>
        <v>0.39599996561886652</v>
      </c>
      <c r="M95" s="24">
        <f t="shared" si="8"/>
        <v>0.69349998250290035</v>
      </c>
      <c r="N95" s="24">
        <f t="shared" si="9"/>
        <v>0.83640012570356947</v>
      </c>
      <c r="O95" s="25">
        <f>IFERROR((VLOOKUP(A95,$A$3:$N$369,11,FALSE)/VLOOKUP(A95-7,$A$3:$N$369,11,FALSE))-1,"No data available")</f>
        <v>2.0408082957817264E-2</v>
      </c>
      <c r="P95" s="25">
        <f>IFERROR((VLOOKUP(A95,$A$3:$N$369,12,FALSE)/VLOOKUP(A95-7,$A$3:$N$369,12,FALSE))-1,"No data available")</f>
        <v>-9.999989044464086E-3</v>
      </c>
      <c r="Q95" s="25">
        <f>IFERROR((VLOOKUP(A95,$A$3:$N$369,13,FALSE)/VLOOKUP(A95-7,$A$3:$N$369,13,FALSE))-1,"No data available")</f>
        <v>-4.0404200502572318E-2</v>
      </c>
      <c r="R95" s="25">
        <f>IFERROR((VLOOKUP(A95,$A$3:$N$369,14,FALSE)/VLOOKUP(A95-7,$A$3:$N$369,14,FALSE))-1,"No data available")</f>
        <v>-1.9229904034641865E-2</v>
      </c>
    </row>
    <row r="96" spans="1:18" x14ac:dyDescent="0.25">
      <c r="A96" s="15">
        <v>43558</v>
      </c>
      <c r="B96" s="16">
        <v>22368860</v>
      </c>
      <c r="C96" s="16">
        <v>5536293</v>
      </c>
      <c r="D96" s="16">
        <v>2303097</v>
      </c>
      <c r="E96" s="16">
        <v>1597198</v>
      </c>
      <c r="F96" s="16">
        <v>1335896</v>
      </c>
      <c r="G96" s="17">
        <f t="shared" si="5"/>
        <v>5.9721237470304701E-2</v>
      </c>
      <c r="H96" s="48">
        <f>IFERROR((VLOOKUP(A96,$A$3:$F$369,6,TRUE)/(VLOOKUP(A96-7,$A$3:$F$369,6,TRUE))-1),"No Data Available")</f>
        <v>0.16161637241398497</v>
      </c>
      <c r="I96" s="18">
        <f>IFERROR((VLOOKUP(A96,'Channel wise traffic'!$A$3:$F$369,6,TRUE)/(VLOOKUP(A96-7,'Channel wise traffic'!$A$3:$F$369,6,TRUE))-1),"No Data Avaiable")</f>
        <v>7.2916633191269842E-2</v>
      </c>
      <c r="J96" s="18">
        <f>IFERROR((VLOOKUP(A96,$A$3:$G$369,7,FALSE)/(VLOOKUP(A96-7,$A$3:$G$369,7,FALSE))-1),"No Data Available")</f>
        <v>8.267155931340886E-2</v>
      </c>
      <c r="K96" s="17">
        <f t="shared" si="6"/>
        <v>0.24750000670575076</v>
      </c>
      <c r="L96" s="17">
        <f t="shared" si="7"/>
        <v>0.41599983960386488</v>
      </c>
      <c r="M96" s="17">
        <f t="shared" si="8"/>
        <v>0.69350010008262786</v>
      </c>
      <c r="N96" s="17">
        <f t="shared" si="9"/>
        <v>0.83639974505352499</v>
      </c>
      <c r="O96" s="18">
        <f>IFERROR((VLOOKUP(A96,$A$3:$N$369,11,FALSE)/VLOOKUP(A96-7,$A$3:$N$369,11,FALSE))-1,"No data available")</f>
        <v>-9.999878206789159E-3</v>
      </c>
      <c r="P96" s="18">
        <f>IFERROR((VLOOKUP(A96,$A$3:$N$369,12,FALSE)/VLOOKUP(A96-7,$A$3:$N$369,12,FALSE))-1,"No data available")</f>
        <v>3.9999798542984077E-2</v>
      </c>
      <c r="Q96" s="18">
        <f>IFERROR((VLOOKUP(A96,$A$3:$N$369,13,FALSE)/VLOOKUP(A96-7,$A$3:$N$369,13,FALSE))-1,"No data available")</f>
        <v>-2.0618283741517418E-2</v>
      </c>
      <c r="R96" s="18">
        <f>IFERROR((VLOOKUP(A96,$A$3:$N$369,14,FALSE)/VLOOKUP(A96-7,$A$3:$N$369,14,FALSE))-1,"No data available")</f>
        <v>7.3683386570598586E-2</v>
      </c>
    </row>
    <row r="97" spans="1:18" x14ac:dyDescent="0.25">
      <c r="A97" s="15">
        <v>43559</v>
      </c>
      <c r="B97" s="16">
        <v>22151687</v>
      </c>
      <c r="C97" s="16">
        <v>5814817</v>
      </c>
      <c r="D97" s="16">
        <v>1162963</v>
      </c>
      <c r="E97" s="16">
        <v>806515</v>
      </c>
      <c r="F97" s="46">
        <v>628275</v>
      </c>
      <c r="G97" s="17">
        <f t="shared" si="5"/>
        <v>2.8362399667348135E-2</v>
      </c>
      <c r="H97" s="49">
        <f>IFERROR((VLOOKUP(A97,$A$3:$F$369,6,TRUE)/(VLOOKUP(A97-7,$A$3:$F$369,6,TRUE))-1),"No Data Available")</f>
        <v>-0.52087951809985289</v>
      </c>
      <c r="I97" s="32">
        <f>IFERROR((VLOOKUP(A97,'Channel wise traffic'!$A$3:$F$369,6,TRUE)/(VLOOKUP(A97-7,'Channel wise traffic'!$A$3:$F$369,6,TRUE))-1),"No Data Avaiable")</f>
        <v>3.0302975335167126E-2</v>
      </c>
      <c r="J97" s="32">
        <f>IFERROR((VLOOKUP(A97,$A$3:$G$369,7,FALSE)/(VLOOKUP(A97-7,$A$3:$G$369,7,FALSE))-1),"No Data Available")</f>
        <v>-0.53497129252622422</v>
      </c>
      <c r="K97" s="17">
        <f t="shared" si="6"/>
        <v>0.26249996219249577</v>
      </c>
      <c r="L97" s="17">
        <f t="shared" si="7"/>
        <v>0.19999993121021695</v>
      </c>
      <c r="M97" s="17">
        <f t="shared" si="8"/>
        <v>0.69350013714967718</v>
      </c>
      <c r="N97" s="17">
        <f t="shared" si="9"/>
        <v>0.77899977061802939</v>
      </c>
      <c r="O97" s="18">
        <f>IFERROR((VLOOKUP(A97,$A$3:$N$369,11,FALSE)/VLOOKUP(A97-7,$A$3:$N$369,11,FALSE))-1,"No data available")</f>
        <v>7.1428603225100362E-2</v>
      </c>
      <c r="P97" s="18">
        <f>IFERROR((VLOOKUP(A97,$A$3:$N$369,12,FALSE)/VLOOKUP(A97-7,$A$3:$N$369,12,FALSE))-1,"No data available")</f>
        <v>-0.48979617291931032</v>
      </c>
      <c r="Q97" s="18">
        <f>IFERROR((VLOOKUP(A97,$A$3:$N$369,13,FALSE)/VLOOKUP(A97-7,$A$3:$N$369,13,FALSE))-1,"No data available")</f>
        <v>-7.7669563438227507E-2</v>
      </c>
      <c r="R97" s="18">
        <f>IFERROR((VLOOKUP(A97,$A$3:$N$369,14,FALSE)/VLOOKUP(A97-7,$A$3:$N$369,14,FALSE))-1,"No data available")</f>
        <v>-7.7670126670266071E-2</v>
      </c>
    </row>
    <row r="98" spans="1:18" x14ac:dyDescent="0.25">
      <c r="A98" s="22">
        <v>43560</v>
      </c>
      <c r="B98" s="23">
        <v>22586034</v>
      </c>
      <c r="C98" s="23">
        <v>5928833</v>
      </c>
      <c r="D98" s="23">
        <v>2418964</v>
      </c>
      <c r="E98" s="23">
        <v>1854136</v>
      </c>
      <c r="F98" s="23">
        <v>1566003</v>
      </c>
      <c r="G98" s="24">
        <f t="shared" si="5"/>
        <v>6.9335014726357003E-2</v>
      </c>
      <c r="H98" s="48">
        <f>IFERROR((VLOOKUP(A98,$A$3:$F$369,6,TRUE)/(VLOOKUP(A98-7,$A$3:$F$369,6,TRUE))-1),"No Data Available")</f>
        <v>0.12652928215188264</v>
      </c>
      <c r="I98" s="18">
        <f>IFERROR((VLOOKUP(A98,'Channel wise traffic'!$A$3:$F$369,6,TRUE)/(VLOOKUP(A98-7,'Channel wise traffic'!$A$3:$F$369,6,TRUE))-1),"No Data Avaiable")</f>
        <v>-9.5237928177200892E-3</v>
      </c>
      <c r="J98" s="18">
        <f>IFERROR((VLOOKUP(A98,$A$3:$G$369,7,FALSE)/(VLOOKUP(A98-7,$A$3:$G$369,7,FALSE))-1),"No Data Available")</f>
        <v>0.13736127433753009</v>
      </c>
      <c r="K98" s="24">
        <f t="shared" si="6"/>
        <v>0.26249995904548801</v>
      </c>
      <c r="L98" s="24">
        <f t="shared" si="7"/>
        <v>0.40800002293874699</v>
      </c>
      <c r="M98" s="24">
        <f t="shared" si="8"/>
        <v>0.76650003885961093</v>
      </c>
      <c r="N98" s="24">
        <f t="shared" si="9"/>
        <v>0.84459985675268701</v>
      </c>
      <c r="O98" s="25">
        <f>IFERROR((VLOOKUP(A98,$A$3:$N$369,11,FALSE)/VLOOKUP(A98-7,$A$3:$N$369,11,FALSE))-1,"No data available")</f>
        <v>3.960393677626084E-2</v>
      </c>
      <c r="P98" s="25">
        <f>IFERROR((VLOOKUP(A98,$A$3:$N$369,12,FALSE)/VLOOKUP(A98-7,$A$3:$N$369,12,FALSE))-1,"No data available")</f>
        <v>5.1546400038013696E-2</v>
      </c>
      <c r="Q98" s="25">
        <f>IFERROR((VLOOKUP(A98,$A$3:$N$369,13,FALSE)/VLOOKUP(A98-7,$A$3:$N$369,13,FALSE))-1,"No data available")</f>
        <v>4.7777564349260615E-8</v>
      </c>
      <c r="R98" s="25">
        <f>IFERROR((VLOOKUP(A98,$A$3:$N$369,14,FALSE)/VLOOKUP(A98-7,$A$3:$N$369,14,FALSE))-1,"No data available")</f>
        <v>4.0404111828026279E-2</v>
      </c>
    </row>
    <row r="99" spans="1:18" x14ac:dyDescent="0.25">
      <c r="A99" s="15">
        <v>43561</v>
      </c>
      <c r="B99" s="16">
        <v>46685340</v>
      </c>
      <c r="C99" s="16">
        <v>9999999</v>
      </c>
      <c r="D99" s="16">
        <v>3434000</v>
      </c>
      <c r="E99" s="16">
        <v>2288417</v>
      </c>
      <c r="F99" s="16">
        <v>1856364</v>
      </c>
      <c r="G99" s="17">
        <f t="shared" si="5"/>
        <v>3.9763317563929063E-2</v>
      </c>
      <c r="H99" s="47">
        <f>IFERROR((VLOOKUP(A99,$A$3:$F$369,6,TRUE)/(VLOOKUP(A99-7,$A$3:$F$369,6,TRUE))-1),"No Data Available")</f>
        <v>6.1529171460528609E-2</v>
      </c>
      <c r="I99" s="25">
        <f>IFERROR((VLOOKUP(A99,'Channel wise traffic'!$A$3:$F$369,6,TRUE)/(VLOOKUP(A99-7,'Channel wise traffic'!$A$3:$F$369,6,TRUE))-1),"No Data Avaiable")</f>
        <v>4.0000000891072141E-2</v>
      </c>
      <c r="J99" s="25">
        <f>IFERROR((VLOOKUP(A99,$A$3:$G$369,7,FALSE)/(VLOOKUP(A99-7,$A$3:$G$369,7,FALSE))-1),"No Data Available")</f>
        <v>2.0701126404354619E-2</v>
      </c>
      <c r="K99" s="17">
        <f t="shared" si="6"/>
        <v>0.2141999822642397</v>
      </c>
      <c r="L99" s="17">
        <f t="shared" si="7"/>
        <v>0.34340003434000343</v>
      </c>
      <c r="M99" s="17">
        <f t="shared" si="8"/>
        <v>0.66639982527664532</v>
      </c>
      <c r="N99" s="17">
        <f t="shared" si="9"/>
        <v>0.81120005663303496</v>
      </c>
      <c r="O99" s="18">
        <f>IFERROR((VLOOKUP(A99,$A$3:$N$369,11,FALSE)/VLOOKUP(A99-7,$A$3:$N$369,11,FALSE))-1,"No data available")</f>
        <v>-2.8571521273469846E-2</v>
      </c>
      <c r="P99" s="18">
        <f>IFERROR((VLOOKUP(A99,$A$3:$N$369,12,FALSE)/VLOOKUP(A99-7,$A$3:$N$369,12,FALSE))-1,"No data available")</f>
        <v>2.3121361958367004E-7</v>
      </c>
      <c r="Q99" s="18">
        <f>IFERROR((VLOOKUP(A99,$A$3:$N$369,13,FALSE)/VLOOKUP(A99-7,$A$3:$N$369,13,FALSE))-1,"No data available")</f>
        <v>-2.0000324785350965E-2</v>
      </c>
      <c r="R99" s="18">
        <f>IFERROR((VLOOKUP(A99,$A$3:$N$369,14,FALSE)/VLOOKUP(A99-7,$A$3:$N$369,14,FALSE))-1,"No data available")</f>
        <v>7.2165258490304529E-2</v>
      </c>
    </row>
    <row r="100" spans="1:18" x14ac:dyDescent="0.25">
      <c r="A100" s="22">
        <v>43562</v>
      </c>
      <c r="B100" s="23">
        <v>43094160</v>
      </c>
      <c r="C100" s="23">
        <v>8687782</v>
      </c>
      <c r="D100" s="23">
        <v>2983384</v>
      </c>
      <c r="E100" s="23">
        <v>1947553</v>
      </c>
      <c r="F100" s="23">
        <v>1503900</v>
      </c>
      <c r="G100" s="24">
        <f t="shared" si="5"/>
        <v>3.4898000100245602E-2</v>
      </c>
      <c r="H100" s="48">
        <f>IFERROR((VLOOKUP(A100,$A$3:$F$369,6,TRUE)/(VLOOKUP(A100-7,$A$3:$F$369,6,TRUE))-1),"No Data Available")</f>
        <v>-8.3514783877319365E-2</v>
      </c>
      <c r="I100" s="18">
        <f>IFERROR((VLOOKUP(A100,'Channel wise traffic'!$A$3:$F$369,6,TRUE)/(VLOOKUP(A100-7,'Channel wise traffic'!$A$3:$F$369,6,TRUE))-1),"No Data Avaiable")</f>
        <v>1.0526304435092948E-2</v>
      </c>
      <c r="J100" s="18">
        <f>IFERROR((VLOOKUP(A100,$A$3:$G$369,7,FALSE)/(VLOOKUP(A100-7,$A$3:$G$369,7,FALSE))-1),"No Data Available")</f>
        <v>-9.306149424507737E-2</v>
      </c>
      <c r="K100" s="24">
        <f t="shared" si="6"/>
        <v>0.20159998477751973</v>
      </c>
      <c r="L100" s="24">
        <f t="shared" si="7"/>
        <v>0.3433999610027047</v>
      </c>
      <c r="M100" s="24">
        <f t="shared" si="8"/>
        <v>0.6527999747937242</v>
      </c>
      <c r="N100" s="24">
        <f t="shared" si="9"/>
        <v>0.77219978095589692</v>
      </c>
      <c r="O100" s="25">
        <f>IFERROR((VLOOKUP(A100,$A$3:$N$369,11,FALSE)/VLOOKUP(A100-7,$A$3:$N$369,11,FALSE))-1,"No data available")</f>
        <v>-7.3088966434653457E-8</v>
      </c>
      <c r="P100" s="25">
        <f>IFERROR((VLOOKUP(A100,$A$3:$N$369,12,FALSE)/VLOOKUP(A100-7,$A$3:$N$369,12,FALSE))-1,"No data available")</f>
        <v>5.2083522790502768E-2</v>
      </c>
      <c r="Q100" s="25">
        <f>IFERROR((VLOOKUP(A100,$A$3:$N$369,13,FALSE)/VLOOKUP(A100-7,$A$3:$N$369,13,FALSE))-1,"No data available")</f>
        <v>-8.5714210587013562E-2</v>
      </c>
      <c r="R100" s="25">
        <f>IFERROR((VLOOKUP(A100,$A$3:$N$369,14,FALSE)/VLOOKUP(A100-7,$A$3:$N$369,14,FALSE))-1,"No data available")</f>
        <v>-5.7143315931895033E-2</v>
      </c>
    </row>
    <row r="101" spans="1:18" x14ac:dyDescent="0.25">
      <c r="A101" s="15">
        <v>43563</v>
      </c>
      <c r="B101" s="16">
        <v>21500167</v>
      </c>
      <c r="C101" s="16">
        <v>5536293</v>
      </c>
      <c r="D101" s="16">
        <v>2170226</v>
      </c>
      <c r="E101" s="16">
        <v>1520894</v>
      </c>
      <c r="F101" s="16">
        <v>1259605</v>
      </c>
      <c r="G101" s="17">
        <f t="shared" si="5"/>
        <v>5.8585824007785614E-2</v>
      </c>
      <c r="H101" s="47">
        <f>IFERROR((VLOOKUP(A101,$A$3:$F$369,6,TRUE)/(VLOOKUP(A101-7,$A$3:$F$369,6,TRUE))-1),"No Data Available")</f>
        <v>-7.6010929963872487E-2</v>
      </c>
      <c r="I101" s="25">
        <f>IFERROR((VLOOKUP(A101,'Channel wise traffic'!$A$3:$F$369,6,TRUE)/(VLOOKUP(A101-7,'Channel wise traffic'!$A$3:$F$369,6,TRUE))-1),"No Data Avaiable")</f>
        <v>2.0618566978098496E-2</v>
      </c>
      <c r="J101" s="25">
        <f>IFERROR((VLOOKUP(A101,$A$3:$G$369,7,FALSE)/(VLOOKUP(A101-7,$A$3:$G$369,7,FALSE))-1),"No Data Available")</f>
        <v>-9.46773840710885E-2</v>
      </c>
      <c r="K101" s="17">
        <f t="shared" si="6"/>
        <v>0.25749999988372185</v>
      </c>
      <c r="L101" s="17">
        <f t="shared" si="7"/>
        <v>0.39199984538390581</v>
      </c>
      <c r="M101" s="17">
        <f t="shared" si="8"/>
        <v>0.70079982453440337</v>
      </c>
      <c r="N101" s="17">
        <f t="shared" si="9"/>
        <v>0.82820038740372437</v>
      </c>
      <c r="O101" s="18">
        <f>IFERROR((VLOOKUP(A101,$A$3:$N$369,11,FALSE)/VLOOKUP(A101-7,$A$3:$N$369,11,FALSE))-1,"No data available")</f>
        <v>1.1937629507130509E-7</v>
      </c>
      <c r="P101" s="18">
        <f>IFERROR((VLOOKUP(A101,$A$3:$N$369,12,FALSE)/VLOOKUP(A101-7,$A$3:$N$369,12,FALSE))-1,"No data available")</f>
        <v>-6.6666969253381447E-2</v>
      </c>
      <c r="Q101" s="18">
        <f>IFERROR((VLOOKUP(A101,$A$3:$N$369,13,FALSE)/VLOOKUP(A101-7,$A$3:$N$369,13,FALSE))-1,"No data available")</f>
        <v>-2.0408452289015111E-2</v>
      </c>
      <c r="R101" s="18">
        <f>IFERROR((VLOOKUP(A101,$A$3:$N$369,14,FALSE)/VLOOKUP(A101-7,$A$3:$N$369,14,FALSE))-1,"No data available")</f>
        <v>-9.8028938591424586E-3</v>
      </c>
    </row>
    <row r="102" spans="1:18" x14ac:dyDescent="0.25">
      <c r="A102" s="15">
        <v>43564</v>
      </c>
      <c r="B102" s="16">
        <v>21717340</v>
      </c>
      <c r="C102" s="16">
        <v>5592215</v>
      </c>
      <c r="D102" s="16">
        <v>2214517</v>
      </c>
      <c r="E102" s="16">
        <v>1535767</v>
      </c>
      <c r="F102" s="46">
        <v>1322295</v>
      </c>
      <c r="G102" s="17">
        <f t="shared" si="5"/>
        <v>6.088660029266936E-2</v>
      </c>
      <c r="H102" s="48">
        <f>IFERROR((VLOOKUP(A102,$A$3:$F$369,6,TRUE)/(VLOOKUP(A102-7,$A$3:$F$369,6,TRUE))-1),"No Data Available")</f>
        <v>9.8032926600166714E-3</v>
      </c>
      <c r="I102" s="18">
        <f>IFERROR((VLOOKUP(A102,'Channel wise traffic'!$A$3:$F$369,6,TRUE)/(VLOOKUP(A102-7,'Channel wise traffic'!$A$3:$F$369,6,TRUE))-1),"No Data Avaiable")</f>
        <v>-4.7619051795569911E-2</v>
      </c>
      <c r="J102" s="18">
        <f>IFERROR((VLOOKUP(A102,$A$3:$G$369,7,FALSE)/(VLOOKUP(A102-7,$A$3:$G$369,7,FALSE))-1),"No Data Available")</f>
        <v>6.0293457293017383E-2</v>
      </c>
      <c r="K102" s="17">
        <f t="shared" si="6"/>
        <v>0.25749999769769227</v>
      </c>
      <c r="L102" s="17">
        <f t="shared" si="7"/>
        <v>0.39599997496519718</v>
      </c>
      <c r="M102" s="17">
        <f t="shared" si="8"/>
        <v>0.69349975638028516</v>
      </c>
      <c r="N102" s="17">
        <f t="shared" si="9"/>
        <v>0.86099974800864976</v>
      </c>
      <c r="O102" s="18">
        <f>IFERROR((VLOOKUP(A102,$A$3:$N$369,11,FALSE)/VLOOKUP(A102-7,$A$3:$N$369,11,FALSE))-1,"No data available")</f>
        <v>3.0000126298041385E-2</v>
      </c>
      <c r="P102" s="18">
        <f>IFERROR((VLOOKUP(A102,$A$3:$N$369,12,FALSE)/VLOOKUP(A102-7,$A$3:$N$369,12,FALSE))-1,"No data available")</f>
        <v>2.3601847143339683E-8</v>
      </c>
      <c r="Q102" s="18">
        <f>IFERROR((VLOOKUP(A102,$A$3:$N$369,13,FALSE)/VLOOKUP(A102-7,$A$3:$N$369,13,FALSE))-1,"No data available")</f>
        <v>-3.2606001565405052E-7</v>
      </c>
      <c r="R102" s="18">
        <f>IFERROR((VLOOKUP(A102,$A$3:$N$369,14,FALSE)/VLOOKUP(A102-7,$A$3:$N$369,14,FALSE))-1,"No data available")</f>
        <v>2.9411308713502837E-2</v>
      </c>
    </row>
    <row r="103" spans="1:18" x14ac:dyDescent="0.25">
      <c r="A103" s="22">
        <v>43565</v>
      </c>
      <c r="B103" s="23">
        <v>21500167</v>
      </c>
      <c r="C103" s="23">
        <v>5375041</v>
      </c>
      <c r="D103" s="23">
        <v>2064016</v>
      </c>
      <c r="E103" s="23">
        <v>1521799</v>
      </c>
      <c r="F103" s="23">
        <v>1210438</v>
      </c>
      <c r="G103" s="24">
        <f t="shared" si="5"/>
        <v>5.6299004561220382E-2</v>
      </c>
      <c r="H103" s="47">
        <f>IFERROR((VLOOKUP(A103,$A$3:$F$369,6,TRUE)/(VLOOKUP(A103-7,$A$3:$F$369,6,TRUE))-1),"No Data Available")</f>
        <v>-9.3912999215507775E-2</v>
      </c>
      <c r="I103" s="25">
        <f>IFERROR((VLOOKUP(A103,'Channel wise traffic'!$A$3:$F$369,6,TRUE)/(VLOOKUP(A103-7,'Channel wise traffic'!$A$3:$F$369,6,TRUE))-1),"No Data Avaiable")</f>
        <v>-3.8834883747753235E-2</v>
      </c>
      <c r="J103" s="25">
        <f>IFERROR((VLOOKUP(A103,$A$3:$G$369,7,FALSE)/(VLOOKUP(A103-7,$A$3:$G$369,7,FALSE))-1),"No Data Available")</f>
        <v>-5.7303449393291017E-2</v>
      </c>
      <c r="K103" s="24">
        <f t="shared" si="6"/>
        <v>0.24999996511655004</v>
      </c>
      <c r="L103" s="24">
        <f t="shared" si="7"/>
        <v>0.38400004762754369</v>
      </c>
      <c r="M103" s="24">
        <f t="shared" si="8"/>
        <v>0.73730000155037556</v>
      </c>
      <c r="N103" s="24">
        <f t="shared" si="9"/>
        <v>0.79539939242961788</v>
      </c>
      <c r="O103" s="25">
        <f>IFERROR((VLOOKUP(A103,$A$3:$N$369,11,FALSE)/VLOOKUP(A103-7,$A$3:$N$369,11,FALSE))-1,"No data available")</f>
        <v>1.0100841790163795E-2</v>
      </c>
      <c r="P103" s="25">
        <f>IFERROR((VLOOKUP(A103,$A$3:$N$369,12,FALSE)/VLOOKUP(A103-7,$A$3:$N$369,12,FALSE))-1,"No data available")</f>
        <v>-7.6922606525024029E-2</v>
      </c>
      <c r="Q103" s="25">
        <f>IFERROR((VLOOKUP(A103,$A$3:$N$369,13,FALSE)/VLOOKUP(A103-7,$A$3:$N$369,13,FALSE))-1,"No data available")</f>
        <v>6.3157743542544775E-2</v>
      </c>
      <c r="R103" s="25">
        <f>IFERROR((VLOOKUP(A103,$A$3:$N$369,14,FALSE)/VLOOKUP(A103-7,$A$3:$N$369,14,FALSE))-1,"No data available")</f>
        <v>-4.9020044382346528E-2</v>
      </c>
    </row>
    <row r="104" spans="1:18" x14ac:dyDescent="0.25">
      <c r="A104" s="15">
        <v>43566</v>
      </c>
      <c r="B104" s="16">
        <v>20631473</v>
      </c>
      <c r="C104" s="16">
        <v>5106289</v>
      </c>
      <c r="D104" s="16">
        <v>1981240</v>
      </c>
      <c r="E104" s="16">
        <v>1504157</v>
      </c>
      <c r="F104" s="16">
        <v>1208741</v>
      </c>
      <c r="G104" s="17">
        <f t="shared" si="5"/>
        <v>5.8587237081908793E-2</v>
      </c>
      <c r="H104" s="49">
        <f>IFERROR((VLOOKUP(A104,$A$3:$F$369,6,TRUE)/(VLOOKUP(A104-7,$A$3:$F$369,6,TRUE))-1),"No Data Available")</f>
        <v>0.9239043412518404</v>
      </c>
      <c r="I104" s="32">
        <f>IFERROR((VLOOKUP(A104,'Channel wise traffic'!$A$3:$F$369,6,TRUE)/(VLOOKUP(A104-7,'Channel wise traffic'!$A$3:$F$369,6,TRUE))-1),"No Data Avaiable")</f>
        <v>-6.8627420442282427E-2</v>
      </c>
      <c r="J104" s="32">
        <f>IFERROR((VLOOKUP(A104,$A$3:$G$369,7,FALSE)/(VLOOKUP(A104-7,$A$3:$G$369,7,FALSE))-1),"No Data Available")</f>
        <v>1.0656657324153227</v>
      </c>
      <c r="K104" s="17">
        <f t="shared" si="6"/>
        <v>0.24749997249348119</v>
      </c>
      <c r="L104" s="17">
        <f t="shared" si="7"/>
        <v>0.38799997414952425</v>
      </c>
      <c r="M104" s="17">
        <f t="shared" si="8"/>
        <v>0.75919979406836124</v>
      </c>
      <c r="N104" s="17">
        <f t="shared" si="9"/>
        <v>0.80360028906556957</v>
      </c>
      <c r="O104" s="18">
        <f>IFERROR((VLOOKUP(A104,$A$3:$N$369,11,FALSE)/VLOOKUP(A104-7,$A$3:$N$369,11,FALSE))-1,"No data available")</f>
        <v>-5.7142826131208468E-2</v>
      </c>
      <c r="P104" s="18">
        <f>IFERROR((VLOOKUP(A104,$A$3:$N$369,12,FALSE)/VLOOKUP(A104-7,$A$3:$N$369,12,FALSE))-1,"No data available")</f>
        <v>0.94000053800870198</v>
      </c>
      <c r="Q104" s="18">
        <f>IFERROR((VLOOKUP(A104,$A$3:$N$369,13,FALSE)/VLOOKUP(A104-7,$A$3:$N$369,13,FALSE))-1,"No data available")</f>
        <v>9.4736328659880575E-2</v>
      </c>
      <c r="R104" s="18">
        <f>IFERROR((VLOOKUP(A104,$A$3:$N$369,14,FALSE)/VLOOKUP(A104-7,$A$3:$N$369,14,FALSE))-1,"No data available")</f>
        <v>3.1579622196837187E-2</v>
      </c>
    </row>
    <row r="105" spans="1:18" x14ac:dyDescent="0.25">
      <c r="A105" s="22">
        <v>43567</v>
      </c>
      <c r="B105" s="23">
        <v>20631473</v>
      </c>
      <c r="C105" s="23">
        <v>5054710</v>
      </c>
      <c r="D105" s="23">
        <v>1920790</v>
      </c>
      <c r="E105" s="23">
        <v>1402176</v>
      </c>
      <c r="F105" s="23">
        <v>1138287</v>
      </c>
      <c r="G105" s="24">
        <f t="shared" si="5"/>
        <v>5.5172357300906243E-2</v>
      </c>
      <c r="H105" s="49">
        <f>IFERROR((VLOOKUP(A105,$A$3:$F$369,6,TRUE)/(VLOOKUP(A105-7,$A$3:$F$369,6,TRUE))-1),"No Data Available")</f>
        <v>-0.27312591355188975</v>
      </c>
      <c r="I105" s="32">
        <f>IFERROR((VLOOKUP(A105,'Channel wise traffic'!$A$3:$F$369,6,TRUE)/(VLOOKUP(A105-7,'Channel wise traffic'!$A$3:$F$369,6,TRUE))-1),"No Data Avaiable")</f>
        <v>-8.6538441103775954E-2</v>
      </c>
      <c r="J105" s="32">
        <f>IFERROR((VLOOKUP(A105,$A$3:$G$369,7,FALSE)/(VLOOKUP(A105-7,$A$3:$G$369,7,FALSE))-1),"No Data Available")</f>
        <v>-0.20426414390111858</v>
      </c>
      <c r="K105" s="24">
        <f t="shared" si="6"/>
        <v>0.24499995710437156</v>
      </c>
      <c r="L105" s="24">
        <f t="shared" si="7"/>
        <v>0.38000003956705725</v>
      </c>
      <c r="M105" s="24">
        <f t="shared" si="8"/>
        <v>0.72999963556661585</v>
      </c>
      <c r="N105" s="24">
        <f t="shared" si="9"/>
        <v>0.8118003731343284</v>
      </c>
      <c r="O105" s="25">
        <f>IFERROR((VLOOKUP(A105,$A$3:$N$369,11,FALSE)/VLOOKUP(A105-7,$A$3:$N$369,11,FALSE))-1,"No data available")</f>
        <v>-6.6666684462544645E-2</v>
      </c>
      <c r="P105" s="25">
        <f>IFERROR((VLOOKUP(A105,$A$3:$N$369,12,FALSE)/VLOOKUP(A105-7,$A$3:$N$369,12,FALSE))-1,"No data available")</f>
        <v>-6.8627406366330912E-2</v>
      </c>
      <c r="Q105" s="25">
        <f>IFERROR((VLOOKUP(A105,$A$3:$N$369,13,FALSE)/VLOOKUP(A105-7,$A$3:$N$369,13,FALSE))-1,"No data available")</f>
        <v>-4.7619571353577417E-2</v>
      </c>
      <c r="R105" s="25">
        <f>IFERROR((VLOOKUP(A105,$A$3:$N$369,14,FALSE)/VLOOKUP(A105-7,$A$3:$N$369,14,FALSE))-1,"No data available")</f>
        <v>-3.8834346650810314E-2</v>
      </c>
    </row>
    <row r="106" spans="1:18" x14ac:dyDescent="0.25">
      <c r="A106" s="15">
        <v>43568</v>
      </c>
      <c r="B106" s="16">
        <v>43094160</v>
      </c>
      <c r="C106" s="16">
        <v>9140271</v>
      </c>
      <c r="D106" s="16">
        <v>3107692</v>
      </c>
      <c r="E106" s="16">
        <v>2113230</v>
      </c>
      <c r="F106" s="16">
        <v>1598870</v>
      </c>
      <c r="G106" s="17">
        <f t="shared" si="5"/>
        <v>3.7101778988150598E-2</v>
      </c>
      <c r="H106" s="48">
        <f>IFERROR((VLOOKUP(A106,$A$3:$F$369,6,TRUE)/(VLOOKUP(A106-7,$A$3:$F$369,6,TRUE))-1),"No Data Available")</f>
        <v>-0.13870878771620221</v>
      </c>
      <c r="I106" s="18">
        <f>IFERROR((VLOOKUP(A106,'Channel wise traffic'!$A$3:$F$369,6,TRUE)/(VLOOKUP(A106-7,'Channel wise traffic'!$A$3:$F$369,6,TRUE))-1),"No Data Avaiable")</f>
        <v>-7.6923099990770072E-2</v>
      </c>
      <c r="J106" s="18">
        <f>IFERROR((VLOOKUP(A106,$A$3:$G$369,7,FALSE)/(VLOOKUP(A106-7,$A$3:$G$369,7,FALSE))-1),"No Data Available")</f>
        <v>-6.6934520025885735E-2</v>
      </c>
      <c r="K106" s="17">
        <f t="shared" si="6"/>
        <v>0.21209999220311987</v>
      </c>
      <c r="L106" s="17">
        <f t="shared" si="7"/>
        <v>0.3399999846831675</v>
      </c>
      <c r="M106" s="17">
        <f t="shared" si="8"/>
        <v>0.67999981980196234</v>
      </c>
      <c r="N106" s="17">
        <f t="shared" si="9"/>
        <v>0.75660008612408491</v>
      </c>
      <c r="O106" s="18">
        <f>IFERROR((VLOOKUP(A106,$A$3:$N$369,11,FALSE)/VLOOKUP(A106-7,$A$3:$N$369,11,FALSE))-1,"No data available")</f>
        <v>-9.8038759803875664E-3</v>
      </c>
      <c r="P106" s="18">
        <f>IFERROR((VLOOKUP(A106,$A$3:$N$369,12,FALSE)/VLOOKUP(A106-7,$A$3:$N$369,12,FALSE))-1,"No data available")</f>
        <v>-9.9011337123791066E-3</v>
      </c>
      <c r="Q106" s="18">
        <f>IFERROR((VLOOKUP(A106,$A$3:$N$369,13,FALSE)/VLOOKUP(A106-7,$A$3:$N$369,13,FALSE))-1,"No data available")</f>
        <v>2.0408160400809283E-2</v>
      </c>
      <c r="R106" s="18">
        <f>IFERROR((VLOOKUP(A106,$A$3:$N$369,14,FALSE)/VLOOKUP(A106-7,$A$3:$N$369,14,FALSE))-1,"No data available")</f>
        <v>-6.7307651253838086E-2</v>
      </c>
    </row>
    <row r="107" spans="1:18" x14ac:dyDescent="0.25">
      <c r="A107" s="15">
        <v>43569</v>
      </c>
      <c r="B107" s="16">
        <v>46685340</v>
      </c>
      <c r="C107" s="16">
        <v>9803921</v>
      </c>
      <c r="D107" s="16">
        <v>3466666</v>
      </c>
      <c r="E107" s="16">
        <v>2357333</v>
      </c>
      <c r="F107" s="46">
        <v>1930656</v>
      </c>
      <c r="G107" s="17">
        <f t="shared" si="5"/>
        <v>4.1354652231300019E-2</v>
      </c>
      <c r="H107" s="49">
        <f>IFERROR((VLOOKUP(A107,$A$3:$F$369,6,TRUE)/(VLOOKUP(A107-7,$A$3:$F$369,6,TRUE))-1),"No Data Available")</f>
        <v>0.28376620785956508</v>
      </c>
      <c r="I107" s="32">
        <f>IFERROR((VLOOKUP(A107,'Channel wise traffic'!$A$3:$F$369,6,TRUE)/(VLOOKUP(A107-7,'Channel wise traffic'!$A$3:$F$369,6,TRUE))-1),"No Data Avaiable")</f>
        <v>8.3333360405835055E-2</v>
      </c>
      <c r="J107" s="32">
        <f>IFERROR((VLOOKUP(A107,$A$3:$G$369,7,FALSE)/(VLOOKUP(A107-7,$A$3:$G$369,7,FALSE))-1),"No Data Available")</f>
        <v>0.18501496110113713</v>
      </c>
      <c r="K107" s="17">
        <f t="shared" si="6"/>
        <v>0.20999999143199985</v>
      </c>
      <c r="L107" s="17">
        <f t="shared" si="7"/>
        <v>0.35359995250879722</v>
      </c>
      <c r="M107" s="17">
        <f t="shared" si="8"/>
        <v>0.68000003461539127</v>
      </c>
      <c r="N107" s="17">
        <f t="shared" si="9"/>
        <v>0.81900011580883991</v>
      </c>
      <c r="O107" s="18">
        <f>IFERROR((VLOOKUP(A107,$A$3:$N$369,11,FALSE)/VLOOKUP(A107-7,$A$3:$N$369,11,FALSE))-1,"No data available")</f>
        <v>4.1666702821183899E-2</v>
      </c>
      <c r="P107" s="18">
        <f>IFERROR((VLOOKUP(A107,$A$3:$N$369,12,FALSE)/VLOOKUP(A107-7,$A$3:$N$369,12,FALSE))-1,"No data available")</f>
        <v>2.9702948935431461E-2</v>
      </c>
      <c r="Q107" s="18">
        <f>IFERROR((VLOOKUP(A107,$A$3:$N$369,13,FALSE)/VLOOKUP(A107-7,$A$3:$N$369,13,FALSE))-1,"No data available")</f>
        <v>4.1666759914109841E-2</v>
      </c>
      <c r="R107" s="18">
        <f>IFERROR((VLOOKUP(A107,$A$3:$N$369,14,FALSE)/VLOOKUP(A107-7,$A$3:$N$369,14,FALSE))-1,"No data available")</f>
        <v>6.060651143284379E-2</v>
      </c>
    </row>
    <row r="108" spans="1:18" x14ac:dyDescent="0.25">
      <c r="A108" s="22">
        <v>43570</v>
      </c>
      <c r="B108" s="23">
        <v>21065820</v>
      </c>
      <c r="C108" s="23">
        <v>5477113</v>
      </c>
      <c r="D108" s="23">
        <v>2256570</v>
      </c>
      <c r="E108" s="23">
        <v>1729661</v>
      </c>
      <c r="F108" s="23">
        <v>1418322</v>
      </c>
      <c r="G108" s="24">
        <f t="shared" si="5"/>
        <v>6.732811730091684E-2</v>
      </c>
      <c r="H108" s="48">
        <f>IFERROR((VLOOKUP(A108,$A$3:$F$369,6,TRUE)/(VLOOKUP(A108-7,$A$3:$F$369,6,TRUE))-1),"No Data Available")</f>
        <v>0.12600537470079898</v>
      </c>
      <c r="I108" s="18">
        <f>IFERROR((VLOOKUP(A108,'Channel wise traffic'!$A$3:$F$369,6,TRUE)/(VLOOKUP(A108-7,'Channel wise traffic'!$A$3:$F$369,6,TRUE))-1),"No Data Avaiable")</f>
        <v>-2.0202030068046883E-2</v>
      </c>
      <c r="J108" s="18">
        <f>IFERROR((VLOOKUP(A108,$A$3:$G$369,7,FALSE)/(VLOOKUP(A108-7,$A$3:$G$369,7,FALSE))-1),"No Data Available")</f>
        <v>0.14922199083466747</v>
      </c>
      <c r="K108" s="24">
        <f t="shared" si="6"/>
        <v>0.25999999050594758</v>
      </c>
      <c r="L108" s="24">
        <f t="shared" si="7"/>
        <v>0.41199989848666624</v>
      </c>
      <c r="M108" s="24">
        <f t="shared" si="8"/>
        <v>0.76650004209929223</v>
      </c>
      <c r="N108" s="24">
        <f t="shared" si="9"/>
        <v>0.81999998843704058</v>
      </c>
      <c r="O108" s="25">
        <f>IFERROR((VLOOKUP(A108,$A$3:$N$369,11,FALSE)/VLOOKUP(A108-7,$A$3:$N$369,11,FALSE))-1,"No data available")</f>
        <v>9.7087014499208646E-3</v>
      </c>
      <c r="P108" s="25">
        <f>IFERROR((VLOOKUP(A108,$A$3:$N$369,12,FALSE)/VLOOKUP(A108-7,$A$3:$N$369,12,FALSE))-1,"No data available")</f>
        <v>5.1020563753471304E-2</v>
      </c>
      <c r="Q108" s="25">
        <f>IFERROR((VLOOKUP(A108,$A$3:$N$369,13,FALSE)/VLOOKUP(A108-7,$A$3:$N$369,13,FALSE))-1,"No data available")</f>
        <v>9.3750333925295637E-2</v>
      </c>
      <c r="R108" s="25">
        <f>IFERROR((VLOOKUP(A108,$A$3:$N$369,14,FALSE)/VLOOKUP(A108-7,$A$3:$N$369,14,FALSE))-1,"No data available")</f>
        <v>-9.9014671949028132E-3</v>
      </c>
    </row>
    <row r="109" spans="1:18" x14ac:dyDescent="0.25">
      <c r="A109" s="15">
        <v>43571</v>
      </c>
      <c r="B109" s="16">
        <v>22586034</v>
      </c>
      <c r="C109" s="16">
        <v>5872368</v>
      </c>
      <c r="D109" s="16">
        <v>2254989</v>
      </c>
      <c r="E109" s="16">
        <v>1596758</v>
      </c>
      <c r="F109" s="16">
        <v>1296248</v>
      </c>
      <c r="G109" s="17">
        <f t="shared" si="5"/>
        <v>5.7391572154721807E-2</v>
      </c>
      <c r="H109" s="47">
        <f>IFERROR((VLOOKUP(A109,$A$3:$F$369,6,TRUE)/(VLOOKUP(A109-7,$A$3:$F$369,6,TRUE))-1),"No Data Available")</f>
        <v>-1.9698327529031001E-2</v>
      </c>
      <c r="I109" s="25">
        <f>IFERROR((VLOOKUP(A109,'Channel wise traffic'!$A$3:$F$369,6,TRUE)/(VLOOKUP(A109-7,'Channel wise traffic'!$A$3:$F$369,6,TRUE))-1),"No Data Avaiable")</f>
        <v>4.0000022102156363E-2</v>
      </c>
      <c r="J109" s="25">
        <f>IFERROR((VLOOKUP(A109,$A$3:$G$369,7,FALSE)/(VLOOKUP(A109-7,$A$3:$G$369,7,FALSE))-1),"No Data Available")</f>
        <v>-5.7402254702145883E-2</v>
      </c>
      <c r="K109" s="17">
        <f t="shared" si="6"/>
        <v>0.25999996280887561</v>
      </c>
      <c r="L109" s="17">
        <f t="shared" si="7"/>
        <v>0.3839999468698147</v>
      </c>
      <c r="M109" s="17">
        <f t="shared" si="8"/>
        <v>0.70810012820461654</v>
      </c>
      <c r="N109" s="17">
        <f t="shared" si="9"/>
        <v>0.81179990956675963</v>
      </c>
      <c r="O109" s="18">
        <f>IFERROR((VLOOKUP(A109,$A$3:$N$369,11,FALSE)/VLOOKUP(A109-7,$A$3:$N$369,11,FALSE))-1,"No data available")</f>
        <v>9.7086024603321164E-3</v>
      </c>
      <c r="P109" s="18">
        <f>IFERROR((VLOOKUP(A109,$A$3:$N$369,12,FALSE)/VLOOKUP(A109-7,$A$3:$N$369,12,FALSE))-1,"No data available")</f>
        <v>-3.0303103166703704E-2</v>
      </c>
      <c r="Q109" s="18">
        <f>IFERROR((VLOOKUP(A109,$A$3:$N$369,13,FALSE)/VLOOKUP(A109-7,$A$3:$N$369,13,FALSE))-1,"No data available")</f>
        <v>2.1053175130929969E-2</v>
      </c>
      <c r="R109" s="18">
        <f>IFERROR((VLOOKUP(A109,$A$3:$N$369,14,FALSE)/VLOOKUP(A109-7,$A$3:$N$369,14,FALSE))-1,"No data available")</f>
        <v>-5.714268622689056E-2</v>
      </c>
    </row>
    <row r="110" spans="1:18" x14ac:dyDescent="0.25">
      <c r="A110" s="22">
        <v>43572</v>
      </c>
      <c r="B110" s="23">
        <v>21934513</v>
      </c>
      <c r="C110" s="23">
        <v>5319119</v>
      </c>
      <c r="D110" s="23">
        <v>2191477</v>
      </c>
      <c r="E110" s="23">
        <v>1551785</v>
      </c>
      <c r="F110" s="23">
        <v>1336086</v>
      </c>
      <c r="G110" s="24">
        <f t="shared" si="5"/>
        <v>6.0912498946295274E-2</v>
      </c>
      <c r="H110" s="48">
        <f>IFERROR((VLOOKUP(A110,$A$3:$F$369,6,TRUE)/(VLOOKUP(A110-7,$A$3:$F$369,6,TRUE))-1),"No Data Available")</f>
        <v>0.10380374707337348</v>
      </c>
      <c r="I110" s="18">
        <f>IFERROR((VLOOKUP(A110,'Channel wise traffic'!$A$3:$F$369,6,TRUE)/(VLOOKUP(A110-7,'Channel wise traffic'!$A$3:$F$369,6,TRUE))-1),"No Data Avaiable")</f>
        <v>2.0201937045509322E-2</v>
      </c>
      <c r="J110" s="18">
        <f>IFERROR((VLOOKUP(A110,$A$3:$G$369,7,FALSE)/(VLOOKUP(A110-7,$A$3:$G$369,7,FALSE))-1),"No Data Available")</f>
        <v>8.1946286990884687E-2</v>
      </c>
      <c r="K110" s="24">
        <f t="shared" si="6"/>
        <v>0.24249998164992312</v>
      </c>
      <c r="L110" s="24">
        <f t="shared" si="7"/>
        <v>0.41199999473597038</v>
      </c>
      <c r="M110" s="24">
        <f t="shared" si="8"/>
        <v>0.70810006219549648</v>
      </c>
      <c r="N110" s="24">
        <f t="shared" si="9"/>
        <v>0.86099942968903553</v>
      </c>
      <c r="O110" s="25">
        <f>IFERROR((VLOOKUP(A110,$A$3:$N$369,11,FALSE)/VLOOKUP(A110-7,$A$3:$N$369,11,FALSE))-1,"No data available")</f>
        <v>-2.9999938052512998E-2</v>
      </c>
      <c r="P110" s="25">
        <f>IFERROR((VLOOKUP(A110,$A$3:$N$369,12,FALSE)/VLOOKUP(A110-7,$A$3:$N$369,12,FALSE))-1,"No data available")</f>
        <v>7.2916519884353992E-2</v>
      </c>
      <c r="Q110" s="25">
        <f>IFERROR((VLOOKUP(A110,$A$3:$N$369,13,FALSE)/VLOOKUP(A110-7,$A$3:$N$369,13,FALSE))-1,"No data available")</f>
        <v>-3.9603878059783271E-2</v>
      </c>
      <c r="R110" s="25">
        <f>IFERROR((VLOOKUP(A110,$A$3:$N$369,14,FALSE)/VLOOKUP(A110-7,$A$3:$N$369,14,FALSE))-1,"No data available")</f>
        <v>8.2474336646192858E-2</v>
      </c>
    </row>
    <row r="111" spans="1:18" x14ac:dyDescent="0.25">
      <c r="A111" s="15">
        <v>43573</v>
      </c>
      <c r="B111" s="16">
        <v>22803207</v>
      </c>
      <c r="C111" s="16">
        <v>5415761</v>
      </c>
      <c r="D111" s="16">
        <v>3639391</v>
      </c>
      <c r="E111" s="16">
        <v>2656756</v>
      </c>
      <c r="F111" s="16">
        <v>2091398</v>
      </c>
      <c r="G111" s="17">
        <f t="shared" si="5"/>
        <v>9.1715082005789803E-2</v>
      </c>
      <c r="H111" s="49">
        <f>IFERROR((VLOOKUP(A111,$A$3:$F$369,6,TRUE)/(VLOOKUP(A111-7,$A$3:$F$369,6,TRUE))-1),"No Data Available")</f>
        <v>0.7302283946685022</v>
      </c>
      <c r="I111" s="32">
        <f>IFERROR((VLOOKUP(A111,'Channel wise traffic'!$A$3:$F$369,6,TRUE)/(VLOOKUP(A111-7,'Channel wise traffic'!$A$3:$F$369,6,TRUE))-1),"No Data Avaiable")</f>
        <v>0.10526311452716519</v>
      </c>
      <c r="J111" s="32">
        <f>IFERROR((VLOOKUP(A111,$A$3:$G$369,7,FALSE)/(VLOOKUP(A111-7,$A$3:$G$369,7,FALSE))-1),"No Data Available")</f>
        <v>0.56544473803340667</v>
      </c>
      <c r="K111" s="17">
        <f t="shared" si="6"/>
        <v>0.23749997094706898</v>
      </c>
      <c r="L111" s="17">
        <f t="shared" si="7"/>
        <v>0.67199992761866711</v>
      </c>
      <c r="M111" s="17">
        <f t="shared" si="8"/>
        <v>0.73000015661961026</v>
      </c>
      <c r="N111" s="17">
        <f t="shared" si="9"/>
        <v>0.78719987834787986</v>
      </c>
      <c r="O111" s="18">
        <f>IFERROR((VLOOKUP(A111,$A$3:$N$369,11,FALSE)/VLOOKUP(A111-7,$A$3:$N$369,11,FALSE))-1,"No data available")</f>
        <v>-4.0404051142573727E-2</v>
      </c>
      <c r="P111" s="18">
        <f>IFERROR((VLOOKUP(A111,$A$3:$N$369,12,FALSE)/VLOOKUP(A111-7,$A$3:$N$369,12,FALSE))-1,"No data available")</f>
        <v>0.73195869172841044</v>
      </c>
      <c r="Q111" s="18">
        <f>IFERROR((VLOOKUP(A111,$A$3:$N$369,13,FALSE)/VLOOKUP(A111-7,$A$3:$N$369,13,FALSE))-1,"No data available")</f>
        <v>-3.846107135024035E-2</v>
      </c>
      <c r="R111" s="18">
        <f>IFERROR((VLOOKUP(A111,$A$3:$N$369,14,FALSE)/VLOOKUP(A111-7,$A$3:$N$369,14,FALSE))-1,"No data available")</f>
        <v>-2.0408667021213023E-2</v>
      </c>
    </row>
    <row r="112" spans="1:18" x14ac:dyDescent="0.25">
      <c r="A112" s="15">
        <v>43574</v>
      </c>
      <c r="B112" s="16">
        <v>22151687</v>
      </c>
      <c r="C112" s="16">
        <v>5537921</v>
      </c>
      <c r="D112" s="16">
        <v>2281623</v>
      </c>
      <c r="E112" s="16">
        <v>1748864</v>
      </c>
      <c r="F112" s="46">
        <v>1419728</v>
      </c>
      <c r="G112" s="17">
        <f t="shared" si="5"/>
        <v>6.409119088762856E-2</v>
      </c>
      <c r="H112" s="49">
        <f>IFERROR((VLOOKUP(A112,$A$3:$F$369,6,TRUE)/(VLOOKUP(A112-7,$A$3:$F$369,6,TRUE))-1),"No Data Available")</f>
        <v>0.2472495952251057</v>
      </c>
      <c r="I112" s="32">
        <f>IFERROR((VLOOKUP(A112,'Channel wise traffic'!$A$3:$F$369,6,TRUE)/(VLOOKUP(A112-7,'Channel wise traffic'!$A$3:$F$369,6,TRUE))-1),"No Data Avaiable")</f>
        <v>7.3684175322051626E-2</v>
      </c>
      <c r="J112" s="32">
        <f>IFERROR((VLOOKUP(A112,$A$3:$G$369,7,FALSE)/(VLOOKUP(A112-7,$A$3:$G$369,7,FALSE))-1),"No Data Available")</f>
        <v>0.16165402428030418</v>
      </c>
      <c r="K112" s="17">
        <f t="shared" si="6"/>
        <v>0.24999996614253353</v>
      </c>
      <c r="L112" s="17">
        <f t="shared" si="7"/>
        <v>0.41199991838092309</v>
      </c>
      <c r="M112" s="17">
        <f t="shared" si="8"/>
        <v>0.76649998707060718</v>
      </c>
      <c r="N112" s="17">
        <f t="shared" si="9"/>
        <v>0.81180011710458899</v>
      </c>
      <c r="O112" s="18">
        <f>IFERROR((VLOOKUP(A112,$A$3:$N$369,11,FALSE)/VLOOKUP(A112-7,$A$3:$N$369,11,FALSE))-1,"No data available")</f>
        <v>2.0408203728917051E-2</v>
      </c>
      <c r="P112" s="18">
        <f>IFERROR((VLOOKUP(A112,$A$3:$N$369,12,FALSE)/VLOOKUP(A112-7,$A$3:$N$369,12,FALSE))-1,"No data available")</f>
        <v>8.421019863662127E-2</v>
      </c>
      <c r="Q112" s="18">
        <f>IFERROR((VLOOKUP(A112,$A$3:$N$369,13,FALSE)/VLOOKUP(A112-7,$A$3:$N$369,13,FALSE))-1,"No data available")</f>
        <v>5.0000506473760531E-2</v>
      </c>
      <c r="R112" s="18">
        <f>IFERROR((VLOOKUP(A112,$A$3:$N$369,14,FALSE)/VLOOKUP(A112-7,$A$3:$N$369,14,FALSE))-1,"No data available")</f>
        <v>-3.1538509692730088E-7</v>
      </c>
    </row>
    <row r="113" spans="1:18" x14ac:dyDescent="0.25">
      <c r="A113" s="22">
        <v>43575</v>
      </c>
      <c r="B113" s="23">
        <v>44440853</v>
      </c>
      <c r="C113" s="23">
        <v>9612556</v>
      </c>
      <c r="D113" s="23">
        <v>3300951</v>
      </c>
      <c r="E113" s="23">
        <v>2132414</v>
      </c>
      <c r="F113" s="23">
        <v>1596752</v>
      </c>
      <c r="G113" s="24">
        <f t="shared" si="5"/>
        <v>3.5929823399204329E-2</v>
      </c>
      <c r="H113" s="47">
        <f>IFERROR((VLOOKUP(A113,$A$3:$F$369,6,TRUE)/(VLOOKUP(A113-7,$A$3:$F$369,6,TRUE))-1),"No Data Available")</f>
        <v>-1.3246855591761975E-3</v>
      </c>
      <c r="I113" s="25">
        <f>IFERROR((VLOOKUP(A113,'Channel wise traffic'!$A$3:$F$369,6,TRUE)/(VLOOKUP(A113-7,'Channel wise traffic'!$A$3:$F$369,6,TRUE))-1),"No Data Avaiable")</f>
        <v>3.1250013052813275E-2</v>
      </c>
      <c r="J113" s="25">
        <f>IFERROR((VLOOKUP(A113,$A$3:$G$369,7,FALSE)/(VLOOKUP(A113-7,$A$3:$G$369,7,FALSE))-1),"No Data Available")</f>
        <v>-3.1587584771085031E-2</v>
      </c>
      <c r="K113" s="24">
        <f t="shared" si="6"/>
        <v>0.21629998866133376</v>
      </c>
      <c r="L113" s="24">
        <f t="shared" si="7"/>
        <v>0.34339992401604735</v>
      </c>
      <c r="M113" s="24">
        <f t="shared" si="8"/>
        <v>0.64599989518172185</v>
      </c>
      <c r="N113" s="24">
        <f t="shared" si="9"/>
        <v>0.74880018608018895</v>
      </c>
      <c r="O113" s="25">
        <f>IFERROR((VLOOKUP(A113,$A$3:$N$369,11,FALSE)/VLOOKUP(A113-7,$A$3:$N$369,11,FALSE))-1,"No data available")</f>
        <v>1.9801964227286417E-2</v>
      </c>
      <c r="P113" s="25">
        <f>IFERROR((VLOOKUP(A113,$A$3:$N$369,12,FALSE)/VLOOKUP(A113-7,$A$3:$N$369,12,FALSE))-1,"No data available")</f>
        <v>9.9998220177808239E-3</v>
      </c>
      <c r="Q113" s="25">
        <f>IFERROR((VLOOKUP(A113,$A$3:$N$369,13,FALSE)/VLOOKUP(A113-7,$A$3:$N$369,13,FALSE))-1,"No data available")</f>
        <v>-4.999990239724228E-2</v>
      </c>
      <c r="R113" s="25">
        <f>IFERROR((VLOOKUP(A113,$A$3:$N$369,14,FALSE)/VLOOKUP(A113-7,$A$3:$N$369,14,FALSE))-1,"No data available")</f>
        <v>-1.0309145064803404E-2</v>
      </c>
    </row>
    <row r="114" spans="1:18" x14ac:dyDescent="0.25">
      <c r="A114" s="15">
        <v>43576</v>
      </c>
      <c r="B114" s="16">
        <v>46685340</v>
      </c>
      <c r="C114" s="16">
        <v>10098039</v>
      </c>
      <c r="D114" s="16">
        <v>3536333</v>
      </c>
      <c r="E114" s="16">
        <v>2356612</v>
      </c>
      <c r="F114" s="16">
        <v>1930065</v>
      </c>
      <c r="G114" s="17">
        <f t="shared" si="5"/>
        <v>4.1341993011082281E-2</v>
      </c>
      <c r="H114" s="48">
        <f>IFERROR((VLOOKUP(A114,$A$3:$F$369,6,TRUE)/(VLOOKUP(A114-7,$A$3:$F$369,6,TRUE))-1),"No Data Available")</f>
        <v>-3.0611356968823777E-4</v>
      </c>
      <c r="I114" s="18">
        <f>IFERROR((VLOOKUP(A114,'Channel wise traffic'!$A$3:$F$369,6,TRUE)/(VLOOKUP(A114-7,'Channel wise traffic'!$A$3:$F$369,6,TRUE))-1),"No Data Avaiable")</f>
        <v>0</v>
      </c>
      <c r="J114" s="18">
        <f>IFERROR((VLOOKUP(A114,$A$3:$G$369,7,FALSE)/(VLOOKUP(A114-7,$A$3:$G$369,7,FALSE))-1),"No Data Available")</f>
        <v>-3.0611356968823777E-4</v>
      </c>
      <c r="K114" s="17">
        <f t="shared" si="6"/>
        <v>0.21629999910035999</v>
      </c>
      <c r="L114" s="17">
        <f t="shared" si="7"/>
        <v>0.35019997447029072</v>
      </c>
      <c r="M114" s="17">
        <f t="shared" si="8"/>
        <v>0.66639991199923765</v>
      </c>
      <c r="N114" s="17">
        <f t="shared" si="9"/>
        <v>0.81899990325093819</v>
      </c>
      <c r="O114" s="18">
        <f>IFERROR((VLOOKUP(A114,$A$3:$N$369,11,FALSE)/VLOOKUP(A114-7,$A$3:$N$369,11,FALSE))-1,"No data available")</f>
        <v>3.0000037740002261E-2</v>
      </c>
      <c r="P114" s="18">
        <f>IFERROR((VLOOKUP(A114,$A$3:$N$369,12,FALSE)/VLOOKUP(A114-7,$A$3:$N$369,12,FALSE))-1,"No data available")</f>
        <v>-9.6153237985004969E-3</v>
      </c>
      <c r="Q114" s="18">
        <f>IFERROR((VLOOKUP(A114,$A$3:$N$369,13,FALSE)/VLOOKUP(A114-7,$A$3:$N$369,13,FALSE))-1,"No data available")</f>
        <v>-2.0000179299764054E-2</v>
      </c>
      <c r="R114" s="18">
        <f>IFERROR((VLOOKUP(A114,$A$3:$N$369,14,FALSE)/VLOOKUP(A114-7,$A$3:$N$369,14,FALSE))-1,"No data available")</f>
        <v>-2.5953342086548759E-7</v>
      </c>
    </row>
    <row r="115" spans="1:18" x14ac:dyDescent="0.25">
      <c r="A115" s="22">
        <v>43577</v>
      </c>
      <c r="B115" s="23">
        <v>20848646</v>
      </c>
      <c r="C115" s="23">
        <v>5368526</v>
      </c>
      <c r="D115" s="23">
        <v>2211832</v>
      </c>
      <c r="E115" s="23">
        <v>1695369</v>
      </c>
      <c r="F115" s="23">
        <v>1459713</v>
      </c>
      <c r="G115" s="24">
        <f t="shared" si="5"/>
        <v>7.0014762589378707E-2</v>
      </c>
      <c r="H115" s="47">
        <f>IFERROR((VLOOKUP(A115,$A$3:$F$369,6,TRUE)/(VLOOKUP(A115-7,$A$3:$F$369,6,TRUE))-1),"No Data Available")</f>
        <v>2.9183076903552152E-2</v>
      </c>
      <c r="I115" s="25">
        <f>IFERROR((VLOOKUP(A115,'Channel wise traffic'!$A$3:$F$369,6,TRUE)/(VLOOKUP(A115-7,'Channel wise traffic'!$A$3:$F$369,6,TRUE))-1),"No Data Avaiable")</f>
        <v>-1.0309307224181552E-2</v>
      </c>
      <c r="J115" s="25">
        <f>IFERROR((VLOOKUP(A115,$A$3:$G$369,7,FALSE)/(VLOOKUP(A115-7,$A$3:$G$369,7,FALSE))-1),"No Data Available")</f>
        <v>3.9903763779018941E-2</v>
      </c>
      <c r="K115" s="24">
        <f t="shared" si="6"/>
        <v>0.2574999834521628</v>
      </c>
      <c r="L115" s="24">
        <f t="shared" si="7"/>
        <v>0.41199986737514172</v>
      </c>
      <c r="M115" s="24">
        <f t="shared" si="8"/>
        <v>0.76649989691802989</v>
      </c>
      <c r="N115" s="24">
        <f t="shared" si="9"/>
        <v>0.86100017164404918</v>
      </c>
      <c r="O115" s="25">
        <f>IFERROR((VLOOKUP(A115,$A$3:$N$369,11,FALSE)/VLOOKUP(A115-7,$A$3:$N$369,11,FALSE))-1,"No data available")</f>
        <v>-9.6154120964384582E-3</v>
      </c>
      <c r="P115" s="25">
        <f>IFERROR((VLOOKUP(A115,$A$3:$N$369,12,FALSE)/VLOOKUP(A115-7,$A$3:$N$369,12,FALSE))-1,"No data available")</f>
        <v>-7.5513427622020401E-8</v>
      </c>
      <c r="Q115" s="25">
        <f>IFERROR((VLOOKUP(A115,$A$3:$N$369,13,FALSE)/VLOOKUP(A115-7,$A$3:$N$369,13,FALSE))-1,"No data available")</f>
        <v>-1.8940802914979571E-7</v>
      </c>
      <c r="R115" s="25">
        <f>IFERROR((VLOOKUP(A115,$A$3:$N$369,14,FALSE)/VLOOKUP(A115-7,$A$3:$N$369,14,FALSE))-1,"No data available")</f>
        <v>5.0000224128242898E-2</v>
      </c>
    </row>
    <row r="116" spans="1:18" x14ac:dyDescent="0.25">
      <c r="A116" s="15">
        <v>43578</v>
      </c>
      <c r="B116" s="16">
        <v>20631473</v>
      </c>
      <c r="C116" s="16">
        <v>4899974</v>
      </c>
      <c r="D116" s="16">
        <v>1881590</v>
      </c>
      <c r="E116" s="16">
        <v>1414767</v>
      </c>
      <c r="F116" s="16">
        <v>1148508</v>
      </c>
      <c r="G116" s="17">
        <f t="shared" si="5"/>
        <v>5.5667765457173127E-2</v>
      </c>
      <c r="H116" s="48">
        <f>IFERROR((VLOOKUP(A116,$A$3:$F$369,6,TRUE)/(VLOOKUP(A116-7,$A$3:$F$369,6,TRUE))-1),"No Data Available")</f>
        <v>-0.11397510352957152</v>
      </c>
      <c r="I116" s="18">
        <f>IFERROR((VLOOKUP(A116,'Channel wise traffic'!$A$3:$F$369,6,TRUE)/(VLOOKUP(A116-7,'Channel wise traffic'!$A$3:$F$369,6,TRUE))-1),"No Data Avaiable")</f>
        <v>-8.6538441103775954E-2</v>
      </c>
      <c r="J116" s="18">
        <f>IFERROR((VLOOKUP(A116,$A$3:$G$369,7,FALSE)/(VLOOKUP(A116-7,$A$3:$G$369,7,FALSE))-1),"No Data Available")</f>
        <v>-3.0035885633198478E-2</v>
      </c>
      <c r="K116" s="17">
        <f t="shared" si="6"/>
        <v>0.23749995940667931</v>
      </c>
      <c r="L116" s="17">
        <f t="shared" si="7"/>
        <v>0.38399999673467655</v>
      </c>
      <c r="M116" s="17">
        <f t="shared" si="8"/>
        <v>0.75189972310652164</v>
      </c>
      <c r="N116" s="17">
        <f t="shared" si="9"/>
        <v>0.81180010560042748</v>
      </c>
      <c r="O116" s="18">
        <f>IFERROR((VLOOKUP(A116,$A$3:$N$369,11,FALSE)/VLOOKUP(A116-7,$A$3:$N$369,11,FALSE))-1,"No data available")</f>
        <v>-8.6538487002538189E-2</v>
      </c>
      <c r="P116" s="18">
        <f>IFERROR((VLOOKUP(A116,$A$3:$N$369,12,FALSE)/VLOOKUP(A116-7,$A$3:$N$369,12,FALSE))-1,"No data available")</f>
        <v>1.2985642894314253E-7</v>
      </c>
      <c r="Q116" s="18">
        <f>IFERROR((VLOOKUP(A116,$A$3:$N$369,13,FALSE)/VLOOKUP(A116-7,$A$3:$N$369,13,FALSE))-1,"No data available")</f>
        <v>6.1855086812310889E-2</v>
      </c>
      <c r="R116" s="18">
        <f>IFERROR((VLOOKUP(A116,$A$3:$N$369,14,FALSE)/VLOOKUP(A116-7,$A$3:$N$369,14,FALSE))-1,"No data available")</f>
        <v>2.4148027799597571E-7</v>
      </c>
    </row>
    <row r="117" spans="1:18" x14ac:dyDescent="0.25">
      <c r="A117" s="15">
        <v>43579</v>
      </c>
      <c r="B117" s="16">
        <v>21717340</v>
      </c>
      <c r="C117" s="16">
        <v>5700801</v>
      </c>
      <c r="D117" s="16">
        <v>2325927</v>
      </c>
      <c r="E117" s="16">
        <v>1765843</v>
      </c>
      <c r="F117" s="46">
        <v>1476951</v>
      </c>
      <c r="G117" s="17">
        <f t="shared" si="5"/>
        <v>6.8007914413091106E-2</v>
      </c>
      <c r="H117" s="47">
        <f>IFERROR((VLOOKUP(A117,$A$3:$F$369,6,TRUE)/(VLOOKUP(A117-7,$A$3:$F$369,6,TRUE))-1),"No Data Available")</f>
        <v>0.10543108751981545</v>
      </c>
      <c r="I117" s="25">
        <f>IFERROR((VLOOKUP(A117,'Channel wise traffic'!$A$3:$F$369,6,TRUE)/(VLOOKUP(A117-7,'Channel wise traffic'!$A$3:$F$369,6,TRUE))-1),"No Data Avaiable")</f>
        <v>-9.9009729462398166E-3</v>
      </c>
      <c r="J117" s="25">
        <f>IFERROR((VLOOKUP(A117,$A$3:$G$369,7,FALSE)/(VLOOKUP(A117-7,$A$3:$G$369,7,FALSE))-1),"No Data Available")</f>
        <v>0.11648537803467307</v>
      </c>
      <c r="K117" s="17">
        <f t="shared" si="6"/>
        <v>0.2624999654653839</v>
      </c>
      <c r="L117" s="17">
        <f t="shared" si="7"/>
        <v>0.40800003367947768</v>
      </c>
      <c r="M117" s="17">
        <f t="shared" si="8"/>
        <v>0.7591996653377342</v>
      </c>
      <c r="N117" s="17">
        <f t="shared" si="9"/>
        <v>0.83639995175108994</v>
      </c>
      <c r="O117" s="18">
        <f>IFERROR((VLOOKUP(A117,$A$3:$N$369,11,FALSE)/VLOOKUP(A117-7,$A$3:$N$369,11,FALSE))-1,"No data available")</f>
        <v>8.2474166304610685E-2</v>
      </c>
      <c r="P117" s="18">
        <f>IFERROR((VLOOKUP(A117,$A$3:$N$369,12,FALSE)/VLOOKUP(A117-7,$A$3:$N$369,12,FALSE))-1,"No data available")</f>
        <v>-9.7086434650468512E-3</v>
      </c>
      <c r="Q117" s="18">
        <f>IFERROR((VLOOKUP(A117,$A$3:$N$369,13,FALSE)/VLOOKUP(A117-7,$A$3:$N$369,13,FALSE))-1,"No data available")</f>
        <v>7.2164381660695165E-2</v>
      </c>
      <c r="R117" s="18">
        <f>IFERROR((VLOOKUP(A117,$A$3:$N$369,14,FALSE)/VLOOKUP(A117-7,$A$3:$N$369,14,FALSE))-1,"No data available")</f>
        <v>-2.8570841152392057E-2</v>
      </c>
    </row>
    <row r="118" spans="1:18" x14ac:dyDescent="0.25">
      <c r="A118" s="22">
        <v>43580</v>
      </c>
      <c r="B118" s="23">
        <v>22803207</v>
      </c>
      <c r="C118" s="23">
        <v>5700801</v>
      </c>
      <c r="D118" s="23">
        <v>2189107</v>
      </c>
      <c r="E118" s="23">
        <v>1518146</v>
      </c>
      <c r="F118" s="23">
        <v>1282226</v>
      </c>
      <c r="G118" s="24">
        <f t="shared" si="5"/>
        <v>5.6230073252415767E-2</v>
      </c>
      <c r="H118" s="49">
        <f>IFERROR((VLOOKUP(A118,$A$3:$F$369,6,TRUE)/(VLOOKUP(A118-7,$A$3:$F$369,6,TRUE))-1),"No Data Available")</f>
        <v>-0.38690483590402214</v>
      </c>
      <c r="I118" s="32">
        <f>IFERROR((VLOOKUP(A118,'Channel wise traffic'!$A$3:$F$369,6,TRUE)/(VLOOKUP(A118-7,'Channel wise traffic'!$A$3:$F$369,6,TRUE))-1),"No Data Avaiable")</f>
        <v>0</v>
      </c>
      <c r="J118" s="32">
        <f>IFERROR((VLOOKUP(A118,$A$3:$G$369,7,FALSE)/(VLOOKUP(A118-7,$A$3:$G$369,7,FALSE))-1),"No Data Available")</f>
        <v>-0.38690483590402214</v>
      </c>
      <c r="K118" s="24">
        <f t="shared" si="6"/>
        <v>0.24999996710988942</v>
      </c>
      <c r="L118" s="24">
        <f t="shared" si="7"/>
        <v>0.38399989755825542</v>
      </c>
      <c r="M118" s="24">
        <f t="shared" si="8"/>
        <v>0.69350013498654928</v>
      </c>
      <c r="N118" s="24">
        <f t="shared" si="9"/>
        <v>0.84459992648928361</v>
      </c>
      <c r="O118" s="25">
        <f>IFERROR((VLOOKUP(A118,$A$3:$N$369,11,FALSE)/VLOOKUP(A118-7,$A$3:$N$369,11,FALSE))-1,"No data available")</f>
        <v>5.2631569229144359E-2</v>
      </c>
      <c r="P118" s="25">
        <f>IFERROR((VLOOKUP(A118,$A$3:$N$369,12,FALSE)/VLOOKUP(A118-7,$A$3:$N$369,12,FALSE))-1,"No data available")</f>
        <v>-0.42857151946575822</v>
      </c>
      <c r="Q118" s="25">
        <f>IFERROR((VLOOKUP(A118,$A$3:$N$369,13,FALSE)/VLOOKUP(A118-7,$A$3:$N$369,13,FALSE))-1,"No data available")</f>
        <v>-5.000001890695549E-2</v>
      </c>
      <c r="R118" s="25">
        <f>IFERROR((VLOOKUP(A118,$A$3:$N$369,14,FALSE)/VLOOKUP(A118-7,$A$3:$N$369,14,FALSE))-1,"No data available")</f>
        <v>7.291673909029428E-2</v>
      </c>
    </row>
    <row r="119" spans="1:18" x14ac:dyDescent="0.25">
      <c r="A119" s="15">
        <v>43581</v>
      </c>
      <c r="B119" s="16">
        <v>22151687</v>
      </c>
      <c r="C119" s="16">
        <v>5759438</v>
      </c>
      <c r="D119" s="16">
        <v>2188586</v>
      </c>
      <c r="E119" s="16">
        <v>1533761</v>
      </c>
      <c r="F119" s="16">
        <v>1307991</v>
      </c>
      <c r="G119" s="17">
        <f t="shared" si="5"/>
        <v>5.9047015245385151E-2</v>
      </c>
      <c r="H119" s="47">
        <f>IFERROR((VLOOKUP(A119,$A$3:$F$369,6,TRUE)/(VLOOKUP(A119-7,$A$3:$F$369,6,TRUE))-1),"No Data Available")</f>
        <v>-7.8703103693101739E-2</v>
      </c>
      <c r="I119" s="25">
        <f>IFERROR((VLOOKUP(A119,'Channel wise traffic'!$A$3:$F$369,6,TRUE)/(VLOOKUP(A119-7,'Channel wise traffic'!$A$3:$F$369,6,TRUE))-1),"No Data Avaiable")</f>
        <v>0</v>
      </c>
      <c r="J119" s="25">
        <f>IFERROR((VLOOKUP(A119,$A$3:$G$369,7,FALSE)/(VLOOKUP(A119-7,$A$3:$G$369,7,FALSE))-1),"No Data Available")</f>
        <v>-7.8703103693101739E-2</v>
      </c>
      <c r="K119" s="17">
        <f t="shared" si="6"/>
        <v>0.25999997201116104</v>
      </c>
      <c r="L119" s="17">
        <f t="shared" si="7"/>
        <v>0.37999992360365714</v>
      </c>
      <c r="M119" s="17">
        <f t="shared" si="8"/>
        <v>0.70079996856417792</v>
      </c>
      <c r="N119" s="17">
        <f t="shared" si="9"/>
        <v>0.85279975172142208</v>
      </c>
      <c r="O119" s="18">
        <f>IFERROR((VLOOKUP(A119,$A$3:$N$369,11,FALSE)/VLOOKUP(A119-7,$A$3:$N$369,11,FALSE))-1,"No data available")</f>
        <v>4.0000028891708617E-2</v>
      </c>
      <c r="P119" s="18">
        <f>IFERROR((VLOOKUP(A119,$A$3:$N$369,12,FALSE)/VLOOKUP(A119-7,$A$3:$N$369,12,FALSE))-1,"No data available")</f>
        <v>-7.7669905622844593E-2</v>
      </c>
      <c r="Q119" s="18">
        <f>IFERROR((VLOOKUP(A119,$A$3:$N$369,13,FALSE)/VLOOKUP(A119-7,$A$3:$N$369,13,FALSE))-1,"No data available")</f>
        <v>-8.5714311304192159E-2</v>
      </c>
      <c r="R119" s="18">
        <f>IFERROR((VLOOKUP(A119,$A$3:$N$369,14,FALSE)/VLOOKUP(A119-7,$A$3:$N$369,14,FALSE))-1,"No data available")</f>
        <v>5.0504593129482078E-2</v>
      </c>
    </row>
    <row r="120" spans="1:18" x14ac:dyDescent="0.25">
      <c r="A120" s="22">
        <v>43582</v>
      </c>
      <c r="B120" s="23">
        <v>47134238</v>
      </c>
      <c r="C120" s="23">
        <v>9997171</v>
      </c>
      <c r="D120" s="23">
        <v>3297067</v>
      </c>
      <c r="E120" s="23">
        <v>2354106</v>
      </c>
      <c r="F120" s="23">
        <v>1744392</v>
      </c>
      <c r="G120" s="24">
        <f t="shared" si="5"/>
        <v>3.7009020915963468E-2</v>
      </c>
      <c r="H120" s="48">
        <f>IFERROR((VLOOKUP(A120,$A$3:$F$369,6,TRUE)/(VLOOKUP(A120-7,$A$3:$F$369,6,TRUE))-1),"No Data Available")</f>
        <v>9.246269927953743E-2</v>
      </c>
      <c r="I120" s="18">
        <f>IFERROR((VLOOKUP(A120,'Channel wise traffic'!$A$3:$F$369,6,TRUE)/(VLOOKUP(A120-7,'Channel wise traffic'!$A$3:$F$369,6,TRUE))-1),"No Data Avaiable")</f>
        <v>6.0606062651680448E-2</v>
      </c>
      <c r="J120" s="18">
        <f>IFERROR((VLOOKUP(A120,$A$3:$G$369,7,FALSE)/(VLOOKUP(A120-7,$A$3:$G$369,7,FALSE))-1),"No Data Available")</f>
        <v>3.0036259982926472E-2</v>
      </c>
      <c r="K120" s="24">
        <f t="shared" si="6"/>
        <v>0.21209998133416308</v>
      </c>
      <c r="L120" s="24">
        <f t="shared" si="7"/>
        <v>0.32980000042011887</v>
      </c>
      <c r="M120" s="24">
        <f t="shared" si="8"/>
        <v>0.71400004913457926</v>
      </c>
      <c r="N120" s="24">
        <f t="shared" si="9"/>
        <v>0.74099976806481949</v>
      </c>
      <c r="O120" s="25">
        <f>IFERROR((VLOOKUP(A120,$A$3:$N$369,11,FALSE)/VLOOKUP(A120-7,$A$3:$N$369,11,FALSE))-1,"No data available")</f>
        <v>-1.9417510621078882E-2</v>
      </c>
      <c r="P120" s="25">
        <f>IFERROR((VLOOKUP(A120,$A$3:$N$369,12,FALSE)/VLOOKUP(A120-7,$A$3:$N$369,12,FALSE))-1,"No data available")</f>
        <v>-3.9603746666213469E-2</v>
      </c>
      <c r="Q120" s="25">
        <f>IFERROR((VLOOKUP(A120,$A$3:$N$369,13,FALSE)/VLOOKUP(A120-7,$A$3:$N$369,13,FALSE))-1,"No data available")</f>
        <v>0.10526341329162103</v>
      </c>
      <c r="R120" s="25">
        <f>IFERROR((VLOOKUP(A120,$A$3:$N$369,14,FALSE)/VLOOKUP(A120-7,$A$3:$N$369,14,FALSE))-1,"No data available")</f>
        <v>-1.0417222324961006E-2</v>
      </c>
    </row>
    <row r="121" spans="1:18" x14ac:dyDescent="0.25">
      <c r="A121" s="15">
        <v>43583</v>
      </c>
      <c r="B121" s="16">
        <v>46236443</v>
      </c>
      <c r="C121" s="16">
        <v>9224170</v>
      </c>
      <c r="D121" s="16">
        <v>3261666</v>
      </c>
      <c r="E121" s="16">
        <v>2151395</v>
      </c>
      <c r="F121" s="16">
        <v>1644526</v>
      </c>
      <c r="G121" s="17">
        <f t="shared" si="5"/>
        <v>3.5567744690048933E-2</v>
      </c>
      <c r="H121" s="47">
        <f>IFERROR((VLOOKUP(A121,$A$3:$F$369,6,TRUE)/(VLOOKUP(A121-7,$A$3:$F$369,6,TRUE))-1),"No Data Available")</f>
        <v>-0.14794268586809256</v>
      </c>
      <c r="I121" s="25">
        <f>IFERROR((VLOOKUP(A121,'Channel wise traffic'!$A$3:$F$369,6,TRUE)/(VLOOKUP(A121-7,'Channel wise traffic'!$A$3:$F$369,6,TRUE))-1),"No Data Avaiable")</f>
        <v>-9.6153955313466044E-3</v>
      </c>
      <c r="J121" s="25">
        <f>IFERROR((VLOOKUP(A121,$A$3:$G$369,7,FALSE)/(VLOOKUP(A121-7,$A$3:$G$369,7,FALSE))-1),"No Data Available")</f>
        <v>-0.13967029406360465</v>
      </c>
      <c r="K121" s="17">
        <f t="shared" si="6"/>
        <v>0.19949999181381664</v>
      </c>
      <c r="L121" s="17">
        <f t="shared" si="7"/>
        <v>0.3535999444936509</v>
      </c>
      <c r="M121" s="17">
        <f t="shared" si="8"/>
        <v>0.65960003262136591</v>
      </c>
      <c r="N121" s="17">
        <f t="shared" si="9"/>
        <v>0.76439984289263474</v>
      </c>
      <c r="O121" s="18">
        <f>IFERROR((VLOOKUP(A121,$A$3:$N$369,11,FALSE)/VLOOKUP(A121-7,$A$3:$N$369,11,FALSE))-1,"No data available")</f>
        <v>-7.7669936922877159E-2</v>
      </c>
      <c r="P121" s="18">
        <f>IFERROR((VLOOKUP(A121,$A$3:$N$369,12,FALSE)/VLOOKUP(A121-7,$A$3:$N$369,12,FALSE))-1,"No data available")</f>
        <v>9.7086529732131055E-3</v>
      </c>
      <c r="Q121" s="18">
        <f>IFERROR((VLOOKUP(A121,$A$3:$N$369,13,FALSE)/VLOOKUP(A121-7,$A$3:$N$369,13,FALSE))-1,"No data available")</f>
        <v>-1.0203901974524143E-2</v>
      </c>
      <c r="R121" s="18">
        <f>IFERROR((VLOOKUP(A121,$A$3:$N$369,14,FALSE)/VLOOKUP(A121-7,$A$3:$N$369,14,FALSE))-1,"No data available")</f>
        <v>-6.6666748239620044E-2</v>
      </c>
    </row>
    <row r="122" spans="1:18" x14ac:dyDescent="0.25">
      <c r="A122" s="15">
        <v>43584</v>
      </c>
      <c r="B122" s="16">
        <v>20631473</v>
      </c>
      <c r="C122" s="16">
        <v>5209447</v>
      </c>
      <c r="D122" s="16">
        <v>2062941</v>
      </c>
      <c r="E122" s="16">
        <v>1475828</v>
      </c>
      <c r="F122" s="46">
        <v>1210178</v>
      </c>
      <c r="G122" s="17">
        <f t="shared" si="5"/>
        <v>5.8656887949784291E-2</v>
      </c>
      <c r="H122" s="48">
        <f>IFERROR((VLOOKUP(A122,$A$3:$F$369,6,TRUE)/(VLOOKUP(A122-7,$A$3:$F$369,6,TRUE))-1),"No Data Available")</f>
        <v>-0.17094798772087394</v>
      </c>
      <c r="I122" s="18">
        <f>IFERROR((VLOOKUP(A122,'Channel wise traffic'!$A$3:$F$369,6,TRUE)/(VLOOKUP(A122-7,'Channel wise traffic'!$A$3:$F$369,6,TRUE))-1),"No Data Avaiable")</f>
        <v>-1.0416648180253452E-2</v>
      </c>
      <c r="J122" s="18">
        <f>IFERROR((VLOOKUP(A122,$A$3:$G$369,7,FALSE)/(VLOOKUP(A122-7,$A$3:$G$369,7,FALSE))-1),"No Data Available")</f>
        <v>-0.16222114050726522</v>
      </c>
      <c r="K122" s="17">
        <f t="shared" si="6"/>
        <v>0.25250000327170047</v>
      </c>
      <c r="L122" s="17">
        <f t="shared" si="7"/>
        <v>0.39599999769649252</v>
      </c>
      <c r="M122" s="17">
        <f t="shared" si="8"/>
        <v>0.71540000416880556</v>
      </c>
      <c r="N122" s="17">
        <f t="shared" si="9"/>
        <v>0.81999934951769449</v>
      </c>
      <c r="O122" s="18">
        <f>IFERROR((VLOOKUP(A122,$A$3:$N$369,11,FALSE)/VLOOKUP(A122-7,$A$3:$N$369,11,FALSE))-1,"No data available")</f>
        <v>-1.941740000690606E-2</v>
      </c>
      <c r="P122" s="18">
        <f>IFERROR((VLOOKUP(A122,$A$3:$N$369,12,FALSE)/VLOOKUP(A122-7,$A$3:$N$369,12,FALSE))-1,"No data available")</f>
        <v>-3.8834647643419484E-2</v>
      </c>
      <c r="Q122" s="18">
        <f>IFERROR((VLOOKUP(A122,$A$3:$N$369,13,FALSE)/VLOOKUP(A122-7,$A$3:$N$369,13,FALSE))-1,"No data available")</f>
        <v>-6.6666535709513641E-2</v>
      </c>
      <c r="R122" s="18">
        <f>IFERROR((VLOOKUP(A122,$A$3:$N$369,14,FALSE)/VLOOKUP(A122-7,$A$3:$N$369,14,FALSE))-1,"No data available")</f>
        <v>-4.761999297638364E-2</v>
      </c>
    </row>
    <row r="123" spans="1:18" x14ac:dyDescent="0.25">
      <c r="A123" s="22">
        <v>43585</v>
      </c>
      <c r="B123" s="23">
        <v>21065820</v>
      </c>
      <c r="C123" s="23">
        <v>5319119</v>
      </c>
      <c r="D123" s="23">
        <v>2148924</v>
      </c>
      <c r="E123" s="23">
        <v>1490279</v>
      </c>
      <c r="F123" s="23">
        <v>1246469</v>
      </c>
      <c r="G123" s="24">
        <f t="shared" si="5"/>
        <v>5.9170210321743945E-2</v>
      </c>
      <c r="H123" s="47">
        <f>IFERROR((VLOOKUP(A123,$A$3:$F$369,6,TRUE)/(VLOOKUP(A123-7,$A$3:$F$369,6,TRUE))-1),"No Data Available")</f>
        <v>8.5294138133996444E-2</v>
      </c>
      <c r="I123" s="25">
        <f>IFERROR((VLOOKUP(A123,'Channel wise traffic'!$A$3:$F$369,6,TRUE)/(VLOOKUP(A123-7,'Channel wise traffic'!$A$3:$F$369,6,TRUE))-1),"No Data Avaiable")</f>
        <v>2.1052642293288626E-2</v>
      </c>
      <c r="J123" s="25">
        <f>IFERROR((VLOOKUP(A123,$A$3:$G$369,7,FALSE)/(VLOOKUP(A123-7,$A$3:$G$369,7,FALSE))-1),"No Data Available")</f>
        <v>6.2916929318195036E-2</v>
      </c>
      <c r="K123" s="24">
        <f t="shared" si="6"/>
        <v>0.25249997389135576</v>
      </c>
      <c r="L123" s="24">
        <f t="shared" si="7"/>
        <v>0.40399998571191958</v>
      </c>
      <c r="M123" s="24">
        <f t="shared" si="8"/>
        <v>0.69350009586192907</v>
      </c>
      <c r="N123" s="24">
        <f t="shared" si="9"/>
        <v>0.83639976138696182</v>
      </c>
      <c r="O123" s="25">
        <f>IFERROR((VLOOKUP(A123,$A$3:$N$369,11,FALSE)/VLOOKUP(A123-7,$A$3:$N$369,11,FALSE))-1,"No data available")</f>
        <v>6.3157966519865383E-2</v>
      </c>
      <c r="P123" s="25">
        <f>IFERROR((VLOOKUP(A123,$A$3:$N$369,12,FALSE)/VLOOKUP(A123-7,$A$3:$N$369,12,FALSE))-1,"No data available")</f>
        <v>5.2083305071124686E-2</v>
      </c>
      <c r="Q123" s="25">
        <f>IFERROR((VLOOKUP(A123,$A$3:$N$369,13,FALSE)/VLOOKUP(A123-7,$A$3:$N$369,13,FALSE))-1,"No data available")</f>
        <v>-7.7669435763735639E-2</v>
      </c>
      <c r="R123" s="25">
        <f>IFERROR((VLOOKUP(A123,$A$3:$N$369,14,FALSE)/VLOOKUP(A123-7,$A$3:$N$369,14,FALSE))-1,"No data available")</f>
        <v>3.0302602348566854E-2</v>
      </c>
    </row>
    <row r="124" spans="1:18" x14ac:dyDescent="0.25">
      <c r="A124" s="15">
        <v>43586</v>
      </c>
      <c r="B124" s="16">
        <v>22803207</v>
      </c>
      <c r="C124" s="16">
        <v>5529777</v>
      </c>
      <c r="D124" s="16">
        <v>2278268</v>
      </c>
      <c r="E124" s="16">
        <v>1696398</v>
      </c>
      <c r="F124" s="16">
        <v>1460599</v>
      </c>
      <c r="G124" s="17">
        <f t="shared" si="5"/>
        <v>6.4052350180393486E-2</v>
      </c>
      <c r="H124" s="48">
        <f>IFERROR((VLOOKUP(A124,$A$3:$F$369,6,TRUE)/(VLOOKUP(A124-7,$A$3:$F$369,6,TRUE))-1),"No Data Available")</f>
        <v>-1.1071457346926161E-2</v>
      </c>
      <c r="I124" s="18">
        <f>IFERROR((VLOOKUP(A124,'Channel wise traffic'!$A$3:$F$369,6,TRUE)/(VLOOKUP(A124-7,'Channel wise traffic'!$A$3:$F$369,6,TRUE))-1),"No Data Avaiable")</f>
        <v>5.0000004604615844E-2</v>
      </c>
      <c r="J124" s="18">
        <f>IFERROR((VLOOKUP(A124,$A$3:$G$369,7,FALSE)/(VLOOKUP(A124-7,$A$3:$G$369,7,FALSE))-1),"No Data Available")</f>
        <v>-5.8163292711358228E-2</v>
      </c>
      <c r="K124" s="17">
        <f t="shared" si="6"/>
        <v>0.24249996941219715</v>
      </c>
      <c r="L124" s="17">
        <f t="shared" si="7"/>
        <v>0.41199997757594925</v>
      </c>
      <c r="M124" s="17">
        <f t="shared" si="8"/>
        <v>0.7445998451455228</v>
      </c>
      <c r="N124" s="17">
        <f t="shared" si="9"/>
        <v>0.86100018981394699</v>
      </c>
      <c r="O124" s="18">
        <f>IFERROR((VLOOKUP(A124,$A$3:$N$369,11,FALSE)/VLOOKUP(A124-7,$A$3:$N$369,11,FALSE))-1,"No data available")</f>
        <v>-7.6190471178649188E-2</v>
      </c>
      <c r="P124" s="18">
        <f>IFERROR((VLOOKUP(A124,$A$3:$N$369,12,FALSE)/VLOOKUP(A124-7,$A$3:$N$369,12,FALSE))-1,"No data available")</f>
        <v>9.803783250699194E-3</v>
      </c>
      <c r="Q124" s="18">
        <f>IFERROR((VLOOKUP(A124,$A$3:$N$369,13,FALSE)/VLOOKUP(A124-7,$A$3:$N$369,13,FALSE))-1,"No data available")</f>
        <v>-1.9230540869267343E-2</v>
      </c>
      <c r="R124" s="18">
        <f>IFERROR((VLOOKUP(A124,$A$3:$N$369,14,FALSE)/VLOOKUP(A124-7,$A$3:$N$369,14,FALSE))-1,"No data available")</f>
        <v>2.9412051030555331E-2</v>
      </c>
    </row>
    <row r="125" spans="1:18" x14ac:dyDescent="0.25">
      <c r="A125" s="22">
        <v>43587</v>
      </c>
      <c r="B125" s="23">
        <v>21282993</v>
      </c>
      <c r="C125" s="23">
        <v>5533578</v>
      </c>
      <c r="D125" s="23">
        <v>2169162</v>
      </c>
      <c r="E125" s="23">
        <v>1615158</v>
      </c>
      <c r="F125" s="23">
        <v>1284697</v>
      </c>
      <c r="G125" s="24">
        <f t="shared" si="5"/>
        <v>6.0362609713774752E-2</v>
      </c>
      <c r="H125" s="47">
        <f>IFERROR((VLOOKUP(A125,$A$3:$F$369,6,TRUE)/(VLOOKUP(A125-7,$A$3:$F$369,6,TRUE))-1),"No Data Available")</f>
        <v>1.9271173724444424E-3</v>
      </c>
      <c r="I125" s="25">
        <f>IFERROR((VLOOKUP(A125,'Channel wise traffic'!$A$3:$F$369,6,TRUE)/(VLOOKUP(A125-7,'Channel wise traffic'!$A$3:$F$369,6,TRUE))-1),"No Data Avaiable")</f>
        <v>-6.6666637431010201E-2</v>
      </c>
      <c r="J125" s="25">
        <f>IFERROR((VLOOKUP(A125,$A$3:$G$369,7,FALSE)/(VLOOKUP(A125-7,$A$3:$G$369,7,FALSE))-1),"No Data Available")</f>
        <v>7.3493350129709034E-2</v>
      </c>
      <c r="K125" s="24">
        <f t="shared" si="6"/>
        <v>0.25999999154254289</v>
      </c>
      <c r="L125" s="24">
        <f t="shared" si="7"/>
        <v>0.39199989590821704</v>
      </c>
      <c r="M125" s="24">
        <f t="shared" si="8"/>
        <v>0.74459998838261043</v>
      </c>
      <c r="N125" s="24">
        <f t="shared" si="9"/>
        <v>0.79540020233314634</v>
      </c>
      <c r="O125" s="25">
        <f>IFERROR((VLOOKUP(A125,$A$3:$N$369,11,FALSE)/VLOOKUP(A125-7,$A$3:$N$369,11,FALSE))-1,"No data available")</f>
        <v>4.0000102993045017E-2</v>
      </c>
      <c r="P125" s="25">
        <f>IFERROR((VLOOKUP(A125,$A$3:$N$369,12,FALSE)/VLOOKUP(A125-7,$A$3:$N$369,12,FALSE))-1,"No data available")</f>
        <v>2.0833334594179131E-2</v>
      </c>
      <c r="Q125" s="25">
        <f>IFERROR((VLOOKUP(A125,$A$3:$N$369,13,FALSE)/VLOOKUP(A125-7,$A$3:$N$369,13,FALSE))-1,"No data available")</f>
        <v>7.368398478689886E-2</v>
      </c>
      <c r="R125" s="25">
        <f>IFERROR((VLOOKUP(A125,$A$3:$N$369,14,FALSE)/VLOOKUP(A125-7,$A$3:$N$369,14,FALSE))-1,"No data available")</f>
        <v>-5.825210565746064E-2</v>
      </c>
    </row>
    <row r="126" spans="1:18" x14ac:dyDescent="0.25">
      <c r="A126" s="15">
        <v>43588</v>
      </c>
      <c r="B126" s="16">
        <v>20848646</v>
      </c>
      <c r="C126" s="16">
        <v>5264283</v>
      </c>
      <c r="D126" s="16">
        <v>2147827</v>
      </c>
      <c r="E126" s="16">
        <v>1552235</v>
      </c>
      <c r="F126" s="16">
        <v>1260104</v>
      </c>
      <c r="G126" s="17">
        <f t="shared" si="5"/>
        <v>6.0440567699216532E-2</v>
      </c>
      <c r="H126" s="48">
        <f>IFERROR((VLOOKUP(A126,$A$3:$F$369,6,TRUE)/(VLOOKUP(A126-7,$A$3:$F$369,6,TRUE))-1),"No Data Available")</f>
        <v>-3.6611108180407914E-2</v>
      </c>
      <c r="I126" s="18">
        <f>IFERROR((VLOOKUP(A126,'Channel wise traffic'!$A$3:$F$369,6,TRUE)/(VLOOKUP(A126-7,'Channel wise traffic'!$A$3:$F$369,6,TRUE))-1),"No Data Avaiable")</f>
        <v>-5.8823516134325682E-2</v>
      </c>
      <c r="J126" s="18">
        <f>IFERROR((VLOOKUP(A126,$A$3:$G$369,7,FALSE)/(VLOOKUP(A126-7,$A$3:$G$369,7,FALSE))-1),"No Data Available")</f>
        <v>2.3600726438755881E-2</v>
      </c>
      <c r="K126" s="17">
        <f t="shared" si="6"/>
        <v>0.25249999448405425</v>
      </c>
      <c r="L126" s="17">
        <f t="shared" si="7"/>
        <v>0.40799991185884193</v>
      </c>
      <c r="M126" s="17">
        <f t="shared" si="8"/>
        <v>0.72270019885214221</v>
      </c>
      <c r="N126" s="17">
        <f t="shared" si="9"/>
        <v>0.81179975970133389</v>
      </c>
      <c r="O126" s="18">
        <f>IFERROR((VLOOKUP(A126,$A$3:$N$369,11,FALSE)/VLOOKUP(A126-7,$A$3:$N$369,11,FALSE))-1,"No data available")</f>
        <v>-2.8846070517210776E-2</v>
      </c>
      <c r="P126" s="18">
        <f>IFERROR((VLOOKUP(A126,$A$3:$N$369,12,FALSE)/VLOOKUP(A126-7,$A$3:$N$369,12,FALSE))-1,"No data available")</f>
        <v>7.3684194432599437E-2</v>
      </c>
      <c r="Q126" s="18">
        <f>IFERROR((VLOOKUP(A126,$A$3:$N$369,13,FALSE)/VLOOKUP(A126-7,$A$3:$N$369,13,FALSE))-1,"No data available")</f>
        <v>3.1250330009052751E-2</v>
      </c>
      <c r="R126" s="18">
        <f>IFERROR((VLOOKUP(A126,$A$3:$N$369,14,FALSE)/VLOOKUP(A126-7,$A$3:$N$369,14,FALSE))-1,"No data available")</f>
        <v>-4.8076927716415807E-2</v>
      </c>
    </row>
    <row r="127" spans="1:18" x14ac:dyDescent="0.25">
      <c r="A127" s="15">
        <v>43589</v>
      </c>
      <c r="B127" s="16">
        <v>43094160</v>
      </c>
      <c r="C127" s="16">
        <v>9321266</v>
      </c>
      <c r="D127" s="16">
        <v>3042461</v>
      </c>
      <c r="E127" s="16">
        <v>1986118</v>
      </c>
      <c r="F127" s="46">
        <v>1487205</v>
      </c>
      <c r="G127" s="17">
        <f t="shared" si="5"/>
        <v>3.4510592618582192E-2</v>
      </c>
      <c r="H127" s="47">
        <f>IFERROR((VLOOKUP(A127,$A$3:$F$369,6,TRUE)/(VLOOKUP(A127-7,$A$3:$F$369,6,TRUE))-1),"No Data Available")</f>
        <v>-0.14743647070153953</v>
      </c>
      <c r="I127" s="25">
        <f>IFERROR((VLOOKUP(A127,'Channel wise traffic'!$A$3:$F$369,6,TRUE)/(VLOOKUP(A127-7,'Channel wise traffic'!$A$3:$F$369,6,TRUE))-1),"No Data Avaiable")</f>
        <v>-8.5714299050057785E-2</v>
      </c>
      <c r="J127" s="25">
        <f>IFERROR((VLOOKUP(A127,$A$3:$G$369,7,FALSE)/(VLOOKUP(A127-7,$A$3:$G$369,7,FALSE))-1),"No Data Available")</f>
        <v>-6.750862993794049E-2</v>
      </c>
      <c r="K127" s="17">
        <f t="shared" si="6"/>
        <v>0.21629998125035968</v>
      </c>
      <c r="L127" s="17">
        <f t="shared" si="7"/>
        <v>0.32639997614058003</v>
      </c>
      <c r="M127" s="17">
        <f t="shared" si="8"/>
        <v>0.65279982224915944</v>
      </c>
      <c r="N127" s="17">
        <f t="shared" si="9"/>
        <v>0.74879992024643049</v>
      </c>
      <c r="O127" s="18">
        <f>IFERROR((VLOOKUP(A127,$A$3:$N$369,11,FALSE)/VLOOKUP(A127-7,$A$3:$N$369,11,FALSE))-1,"No data available")</f>
        <v>1.9801981545578329E-2</v>
      </c>
      <c r="P127" s="18">
        <f>IFERROR((VLOOKUP(A127,$A$3:$N$369,12,FALSE)/VLOOKUP(A127-7,$A$3:$N$369,12,FALSE))-1,"No data available")</f>
        <v>-1.0309351956360513E-2</v>
      </c>
      <c r="Q127" s="18">
        <f>IFERROR((VLOOKUP(A127,$A$3:$N$369,13,FALSE)/VLOOKUP(A127-7,$A$3:$N$369,13,FALSE))-1,"No data available")</f>
        <v>-8.5714597582449814E-2</v>
      </c>
      <c r="R127" s="18">
        <f>IFERROR((VLOOKUP(A127,$A$3:$N$369,14,FALSE)/VLOOKUP(A127-7,$A$3:$N$369,14,FALSE))-1,"No data available")</f>
        <v>1.0526524457600939E-2</v>
      </c>
    </row>
    <row r="128" spans="1:18" x14ac:dyDescent="0.25">
      <c r="A128" s="22">
        <v>43590</v>
      </c>
      <c r="B128" s="23">
        <v>43991955</v>
      </c>
      <c r="C128" s="23">
        <v>8868778</v>
      </c>
      <c r="D128" s="23">
        <v>3136000</v>
      </c>
      <c r="E128" s="23">
        <v>2068505</v>
      </c>
      <c r="F128" s="23">
        <v>1532762</v>
      </c>
      <c r="G128" s="24">
        <f t="shared" si="5"/>
        <v>3.4841870519280171E-2</v>
      </c>
      <c r="H128" s="48">
        <f>IFERROR((VLOOKUP(A128,$A$3:$F$369,6,TRUE)/(VLOOKUP(A128-7,$A$3:$F$369,6,TRUE))-1),"No Data Available")</f>
        <v>-6.796122408523797E-2</v>
      </c>
      <c r="I128" s="18">
        <f>IFERROR((VLOOKUP(A128,'Channel wise traffic'!$A$3:$F$369,6,TRUE)/(VLOOKUP(A128-7,'Channel wise traffic'!$A$3:$F$369,6,TRUE))-1),"No Data Avaiable")</f>
        <v>-4.8543658453296556E-2</v>
      </c>
      <c r="J128" s="18">
        <f>IFERROR((VLOOKUP(A128,$A$3:$G$369,7,FALSE)/(VLOOKUP(A128-7,$A$3:$G$369,7,FALSE))-1),"No Data Available")</f>
        <v>-2.040821472079013E-2</v>
      </c>
      <c r="K128" s="24">
        <f t="shared" si="6"/>
        <v>0.2015999970903771</v>
      </c>
      <c r="L128" s="24">
        <f t="shared" si="7"/>
        <v>0.35360001118530648</v>
      </c>
      <c r="M128" s="24">
        <f t="shared" si="8"/>
        <v>0.65959980867346935</v>
      </c>
      <c r="N128" s="24">
        <f t="shared" si="9"/>
        <v>0.74099990089460743</v>
      </c>
      <c r="O128" s="25">
        <f>IFERROR((VLOOKUP(A128,$A$3:$N$369,11,FALSE)/VLOOKUP(A128-7,$A$3:$N$369,11,FALSE))-1,"No data available")</f>
        <v>1.0526342670331035E-2</v>
      </c>
      <c r="P128" s="25">
        <f>IFERROR((VLOOKUP(A128,$A$3:$N$369,12,FALSE)/VLOOKUP(A128-7,$A$3:$N$369,12,FALSE))-1,"No data available")</f>
        <v>1.8860765282902037E-7</v>
      </c>
      <c r="Q128" s="25">
        <f>IFERROR((VLOOKUP(A128,$A$3:$N$369,13,FALSE)/VLOOKUP(A128-7,$A$3:$N$369,13,FALSE))-1,"No data available")</f>
        <v>-3.3952074818266453E-7</v>
      </c>
      <c r="R128" s="25">
        <f>IFERROR((VLOOKUP(A128,$A$3:$N$369,14,FALSE)/VLOOKUP(A128-7,$A$3:$N$369,14,FALSE))-1,"No data available")</f>
        <v>-3.0612175310603784E-2</v>
      </c>
    </row>
    <row r="129" spans="1:18" x14ac:dyDescent="0.25">
      <c r="A129" s="15">
        <v>43591</v>
      </c>
      <c r="B129" s="16">
        <v>21717340</v>
      </c>
      <c r="C129" s="16">
        <v>5157868</v>
      </c>
      <c r="D129" s="16">
        <v>1959989</v>
      </c>
      <c r="E129" s="16">
        <v>1430792</v>
      </c>
      <c r="F129" s="16">
        <v>1161517</v>
      </c>
      <c r="G129" s="17">
        <f t="shared" si="5"/>
        <v>5.3483391612416623E-2</v>
      </c>
      <c r="H129" s="47">
        <f>IFERROR((VLOOKUP(A129,$A$3:$F$369,6,TRUE)/(VLOOKUP(A129-7,$A$3:$F$369,6,TRUE))-1),"No Data Available")</f>
        <v>-4.0209787320542922E-2</v>
      </c>
      <c r="I129" s="25">
        <f>IFERROR((VLOOKUP(A129,'Channel wise traffic'!$A$3:$F$369,6,TRUE)/(VLOOKUP(A129-7,'Channel wise traffic'!$A$3:$F$369,6,TRUE))-1),"No Data Avaiable")</f>
        <v>5.2631533028763E-2</v>
      </c>
      <c r="J129" s="25">
        <f>IFERROR((VLOOKUP(A129,$A$3:$G$369,7,FALSE)/(VLOOKUP(A129-7,$A$3:$G$369,7,FALSE))-1),"No Data Available")</f>
        <v>-8.8199297954515754E-2</v>
      </c>
      <c r="K129" s="17">
        <f t="shared" si="6"/>
        <v>0.23749998848846129</v>
      </c>
      <c r="L129" s="17">
        <f t="shared" si="7"/>
        <v>0.37999983714201296</v>
      </c>
      <c r="M129" s="17">
        <f t="shared" si="8"/>
        <v>0.73000001530620839</v>
      </c>
      <c r="N129" s="17">
        <f t="shared" si="9"/>
        <v>0.81180003802090028</v>
      </c>
      <c r="O129" s="18">
        <f>IFERROR((VLOOKUP(A129,$A$3:$N$369,11,FALSE)/VLOOKUP(A129-7,$A$3:$N$369,11,FALSE))-1,"No data available")</f>
        <v>-5.9405998371804158E-2</v>
      </c>
      <c r="P129" s="18">
        <f>IFERROR((VLOOKUP(A129,$A$3:$N$369,12,FALSE)/VLOOKUP(A129-7,$A$3:$N$369,12,FALSE))-1,"No data available")</f>
        <v>-4.0404446079675527E-2</v>
      </c>
      <c r="Q129" s="18">
        <f>IFERROR((VLOOKUP(A129,$A$3:$N$369,13,FALSE)/VLOOKUP(A129-7,$A$3:$N$369,13,FALSE))-1,"No data available")</f>
        <v>2.0408178714460545E-2</v>
      </c>
      <c r="R129" s="18">
        <f>IFERROR((VLOOKUP(A129,$A$3:$N$369,14,FALSE)/VLOOKUP(A129-7,$A$3:$N$369,14,FALSE))-1,"No data available")</f>
        <v>-9.9991682939953863E-3</v>
      </c>
    </row>
    <row r="130" spans="1:18" x14ac:dyDescent="0.25">
      <c r="A130" s="22">
        <v>43592</v>
      </c>
      <c r="B130" s="23">
        <v>22151687</v>
      </c>
      <c r="C130" s="23">
        <v>5814817</v>
      </c>
      <c r="D130" s="23">
        <v>2372445</v>
      </c>
      <c r="E130" s="23">
        <v>1679928</v>
      </c>
      <c r="F130" s="23">
        <v>1308664</v>
      </c>
      <c r="G130" s="24">
        <f t="shared" si="5"/>
        <v>5.9077396678636714E-2</v>
      </c>
      <c r="H130" s="48">
        <f>IFERROR((VLOOKUP(A130,$A$3:$F$369,6,TRUE)/(VLOOKUP(A130-7,$A$3:$F$369,6,TRUE))-1),"No Data Available")</f>
        <v>4.9896948901256177E-2</v>
      </c>
      <c r="I130" s="18">
        <f>IFERROR((VLOOKUP(A130,'Channel wise traffic'!$A$3:$F$369,6,TRUE)/(VLOOKUP(A130-7,'Channel wise traffic'!$A$3:$F$369,6,TRUE))-1),"No Data Avaiable")</f>
        <v>5.154634623984955E-2</v>
      </c>
      <c r="J130" s="18">
        <f>IFERROR((VLOOKUP(A130,$A$3:$G$369,7,FALSE)/(VLOOKUP(A130-7,$A$3:$G$369,7,FALSE))-1),"No Data Available")</f>
        <v>-1.5685873449249321E-3</v>
      </c>
      <c r="K130" s="24">
        <f t="shared" si="6"/>
        <v>0.26249996219249577</v>
      </c>
      <c r="L130" s="24">
        <f t="shared" si="7"/>
        <v>0.4079999422165822</v>
      </c>
      <c r="M130" s="24">
        <f t="shared" si="8"/>
        <v>0.70809987165139765</v>
      </c>
      <c r="N130" s="24">
        <f t="shared" si="9"/>
        <v>0.77900005238319736</v>
      </c>
      <c r="O130" s="25">
        <f>IFERROR((VLOOKUP(A130,$A$3:$N$369,11,FALSE)/VLOOKUP(A130-7,$A$3:$N$369,11,FALSE))-1,"No data available")</f>
        <v>3.9603918158988671E-2</v>
      </c>
      <c r="P130" s="25">
        <f>IFERROR((VLOOKUP(A130,$A$3:$N$369,12,FALSE)/VLOOKUP(A130-7,$A$3:$N$369,12,FALSE))-1,"No data available")</f>
        <v>9.9008827874436101E-3</v>
      </c>
      <c r="Q130" s="25">
        <f>IFERROR((VLOOKUP(A130,$A$3:$N$369,13,FALSE)/VLOOKUP(A130-7,$A$3:$N$369,13,FALSE))-1,"No data available")</f>
        <v>2.105230536604763E-2</v>
      </c>
      <c r="R130" s="25">
        <f>IFERROR((VLOOKUP(A130,$A$3:$N$369,14,FALSE)/VLOOKUP(A130-7,$A$3:$N$369,14,FALSE))-1,"No data available")</f>
        <v>-6.8627122643580507E-2</v>
      </c>
    </row>
    <row r="131" spans="1:18" x14ac:dyDescent="0.25">
      <c r="A131" s="15">
        <v>43593</v>
      </c>
      <c r="B131" s="16">
        <v>22803207</v>
      </c>
      <c r="C131" s="16">
        <v>5757809</v>
      </c>
      <c r="D131" s="16">
        <v>2187967</v>
      </c>
      <c r="E131" s="16">
        <v>1565272</v>
      </c>
      <c r="F131" s="16">
        <v>1334864</v>
      </c>
      <c r="G131" s="17">
        <f t="shared" si="5"/>
        <v>5.8538432773951488E-2</v>
      </c>
      <c r="H131" s="47">
        <f>IFERROR((VLOOKUP(A131,$A$3:$F$369,6,TRUE)/(VLOOKUP(A131-7,$A$3:$F$369,6,TRUE))-1),"No Data Available")</f>
        <v>-8.6084544765537951E-2</v>
      </c>
      <c r="I131" s="25">
        <f>IFERROR((VLOOKUP(A131,'Channel wise traffic'!$A$3:$F$369,6,TRUE)/(VLOOKUP(A131-7,'Channel wise traffic'!$A$3:$F$369,6,TRUE))-1),"No Data Avaiable")</f>
        <v>0</v>
      </c>
      <c r="J131" s="25">
        <f>IFERROR((VLOOKUP(A131,$A$3:$G$369,7,FALSE)/(VLOOKUP(A131-7,$A$3:$G$369,7,FALSE))-1),"No Data Available")</f>
        <v>-8.6084544765537951E-2</v>
      </c>
      <c r="K131" s="17">
        <f t="shared" si="6"/>
        <v>0.25249996634245347</v>
      </c>
      <c r="L131" s="17">
        <f t="shared" si="7"/>
        <v>0.37999992705558661</v>
      </c>
      <c r="M131" s="17">
        <f t="shared" si="8"/>
        <v>0.71540018656588511</v>
      </c>
      <c r="N131" s="17">
        <f t="shared" si="9"/>
        <v>0.85280002453247739</v>
      </c>
      <c r="O131" s="18">
        <f>IFERROR((VLOOKUP(A131,$A$3:$N$369,11,FALSE)/VLOOKUP(A131-7,$A$3:$N$369,11,FALSE))-1,"No data available")</f>
        <v>4.1237105944778474E-2</v>
      </c>
      <c r="P131" s="18">
        <f>IFERROR((VLOOKUP(A131,$A$3:$N$369,12,FALSE)/VLOOKUP(A131-7,$A$3:$N$369,12,FALSE))-1,"No data available")</f>
        <v>-7.7670029762231363E-2</v>
      </c>
      <c r="Q131" s="18">
        <f>IFERROR((VLOOKUP(A131,$A$3:$N$369,13,FALSE)/VLOOKUP(A131-7,$A$3:$N$369,13,FALSE))-1,"No data available")</f>
        <v>-3.9215235901547851E-2</v>
      </c>
      <c r="R131" s="18">
        <f>IFERROR((VLOOKUP(A131,$A$3:$N$369,14,FALSE)/VLOOKUP(A131-7,$A$3:$N$369,14,FALSE))-1,"No data available")</f>
        <v>-9.5239993887127339E-3</v>
      </c>
    </row>
    <row r="132" spans="1:18" x14ac:dyDescent="0.25">
      <c r="A132" s="15">
        <v>43594</v>
      </c>
      <c r="B132" s="16">
        <v>21065820</v>
      </c>
      <c r="C132" s="16">
        <v>5108461</v>
      </c>
      <c r="D132" s="16">
        <v>2063818</v>
      </c>
      <c r="E132" s="16">
        <v>1506587</v>
      </c>
      <c r="F132" s="46">
        <v>1210693</v>
      </c>
      <c r="G132" s="17">
        <f t="shared" si="5"/>
        <v>5.7471914219337297E-2</v>
      </c>
      <c r="H132" s="48">
        <f>IFERROR((VLOOKUP(A132,$A$3:$F$369,6,TRUE)/(VLOOKUP(A132-7,$A$3:$F$369,6,TRUE))-1),"No Data Available")</f>
        <v>-5.7604244424950046E-2</v>
      </c>
      <c r="I132" s="18">
        <f>IFERROR((VLOOKUP(A132,'Channel wise traffic'!$A$3:$F$369,6,TRUE)/(VLOOKUP(A132-7,'Channel wise traffic'!$A$3:$F$369,6,TRUE))-1),"No Data Avaiable")</f>
        <v>-1.020406341364033E-2</v>
      </c>
      <c r="J132" s="18">
        <f>IFERROR((VLOOKUP(A132,$A$3:$G$369,7,FALSE)/(VLOOKUP(A132-7,$A$3:$G$369,7,FALSE))-1),"No Data Available")</f>
        <v>-4.7888842250930708E-2</v>
      </c>
      <c r="K132" s="17">
        <f t="shared" si="6"/>
        <v>0.24249998338540821</v>
      </c>
      <c r="L132" s="17">
        <f t="shared" si="7"/>
        <v>0.40399995223610397</v>
      </c>
      <c r="M132" s="17">
        <f t="shared" si="8"/>
        <v>0.72999993216456105</v>
      </c>
      <c r="N132" s="17">
        <f t="shared" si="9"/>
        <v>0.80359979211290156</v>
      </c>
      <c r="O132" s="18">
        <f>IFERROR((VLOOKUP(A132,$A$3:$N$369,11,FALSE)/VLOOKUP(A132-7,$A$3:$N$369,11,FALSE))-1,"No data available")</f>
        <v>-6.730772587071876E-2</v>
      </c>
      <c r="P132" s="18">
        <f>IFERROR((VLOOKUP(A132,$A$3:$N$369,12,FALSE)/VLOOKUP(A132-7,$A$3:$N$369,12,FALSE))-1,"No data available")</f>
        <v>3.0612396720372193E-2</v>
      </c>
      <c r="Q132" s="18">
        <f>IFERROR((VLOOKUP(A132,$A$3:$N$369,13,FALSE)/VLOOKUP(A132-7,$A$3:$N$369,13,FALSE))-1,"No data available")</f>
        <v>-1.9607918944187785E-2</v>
      </c>
      <c r="R132" s="18">
        <f>IFERROR((VLOOKUP(A132,$A$3:$N$369,14,FALSE)/VLOOKUP(A132-7,$A$3:$N$369,14,FALSE))-1,"No data available")</f>
        <v>1.0308759987366578E-2</v>
      </c>
    </row>
    <row r="133" spans="1:18" x14ac:dyDescent="0.25">
      <c r="A133" s="22">
        <v>43595</v>
      </c>
      <c r="B133" s="23">
        <v>21065820</v>
      </c>
      <c r="C133" s="23">
        <v>5213790</v>
      </c>
      <c r="D133" s="23">
        <v>2168936</v>
      </c>
      <c r="E133" s="23">
        <v>1583323</v>
      </c>
      <c r="F133" s="23">
        <v>1337275</v>
      </c>
      <c r="G133" s="24">
        <f t="shared" ref="G133:G196" si="10">(F133/B133)</f>
        <v>6.3480794955999814E-2</v>
      </c>
      <c r="H133" s="47">
        <f>IFERROR((VLOOKUP(A133,$A$3:$F$369,6,TRUE)/(VLOOKUP(A133-7,$A$3:$F$369,6,TRUE))-1),"No Data Available")</f>
        <v>6.1241770520528371E-2</v>
      </c>
      <c r="I133" s="25">
        <f>IFERROR((VLOOKUP(A133,'Channel wise traffic'!$A$3:$F$369,6,TRUE)/(VLOOKUP(A133-7,'Channel wise traffic'!$A$3:$F$369,6,TRUE))-1),"No Data Avaiable")</f>
        <v>1.0416696145001181E-2</v>
      </c>
      <c r="J133" s="25">
        <f>IFERROR((VLOOKUP(A133,$A$3:$G$369,7,FALSE)/(VLOOKUP(A133-7,$A$3:$G$369,7,FALSE))-1),"No Data Available")</f>
        <v>5.030110358845441E-2</v>
      </c>
      <c r="K133" s="24">
        <f t="shared" ref="K133:K196" si="11">C133/B133</f>
        <v>0.247499978638382</v>
      </c>
      <c r="L133" s="24">
        <f t="shared" ref="L133:L196" si="12">D133/C133</f>
        <v>0.41599987724860416</v>
      </c>
      <c r="M133" s="24">
        <f t="shared" ref="M133:M196" si="13">E133/D133</f>
        <v>0.72999987090444352</v>
      </c>
      <c r="N133" s="24">
        <f t="shared" ref="N133:N196" si="14">F133/E133</f>
        <v>0.84460024897004593</v>
      </c>
      <c r="O133" s="25">
        <f>IFERROR((VLOOKUP(A133,$A$3:$N$369,11,FALSE)/VLOOKUP(A133-7,$A$3:$N$369,11,FALSE))-1,"No data available")</f>
        <v>-1.9802043385739543E-2</v>
      </c>
      <c r="P133" s="25">
        <f>IFERROR((VLOOKUP(A133,$A$3:$N$369,12,FALSE)/VLOOKUP(A133-7,$A$3:$N$369,12,FALSE))-1,"No data available")</f>
        <v>1.9607762544149754E-2</v>
      </c>
      <c r="Q133" s="25">
        <f>IFERROR((VLOOKUP(A133,$A$3:$N$369,13,FALSE)/VLOOKUP(A133-7,$A$3:$N$369,13,FALSE))-1,"No data available")</f>
        <v>1.0100553540590251E-2</v>
      </c>
      <c r="R133" s="25">
        <f>IFERROR((VLOOKUP(A133,$A$3:$N$369,14,FALSE)/VLOOKUP(A133-7,$A$3:$N$369,14,FALSE))-1,"No data available")</f>
        <v>4.0404655060232608E-2</v>
      </c>
    </row>
    <row r="134" spans="1:18" x14ac:dyDescent="0.25">
      <c r="A134" s="15">
        <v>43596</v>
      </c>
      <c r="B134" s="16">
        <v>45787545</v>
      </c>
      <c r="C134" s="16">
        <v>10096153</v>
      </c>
      <c r="D134" s="16">
        <v>3398365</v>
      </c>
      <c r="E134" s="16">
        <v>2218452</v>
      </c>
      <c r="F134" s="16">
        <v>1678481</v>
      </c>
      <c r="G134" s="17">
        <f t="shared" si="10"/>
        <v>3.6658025670518041E-2</v>
      </c>
      <c r="H134" s="48">
        <f>IFERROR((VLOOKUP(A134,$A$3:$F$369,6,TRUE)/(VLOOKUP(A134-7,$A$3:$F$369,6,TRUE))-1),"No Data Available")</f>
        <v>0.12861441428720322</v>
      </c>
      <c r="I134" s="18">
        <f>IFERROR((VLOOKUP(A134,'Channel wise traffic'!$A$3:$F$369,6,TRUE)/(VLOOKUP(A134-7,'Channel wise traffic'!$A$3:$F$369,6,TRUE))-1),"No Data Avaiable")</f>
        <v>6.2500026105626771E-2</v>
      </c>
      <c r="J134" s="18">
        <f>IFERROR((VLOOKUP(A134,$A$3:$G$369,7,FALSE)/(VLOOKUP(A134-7,$A$3:$G$369,7,FALSE))-1),"No Data Available")</f>
        <v>6.2225331093838321E-2</v>
      </c>
      <c r="K134" s="17">
        <f t="shared" si="11"/>
        <v>0.22049998531259976</v>
      </c>
      <c r="L134" s="17">
        <f t="shared" si="12"/>
        <v>0.33659999011504677</v>
      </c>
      <c r="M134" s="17">
        <f t="shared" si="13"/>
        <v>0.6527998022578505</v>
      </c>
      <c r="N134" s="17">
        <f t="shared" si="14"/>
        <v>0.75660009772580161</v>
      </c>
      <c r="O134" s="18">
        <f>IFERROR((VLOOKUP(A134,$A$3:$N$369,11,FALSE)/VLOOKUP(A134-7,$A$3:$N$369,11,FALSE))-1,"No data available")</f>
        <v>1.9417496191914685E-2</v>
      </c>
      <c r="P134" s="18">
        <f>IFERROR((VLOOKUP(A134,$A$3:$N$369,12,FALSE)/VLOOKUP(A134-7,$A$3:$N$369,12,FALSE))-1,"No data available")</f>
        <v>3.1250045098268009E-2</v>
      </c>
      <c r="Q134" s="18">
        <f>IFERROR((VLOOKUP(A134,$A$3:$N$369,13,FALSE)/VLOOKUP(A134-7,$A$3:$N$369,13,FALSE))-1,"No data available")</f>
        <v>-3.062394970942961E-8</v>
      </c>
      <c r="R134" s="18">
        <f>IFERROR((VLOOKUP(A134,$A$3:$N$369,14,FALSE)/VLOOKUP(A134-7,$A$3:$N$369,14,FALSE))-1,"No data available")</f>
        <v>1.04169047945466E-2</v>
      </c>
    </row>
    <row r="135" spans="1:18" x14ac:dyDescent="0.25">
      <c r="A135" s="22">
        <v>43597</v>
      </c>
      <c r="B135" s="23">
        <v>42645263</v>
      </c>
      <c r="C135" s="23">
        <v>8955505</v>
      </c>
      <c r="D135" s="23">
        <v>3166666</v>
      </c>
      <c r="E135" s="23">
        <v>2088733</v>
      </c>
      <c r="F135" s="23">
        <v>1564043</v>
      </c>
      <c r="G135" s="24">
        <f t="shared" si="10"/>
        <v>3.6675656098075889E-2</v>
      </c>
      <c r="H135" s="47">
        <f>IFERROR((VLOOKUP(A135,$A$3:$F$369,6,TRUE)/(VLOOKUP(A135-7,$A$3:$F$369,6,TRUE))-1),"No Data Available")</f>
        <v>2.0408256467735919E-2</v>
      </c>
      <c r="I135" s="25">
        <f>IFERROR((VLOOKUP(A135,'Channel wise traffic'!$A$3:$F$369,6,TRUE)/(VLOOKUP(A135-7,'Channel wise traffic'!$A$3:$F$369,6,TRUE))-1),"No Data Avaiable")</f>
        <v>-3.061227899510266E-2</v>
      </c>
      <c r="J135" s="25">
        <f>IFERROR((VLOOKUP(A135,$A$3:$G$369,7,FALSE)/(VLOOKUP(A135-7,$A$3:$G$369,7,FALSE))-1),"No Data Available")</f>
        <v>5.2631662751314368E-2</v>
      </c>
      <c r="K135" s="24">
        <f t="shared" si="11"/>
        <v>0.20999999460666943</v>
      </c>
      <c r="L135" s="24">
        <f t="shared" si="12"/>
        <v>0.35359993657532435</v>
      </c>
      <c r="M135" s="24">
        <f t="shared" si="13"/>
        <v>0.65960003360000707</v>
      </c>
      <c r="N135" s="24">
        <f t="shared" si="14"/>
        <v>0.74879987054353048</v>
      </c>
      <c r="O135" s="25">
        <f>IFERROR((VLOOKUP(A135,$A$3:$N$369,11,FALSE)/VLOOKUP(A135-7,$A$3:$N$369,11,FALSE))-1,"No data available")</f>
        <v>4.1666654948048443E-2</v>
      </c>
      <c r="P135" s="25">
        <f>IFERROR((VLOOKUP(A135,$A$3:$N$369,12,FALSE)/VLOOKUP(A135-7,$A$3:$N$369,12,FALSE))-1,"No data available")</f>
        <v>-2.1100107405747082E-7</v>
      </c>
      <c r="Q135" s="25">
        <f>IFERROR((VLOOKUP(A135,$A$3:$N$369,13,FALSE)/VLOOKUP(A135-7,$A$3:$N$369,13,FALSE))-1,"No data available")</f>
        <v>3.4100455281738107E-7</v>
      </c>
      <c r="R135" s="25">
        <f>IFERROR((VLOOKUP(A135,$A$3:$N$369,14,FALSE)/VLOOKUP(A135-7,$A$3:$N$369,14,FALSE))-1,"No data available")</f>
        <v>1.0526276237697418E-2</v>
      </c>
    </row>
    <row r="136" spans="1:18" x14ac:dyDescent="0.25">
      <c r="A136" s="15">
        <v>43598</v>
      </c>
      <c r="B136" s="16">
        <v>20848646</v>
      </c>
      <c r="C136" s="16">
        <v>5420648</v>
      </c>
      <c r="D136" s="16">
        <v>2059846</v>
      </c>
      <c r="E136" s="16">
        <v>1428503</v>
      </c>
      <c r="F136" s="16">
        <v>1229941</v>
      </c>
      <c r="G136" s="17">
        <f t="shared" si="10"/>
        <v>5.8993807079845854E-2</v>
      </c>
      <c r="H136" s="48">
        <f>IFERROR((VLOOKUP(A136,$A$3:$F$369,6,TRUE)/(VLOOKUP(A136-7,$A$3:$F$369,6,TRUE))-1),"No Data Available")</f>
        <v>5.8909167924360961E-2</v>
      </c>
      <c r="I136" s="18">
        <f>IFERROR((VLOOKUP(A136,'Channel wise traffic'!$A$3:$F$369,6,TRUE)/(VLOOKUP(A136-7,'Channel wise traffic'!$A$3:$F$369,6,TRUE))-1),"No Data Avaiable")</f>
        <v>-3.9999976055997255E-2</v>
      </c>
      <c r="J136" s="18">
        <f>IFERROR((VLOOKUP(A136,$A$3:$G$369,7,FALSE)/(VLOOKUP(A136-7,$A$3:$G$369,7,FALSE))-1),"No Data Available")</f>
        <v>0.10303040441717126</v>
      </c>
      <c r="K136" s="17">
        <f t="shared" si="11"/>
        <v>0.2600000019185898</v>
      </c>
      <c r="L136" s="17">
        <f t="shared" si="12"/>
        <v>0.37999995572485062</v>
      </c>
      <c r="M136" s="17">
        <f t="shared" si="13"/>
        <v>0.69349990241988968</v>
      </c>
      <c r="N136" s="17">
        <f t="shared" si="14"/>
        <v>0.86099994189721685</v>
      </c>
      <c r="O136" s="18">
        <f>IFERROR((VLOOKUP(A136,$A$3:$N$369,11,FALSE)/VLOOKUP(A136-7,$A$3:$N$369,11,FALSE))-1,"No data available")</f>
        <v>9.4736903245035808E-2</v>
      </c>
      <c r="P136" s="18">
        <f>IFERROR((VLOOKUP(A136,$A$3:$N$369,12,FALSE)/VLOOKUP(A136-7,$A$3:$N$369,12,FALSE))-1,"No data available")</f>
        <v>3.1206023276553196E-7</v>
      </c>
      <c r="Q136" s="18">
        <f>IFERROR((VLOOKUP(A136,$A$3:$N$369,13,FALSE)/VLOOKUP(A136-7,$A$3:$N$369,13,FALSE))-1,"No data available")</f>
        <v>-5.0000153590419094E-2</v>
      </c>
      <c r="R136" s="18">
        <f>IFERROR((VLOOKUP(A136,$A$3:$N$369,14,FALSE)/VLOOKUP(A136-7,$A$3:$N$369,14,FALSE))-1,"No data available")</f>
        <v>6.0605939359478E-2</v>
      </c>
    </row>
    <row r="137" spans="1:18" x14ac:dyDescent="0.25">
      <c r="A137" s="15">
        <v>43599</v>
      </c>
      <c r="B137" s="16">
        <v>22803207</v>
      </c>
      <c r="C137" s="16">
        <v>5700801</v>
      </c>
      <c r="D137" s="16">
        <v>2280320</v>
      </c>
      <c r="E137" s="16">
        <v>1731219</v>
      </c>
      <c r="F137" s="46">
        <v>1433796</v>
      </c>
      <c r="G137" s="17">
        <f t="shared" si="10"/>
        <v>6.287694533492591E-2</v>
      </c>
      <c r="H137" s="47">
        <f>IFERROR((VLOOKUP(A137,$A$3:$F$369,6,TRUE)/(VLOOKUP(A137-7,$A$3:$F$369,6,TRUE))-1),"No Data Available")</f>
        <v>9.5618126577945217E-2</v>
      </c>
      <c r="I137" s="25">
        <f>IFERROR((VLOOKUP(A137,'Channel wise traffic'!$A$3:$F$369,6,TRUE)/(VLOOKUP(A137-7,'Channel wise traffic'!$A$3:$F$369,6,TRUE))-1),"No Data Avaiable")</f>
        <v>2.9411758067162896E-2</v>
      </c>
      <c r="J137" s="25">
        <f>IFERROR((VLOOKUP(A137,$A$3:$G$369,7,FALSE)/(VLOOKUP(A137-7,$A$3:$G$369,7,FALSE))-1),"No Data Available")</f>
        <v>6.4314761142194588E-2</v>
      </c>
      <c r="K137" s="17">
        <f t="shared" si="11"/>
        <v>0.24999996710988942</v>
      </c>
      <c r="L137" s="17">
        <f t="shared" si="12"/>
        <v>0.39999992983442151</v>
      </c>
      <c r="M137" s="17">
        <f t="shared" si="13"/>
        <v>0.75920002455795677</v>
      </c>
      <c r="N137" s="17">
        <f t="shared" si="14"/>
        <v>0.82820024502965828</v>
      </c>
      <c r="O137" s="18">
        <f>IFERROR((VLOOKUP(A137,$A$3:$N$369,11,FALSE)/VLOOKUP(A137-7,$A$3:$N$369,11,FALSE))-1,"No data available")</f>
        <v>-4.7619035744621896E-2</v>
      </c>
      <c r="P137" s="18">
        <f>IFERROR((VLOOKUP(A137,$A$3:$N$369,12,FALSE)/VLOOKUP(A137-7,$A$3:$N$369,12,FALSE))-1,"No data available")</f>
        <v>-1.9607876262673574E-2</v>
      </c>
      <c r="Q137" s="18">
        <f>IFERROR((VLOOKUP(A137,$A$3:$N$369,13,FALSE)/VLOOKUP(A137-7,$A$3:$N$369,13,FALSE))-1,"No data available")</f>
        <v>7.2165177473321185E-2</v>
      </c>
      <c r="R137" s="18">
        <f>IFERROR((VLOOKUP(A137,$A$3:$N$369,14,FALSE)/VLOOKUP(A137-7,$A$3:$N$369,14,FALSE))-1,"No data available")</f>
        <v>6.3158137789519619E-2</v>
      </c>
    </row>
    <row r="138" spans="1:18" x14ac:dyDescent="0.25">
      <c r="A138" s="22">
        <v>43600</v>
      </c>
      <c r="B138" s="23">
        <v>21934513</v>
      </c>
      <c r="C138" s="23">
        <v>5483628</v>
      </c>
      <c r="D138" s="23">
        <v>2303123</v>
      </c>
      <c r="E138" s="23">
        <v>1647654</v>
      </c>
      <c r="F138" s="23">
        <v>1283523</v>
      </c>
      <c r="G138" s="24">
        <f t="shared" si="10"/>
        <v>5.8516138470911118E-2</v>
      </c>
      <c r="H138" s="48">
        <f>IFERROR((VLOOKUP(A138,$A$3:$F$369,6,TRUE)/(VLOOKUP(A138-7,$A$3:$F$369,6,TRUE))-1),"No Data Available")</f>
        <v>-3.8461596087691285E-2</v>
      </c>
      <c r="I138" s="18">
        <f>IFERROR((VLOOKUP(A138,'Channel wise traffic'!$A$3:$F$369,6,TRUE)/(VLOOKUP(A138-7,'Channel wise traffic'!$A$3:$F$369,6,TRUE))-1),"No Data Avaiable")</f>
        <v>-3.8095258977849822E-2</v>
      </c>
      <c r="J138" s="18">
        <f>IFERROR((VLOOKUP(A138,$A$3:$G$369,7,FALSE)/(VLOOKUP(A138-7,$A$3:$G$369,7,FALSE))-1),"No Data Available")</f>
        <v>-3.808489907213275E-4</v>
      </c>
      <c r="K138" s="24">
        <f t="shared" si="11"/>
        <v>0.24999998860243672</v>
      </c>
      <c r="L138" s="24">
        <f t="shared" si="12"/>
        <v>0.41999986140562418</v>
      </c>
      <c r="M138" s="24">
        <f t="shared" si="13"/>
        <v>0.71539991567970973</v>
      </c>
      <c r="N138" s="24">
        <f t="shared" si="14"/>
        <v>0.7790003240971709</v>
      </c>
      <c r="O138" s="25">
        <f>IFERROR((VLOOKUP(A138,$A$3:$N$369,11,FALSE)/VLOOKUP(A138-7,$A$3:$N$369,11,FALSE))-1,"No data available")</f>
        <v>-9.900903260423255E-3</v>
      </c>
      <c r="P138" s="25">
        <f>IFERROR((VLOOKUP(A138,$A$3:$N$369,12,FALSE)/VLOOKUP(A138-7,$A$3:$N$369,12,FALSE))-1,"No data available")</f>
        <v>0.10526300533785715</v>
      </c>
      <c r="Q138" s="25">
        <f>IFERROR((VLOOKUP(A138,$A$3:$N$369,13,FALSE)/VLOOKUP(A138-7,$A$3:$N$369,13,FALSE))-1,"No data available")</f>
        <v>-3.7864985280577912E-7</v>
      </c>
      <c r="R138" s="25">
        <f>IFERROR((VLOOKUP(A138,$A$3:$N$369,14,FALSE)/VLOOKUP(A138-7,$A$3:$N$369,14,FALSE))-1,"No data available")</f>
        <v>-8.6538107777101692E-2</v>
      </c>
    </row>
    <row r="139" spans="1:18" x14ac:dyDescent="0.25">
      <c r="A139" s="15">
        <v>43601</v>
      </c>
      <c r="B139" s="16">
        <v>21065820</v>
      </c>
      <c r="C139" s="16">
        <v>5424448</v>
      </c>
      <c r="D139" s="16">
        <v>2256570</v>
      </c>
      <c r="E139" s="16">
        <v>1680242</v>
      </c>
      <c r="F139" s="16">
        <v>1377798</v>
      </c>
      <c r="G139" s="17">
        <f t="shared" si="10"/>
        <v>6.5404432393327203E-2</v>
      </c>
      <c r="H139" s="47">
        <f>IFERROR((VLOOKUP(A139,$A$3:$F$369,6,TRUE)/(VLOOKUP(A139-7,$A$3:$F$369,6,TRUE))-1),"No Data Available")</f>
        <v>0.13802425552968423</v>
      </c>
      <c r="I139" s="25">
        <f>IFERROR((VLOOKUP(A139,'Channel wise traffic'!$A$3:$F$369,6,TRUE)/(VLOOKUP(A139-7,'Channel wise traffic'!$A$3:$F$369,6,TRUE))-1),"No Data Avaiable")</f>
        <v>0</v>
      </c>
      <c r="J139" s="25">
        <f>IFERROR((VLOOKUP(A139,$A$3:$G$369,7,FALSE)/(VLOOKUP(A139-7,$A$3:$G$369,7,FALSE))-1),"No Data Available")</f>
        <v>0.13802425552968423</v>
      </c>
      <c r="K139" s="17">
        <f t="shared" si="11"/>
        <v>0.25749996914432954</v>
      </c>
      <c r="L139" s="17">
        <f t="shared" si="12"/>
        <v>0.41599993215899572</v>
      </c>
      <c r="M139" s="17">
        <f t="shared" si="13"/>
        <v>0.74459999025069024</v>
      </c>
      <c r="N139" s="17">
        <f t="shared" si="14"/>
        <v>0.81999973813295945</v>
      </c>
      <c r="O139" s="18">
        <f>IFERROR((VLOOKUP(A139,$A$3:$N$369,11,FALSE)/VLOOKUP(A139-7,$A$3:$N$369,11,FALSE))-1,"No data available")</f>
        <v>6.1855615614957227E-2</v>
      </c>
      <c r="P139" s="18">
        <f>IFERROR((VLOOKUP(A139,$A$3:$N$369,12,FALSE)/VLOOKUP(A139-7,$A$3:$N$369,12,FALSE))-1,"No data available")</f>
        <v>2.9702924112918749E-2</v>
      </c>
      <c r="Q139" s="18">
        <f>IFERROR((VLOOKUP(A139,$A$3:$N$369,13,FALSE)/VLOOKUP(A139-7,$A$3:$N$369,13,FALSE))-1,"No data available")</f>
        <v>2.0000081428552807E-2</v>
      </c>
      <c r="R139" s="18">
        <f>IFERROR((VLOOKUP(A139,$A$3:$N$369,14,FALSE)/VLOOKUP(A139-7,$A$3:$N$369,14,FALSE))-1,"No data available")</f>
        <v>2.040810137212401E-2</v>
      </c>
    </row>
    <row r="140" spans="1:18" x14ac:dyDescent="0.25">
      <c r="A140" s="22">
        <v>43602</v>
      </c>
      <c r="B140" s="23">
        <v>20631473</v>
      </c>
      <c r="C140" s="23">
        <v>5312604</v>
      </c>
      <c r="D140" s="23">
        <v>2082540</v>
      </c>
      <c r="E140" s="23">
        <v>1489849</v>
      </c>
      <c r="F140" s="23">
        <v>1185026</v>
      </c>
      <c r="G140" s="24">
        <f t="shared" si="10"/>
        <v>5.7437779648598045E-2</v>
      </c>
      <c r="H140" s="48">
        <f>IFERROR((VLOOKUP(A140,$A$3:$F$369,6,TRUE)/(VLOOKUP(A140-7,$A$3:$F$369,6,TRUE))-1),"No Data Available")</f>
        <v>-0.11385018040418016</v>
      </c>
      <c r="I140" s="18">
        <f>IFERROR((VLOOKUP(A140,'Channel wise traffic'!$A$3:$F$369,6,TRUE)/(VLOOKUP(A140-7,'Channel wise traffic'!$A$3:$F$369,6,TRUE))-1),"No Data Avaiable")</f>
        <v>-2.0618566978098496E-2</v>
      </c>
      <c r="J140" s="18">
        <f>IFERROR((VLOOKUP(A140,$A$3:$G$369,7,FALSE)/(VLOOKUP(A140-7,$A$3:$G$369,7,FALSE))-1),"No Data Available")</f>
        <v>-9.5194386138206633E-2</v>
      </c>
      <c r="K140" s="24">
        <f t="shared" si="11"/>
        <v>0.25749998558028309</v>
      </c>
      <c r="L140" s="24">
        <f t="shared" si="12"/>
        <v>0.39199985543812416</v>
      </c>
      <c r="M140" s="24">
        <f t="shared" si="13"/>
        <v>0.71539994429878895</v>
      </c>
      <c r="N140" s="24">
        <f t="shared" si="14"/>
        <v>0.79540007074542451</v>
      </c>
      <c r="O140" s="25">
        <f>IFERROR((VLOOKUP(A140,$A$3:$N$369,11,FALSE)/VLOOKUP(A140-7,$A$3:$N$369,11,FALSE))-1,"No data available")</f>
        <v>4.0404071939383668E-2</v>
      </c>
      <c r="P140" s="25">
        <f>IFERROR((VLOOKUP(A140,$A$3:$N$369,12,FALSE)/VLOOKUP(A140-7,$A$3:$N$369,12,FALSE))-1,"No data available")</f>
        <v>-5.7692377144951457E-2</v>
      </c>
      <c r="Q140" s="25">
        <f>IFERROR((VLOOKUP(A140,$A$3:$N$369,13,FALSE)/VLOOKUP(A140-7,$A$3:$N$369,13,FALSE))-1,"No data available")</f>
        <v>-1.9999902996648222E-2</v>
      </c>
      <c r="R140" s="25">
        <f>IFERROR((VLOOKUP(A140,$A$3:$N$369,14,FALSE)/VLOOKUP(A140-7,$A$3:$N$369,14,FALSE))-1,"No data available")</f>
        <v>-5.8252621029438401E-2</v>
      </c>
    </row>
    <row r="141" spans="1:18" x14ac:dyDescent="0.25">
      <c r="A141" s="15">
        <v>43603</v>
      </c>
      <c r="B141" s="16">
        <v>44889750</v>
      </c>
      <c r="C141" s="16">
        <v>9332579</v>
      </c>
      <c r="D141" s="16">
        <v>3331730</v>
      </c>
      <c r="E141" s="16">
        <v>2152298</v>
      </c>
      <c r="F141" s="16">
        <v>1745944</v>
      </c>
      <c r="G141" s="17">
        <f t="shared" si="10"/>
        <v>3.8894045968177589E-2</v>
      </c>
      <c r="H141" s="47">
        <f>IFERROR((VLOOKUP(A141,$A$3:$F$369,6,TRUE)/(VLOOKUP(A141-7,$A$3:$F$369,6,TRUE))-1),"No Data Available")</f>
        <v>4.0192888689237538E-2</v>
      </c>
      <c r="I141" s="25">
        <f>IFERROR((VLOOKUP(A141,'Channel wise traffic'!$A$3:$F$369,6,TRUE)/(VLOOKUP(A141-7,'Channel wise traffic'!$A$3:$F$369,6,TRUE))-1),"No Data Avaiable")</f>
        <v>-1.9607843565490168E-2</v>
      </c>
      <c r="J141" s="25">
        <f>IFERROR((VLOOKUP(A141,$A$3:$G$369,7,FALSE)/(VLOOKUP(A141-7,$A$3:$G$369,7,FALSE))-1),"No Data Available")</f>
        <v>6.0996746463022111E-2</v>
      </c>
      <c r="K141" s="17">
        <f t="shared" si="11"/>
        <v>0.20789999944307999</v>
      </c>
      <c r="L141" s="17">
        <f t="shared" si="12"/>
        <v>0.35699992467248337</v>
      </c>
      <c r="M141" s="17">
        <f t="shared" si="13"/>
        <v>0.64600012606063517</v>
      </c>
      <c r="N141" s="17">
        <f t="shared" si="14"/>
        <v>0.81119993606833252</v>
      </c>
      <c r="O141" s="18">
        <f>IFERROR((VLOOKUP(A141,$A$3:$N$369,11,FALSE)/VLOOKUP(A141-7,$A$3:$N$369,11,FALSE))-1,"No data available")</f>
        <v>-5.7142796865301104E-2</v>
      </c>
      <c r="P141" s="18">
        <f>IFERROR((VLOOKUP(A141,$A$3:$N$369,12,FALSE)/VLOOKUP(A141-7,$A$3:$N$369,12,FALSE))-1,"No data available")</f>
        <v>6.0605867963525739E-2</v>
      </c>
      <c r="Q141" s="18">
        <f>IFERROR((VLOOKUP(A141,$A$3:$N$369,13,FALSE)/VLOOKUP(A141-7,$A$3:$N$369,13,FALSE))-1,"No data available")</f>
        <v>-1.0416173800447237E-2</v>
      </c>
      <c r="R141" s="18">
        <f>IFERROR((VLOOKUP(A141,$A$3:$N$369,14,FALSE)/VLOOKUP(A141-7,$A$3:$N$369,14,FALSE))-1,"No data available")</f>
        <v>7.2164725469435975E-2</v>
      </c>
    </row>
    <row r="142" spans="1:18" x14ac:dyDescent="0.25">
      <c r="A142" s="15">
        <v>43604</v>
      </c>
      <c r="B142" s="16">
        <v>47134238</v>
      </c>
      <c r="C142" s="16">
        <v>9403280</v>
      </c>
      <c r="D142" s="16">
        <v>3069230</v>
      </c>
      <c r="E142" s="16">
        <v>2066206</v>
      </c>
      <c r="F142" s="46">
        <v>1547175</v>
      </c>
      <c r="G142" s="17">
        <f t="shared" si="10"/>
        <v>3.2824865016381509E-2</v>
      </c>
      <c r="H142" s="48">
        <f>IFERROR((VLOOKUP(A142,$A$3:$F$369,6,TRUE)/(VLOOKUP(A142-7,$A$3:$F$369,6,TRUE))-1),"No Data Available")</f>
        <v>-1.0784869725448676E-2</v>
      </c>
      <c r="I142" s="18">
        <f>IFERROR((VLOOKUP(A142,'Channel wise traffic'!$A$3:$F$369,6,TRUE)/(VLOOKUP(A142-7,'Channel wise traffic'!$A$3:$F$369,6,TRUE))-1),"No Data Avaiable")</f>
        <v>0.10526316159725235</v>
      </c>
      <c r="J142" s="18">
        <f>IFERROR((VLOOKUP(A142,$A$3:$G$369,7,FALSE)/(VLOOKUP(A142-7,$A$3:$G$369,7,FALSE))-1),"No Data Available")</f>
        <v>-0.10499583351411135</v>
      </c>
      <c r="K142" s="17">
        <f t="shared" si="11"/>
        <v>0.19949998979510394</v>
      </c>
      <c r="L142" s="17">
        <f t="shared" si="12"/>
        <v>0.32639993704324449</v>
      </c>
      <c r="M142" s="17">
        <f t="shared" si="13"/>
        <v>0.67320011859652096</v>
      </c>
      <c r="N142" s="17">
        <f t="shared" si="14"/>
        <v>0.74879997444591684</v>
      </c>
      <c r="O142" s="18">
        <f>IFERROR((VLOOKUP(A142,$A$3:$N$369,11,FALSE)/VLOOKUP(A142-7,$A$3:$N$369,11,FALSE))-1,"No data available")</f>
        <v>-5.0000024196343529E-2</v>
      </c>
      <c r="P142" s="18">
        <f>IFERROR((VLOOKUP(A142,$A$3:$N$369,12,FALSE)/VLOOKUP(A142-7,$A$3:$N$369,12,FALSE))-1,"No data available")</f>
        <v>-7.6923089397346822E-2</v>
      </c>
      <c r="Q142" s="18">
        <f>IFERROR((VLOOKUP(A142,$A$3:$N$369,13,FALSE)/VLOOKUP(A142-7,$A$3:$N$369,13,FALSE))-1,"No data available")</f>
        <v>2.0618684511409802E-2</v>
      </c>
      <c r="R142" s="18">
        <f>IFERROR((VLOOKUP(A142,$A$3:$N$369,14,FALSE)/VLOOKUP(A142-7,$A$3:$N$369,14,FALSE))-1,"No data available")</f>
        <v>1.3875855287004413E-7</v>
      </c>
    </row>
    <row r="143" spans="1:18" x14ac:dyDescent="0.25">
      <c r="A143" s="22">
        <v>43605</v>
      </c>
      <c r="B143" s="23">
        <v>22368860</v>
      </c>
      <c r="C143" s="23">
        <v>5480370</v>
      </c>
      <c r="D143" s="23">
        <v>2148305</v>
      </c>
      <c r="E143" s="23">
        <v>1536897</v>
      </c>
      <c r="F143" s="23">
        <v>1310666</v>
      </c>
      <c r="G143" s="24">
        <f t="shared" si="10"/>
        <v>5.8593330192061643E-2</v>
      </c>
      <c r="H143" s="47">
        <f>IFERROR((VLOOKUP(A143,$A$3:$F$369,6,TRUE)/(VLOOKUP(A143-7,$A$3:$F$369,6,TRUE))-1),"No Data Available")</f>
        <v>6.5633229561417927E-2</v>
      </c>
      <c r="I143" s="25">
        <f>IFERROR((VLOOKUP(A143,'Channel wise traffic'!$A$3:$F$369,6,TRUE)/(VLOOKUP(A143-7,'Channel wise traffic'!$A$3:$F$369,6,TRUE))-1),"No Data Avaiable")</f>
        <v>7.2916633191269842E-2</v>
      </c>
      <c r="J143" s="25">
        <f>IFERROR((VLOOKUP(A143,$A$3:$G$369,7,FALSE)/(VLOOKUP(A143-7,$A$3:$G$369,7,FALSE))-1),"No Data Available")</f>
        <v>-6.7884564093682043E-3</v>
      </c>
      <c r="K143" s="24">
        <f t="shared" si="11"/>
        <v>0.24499996870649643</v>
      </c>
      <c r="L143" s="24">
        <f t="shared" si="12"/>
        <v>0.39199999270122271</v>
      </c>
      <c r="M143" s="24">
        <f t="shared" si="13"/>
        <v>0.71539981520314855</v>
      </c>
      <c r="N143" s="24">
        <f t="shared" si="14"/>
        <v>0.85280015511774698</v>
      </c>
      <c r="O143" s="25">
        <f>IFERROR((VLOOKUP(A143,$A$3:$N$369,11,FALSE)/VLOOKUP(A143-7,$A$3:$N$369,11,FALSE))-1,"No data available")</f>
        <v>-5.7692435005404774E-2</v>
      </c>
      <c r="P143" s="25">
        <f>IFERROR((VLOOKUP(A143,$A$3:$N$369,12,FALSE)/VLOOKUP(A143-7,$A$3:$N$369,12,FALSE))-1,"No data available")</f>
        <v>3.1579048354050343E-2</v>
      </c>
      <c r="Q143" s="25">
        <f>IFERROR((VLOOKUP(A143,$A$3:$N$369,13,FALSE)/VLOOKUP(A143-7,$A$3:$N$369,13,FALSE))-1,"No data available")</f>
        <v>3.1578826048628938E-2</v>
      </c>
      <c r="R143" s="25">
        <f>IFERROR((VLOOKUP(A143,$A$3:$N$369,14,FALSE)/VLOOKUP(A143-7,$A$3:$N$369,14,FALSE))-1,"No data available")</f>
        <v>-9.5235625235950971E-3</v>
      </c>
    </row>
    <row r="144" spans="1:18" x14ac:dyDescent="0.25">
      <c r="A144" s="15">
        <v>43606</v>
      </c>
      <c r="B144" s="16">
        <v>22368860</v>
      </c>
      <c r="C144" s="16">
        <v>5424448</v>
      </c>
      <c r="D144" s="16">
        <v>2148081</v>
      </c>
      <c r="E144" s="16">
        <v>1521056</v>
      </c>
      <c r="F144" s="16">
        <v>1234793</v>
      </c>
      <c r="G144" s="17">
        <f t="shared" si="10"/>
        <v>5.5201427341402286E-2</v>
      </c>
      <c r="H144" s="48">
        <f>IFERROR((VLOOKUP(A144,$A$3:$F$369,6,TRUE)/(VLOOKUP(A144-7,$A$3:$F$369,6,TRUE))-1),"No Data Available")</f>
        <v>-0.13879450075185029</v>
      </c>
      <c r="I144" s="18">
        <f>IFERROR((VLOOKUP(A144,'Channel wise traffic'!$A$3:$F$369,6,TRUE)/(VLOOKUP(A144-7,'Channel wise traffic'!$A$3:$F$369,6,TRUE))-1),"No Data Avaiable")</f>
        <v>-1.9047629488924911E-2</v>
      </c>
      <c r="J144" s="18">
        <f>IFERROR((VLOOKUP(A144,$A$3:$G$369,7,FALSE)/(VLOOKUP(A144-7,$A$3:$G$369,7,FALSE))-1),"No Data Available")</f>
        <v>-0.12207205602369087</v>
      </c>
      <c r="K144" s="17">
        <f t="shared" si="11"/>
        <v>0.24249997541224722</v>
      </c>
      <c r="L144" s="17">
        <f t="shared" si="12"/>
        <v>0.39599992478497353</v>
      </c>
      <c r="M144" s="17">
        <f t="shared" si="13"/>
        <v>0.7080999273304871</v>
      </c>
      <c r="N144" s="17">
        <f t="shared" si="14"/>
        <v>0.81179982854017207</v>
      </c>
      <c r="O144" s="18">
        <f>IFERROR((VLOOKUP(A144,$A$3:$N$369,11,FALSE)/VLOOKUP(A144-7,$A$3:$N$369,11,FALSE))-1,"No data available")</f>
        <v>-2.9999970737378256E-2</v>
      </c>
      <c r="P144" s="18">
        <f>IFERROR((VLOOKUP(A144,$A$3:$N$369,12,FALSE)/VLOOKUP(A144-7,$A$3:$N$369,12,FALSE))-1,"No data available")</f>
        <v>-1.0000014377761879E-2</v>
      </c>
      <c r="Q144" s="18">
        <f>IFERROR((VLOOKUP(A144,$A$3:$N$369,13,FALSE)/VLOOKUP(A144-7,$A$3:$N$369,13,FALSE))-1,"No data available")</f>
        <v>-6.7307818196163272E-2</v>
      </c>
      <c r="R144" s="18">
        <f>IFERROR((VLOOKUP(A144,$A$3:$N$369,14,FALSE)/VLOOKUP(A144-7,$A$3:$N$369,14,FALSE))-1,"No data available")</f>
        <v>-1.9802477224453052E-2</v>
      </c>
    </row>
    <row r="145" spans="1:18" x14ac:dyDescent="0.25">
      <c r="A145" s="22">
        <v>43607</v>
      </c>
      <c r="B145" s="23">
        <v>21934513</v>
      </c>
      <c r="C145" s="23">
        <v>5648137</v>
      </c>
      <c r="D145" s="23">
        <v>2372217</v>
      </c>
      <c r="E145" s="23">
        <v>1818304</v>
      </c>
      <c r="F145" s="23">
        <v>1476099</v>
      </c>
      <c r="G145" s="24">
        <f t="shared" si="10"/>
        <v>6.7295727058084218E-2</v>
      </c>
      <c r="H145" s="47">
        <f>IFERROR((VLOOKUP(A145,$A$3:$F$369,6,TRUE)/(VLOOKUP(A145-7,$A$3:$F$369,6,TRUE))-1),"No Data Available")</f>
        <v>0.15003704647287197</v>
      </c>
      <c r="I145" s="25">
        <f>IFERROR((VLOOKUP(A145,'Channel wise traffic'!$A$3:$F$369,6,TRUE)/(VLOOKUP(A145-7,'Channel wise traffic'!$A$3:$F$369,6,TRUE))-1),"No Data Avaiable")</f>
        <v>0</v>
      </c>
      <c r="J145" s="25">
        <f>IFERROR((VLOOKUP(A145,$A$3:$G$369,7,FALSE)/(VLOOKUP(A145-7,$A$3:$G$369,7,FALSE))-1),"No Data Available")</f>
        <v>0.15003704647287197</v>
      </c>
      <c r="K145" s="24">
        <f t="shared" si="11"/>
        <v>0.25749999555495034</v>
      </c>
      <c r="L145" s="24">
        <f t="shared" si="12"/>
        <v>0.41999990439325391</v>
      </c>
      <c r="M145" s="24">
        <f t="shared" si="13"/>
        <v>0.76649986067885023</v>
      </c>
      <c r="N145" s="24">
        <f t="shared" si="14"/>
        <v>0.81179989704691846</v>
      </c>
      <c r="O145" s="25">
        <f>IFERROR((VLOOKUP(A145,$A$3:$N$369,11,FALSE)/VLOOKUP(A145-7,$A$3:$N$369,11,FALSE))-1,"No data available")</f>
        <v>3.0000029177763343E-2</v>
      </c>
      <c r="P145" s="25">
        <f>IFERROR((VLOOKUP(A145,$A$3:$N$369,12,FALSE)/VLOOKUP(A145-7,$A$3:$N$369,12,FALSE))-1,"No data available")</f>
        <v>1.0235153324877899E-7</v>
      </c>
      <c r="Q145" s="25">
        <f>IFERROR((VLOOKUP(A145,$A$3:$N$369,13,FALSE)/VLOOKUP(A145-7,$A$3:$N$369,13,FALSE))-1,"No data available")</f>
        <v>7.1428502966190299E-2</v>
      </c>
      <c r="R145" s="25">
        <f>IFERROR((VLOOKUP(A145,$A$3:$N$369,14,FALSE)/VLOOKUP(A145-7,$A$3:$N$369,14,FALSE))-1,"No data available")</f>
        <v>4.210469743739953E-2</v>
      </c>
    </row>
    <row r="146" spans="1:18" x14ac:dyDescent="0.25">
      <c r="A146" s="15">
        <v>43608</v>
      </c>
      <c r="B146" s="16">
        <v>21065820</v>
      </c>
      <c r="C146" s="16">
        <v>5319119</v>
      </c>
      <c r="D146" s="16">
        <v>2234030</v>
      </c>
      <c r="E146" s="16">
        <v>1614533</v>
      </c>
      <c r="F146" s="16">
        <v>1310678</v>
      </c>
      <c r="G146" s="17">
        <f t="shared" si="10"/>
        <v>6.2218228390824568E-2</v>
      </c>
      <c r="H146" s="48">
        <f>IFERROR((VLOOKUP(A146,$A$3:$F$369,6,TRUE)/(VLOOKUP(A146-7,$A$3:$F$369,6,TRUE))-1),"No Data Available")</f>
        <v>-4.8715414015697567E-2</v>
      </c>
      <c r="I146" s="18">
        <f>IFERROR((VLOOKUP(A146,'Channel wise traffic'!$A$3:$F$369,6,TRUE)/(VLOOKUP(A146-7,'Channel wise traffic'!$A$3:$F$369,6,TRUE))-1),"No Data Avaiable")</f>
        <v>0</v>
      </c>
      <c r="J146" s="18">
        <f>IFERROR((VLOOKUP(A146,$A$3:$G$369,7,FALSE)/(VLOOKUP(A146-7,$A$3:$G$369,7,FALSE))-1),"No Data Available")</f>
        <v>-4.8715414015697567E-2</v>
      </c>
      <c r="K146" s="17">
        <f t="shared" si="11"/>
        <v>0.25249997389135576</v>
      </c>
      <c r="L146" s="17">
        <f t="shared" si="12"/>
        <v>0.42000000376002117</v>
      </c>
      <c r="M146" s="17">
        <f t="shared" si="13"/>
        <v>0.72269978469402829</v>
      </c>
      <c r="N146" s="17">
        <f t="shared" si="14"/>
        <v>0.81180006850278064</v>
      </c>
      <c r="O146" s="18">
        <f>IFERROR((VLOOKUP(A146,$A$3:$N$369,11,FALSE)/VLOOKUP(A146-7,$A$3:$N$369,11,FALSE))-1,"No data available")</f>
        <v>-1.9417459619854416E-2</v>
      </c>
      <c r="P146" s="18">
        <f>IFERROR((VLOOKUP(A146,$A$3:$N$369,12,FALSE)/VLOOKUP(A146-7,$A$3:$N$369,12,FALSE))-1,"No data available")</f>
        <v>9.6155583013330936E-3</v>
      </c>
      <c r="Q146" s="18">
        <f>IFERROR((VLOOKUP(A146,$A$3:$N$369,13,FALSE)/VLOOKUP(A146-7,$A$3:$N$369,13,FALSE))-1,"No data available")</f>
        <v>-2.9412041154188939E-2</v>
      </c>
      <c r="R146" s="18">
        <f>IFERROR((VLOOKUP(A146,$A$3:$N$369,14,FALSE)/VLOOKUP(A146-7,$A$3:$N$369,14,FALSE))-1,"No data available")</f>
        <v>-9.9996003033470116E-3</v>
      </c>
    </row>
    <row r="147" spans="1:18" x14ac:dyDescent="0.25">
      <c r="A147" s="15">
        <v>43609</v>
      </c>
      <c r="B147" s="16">
        <v>22368860</v>
      </c>
      <c r="C147" s="16">
        <v>5312604</v>
      </c>
      <c r="D147" s="16">
        <v>2082540</v>
      </c>
      <c r="E147" s="16">
        <v>1505052</v>
      </c>
      <c r="F147" s="46">
        <v>1295850</v>
      </c>
      <c r="G147" s="17">
        <f t="shared" si="10"/>
        <v>5.7930980836752521E-2</v>
      </c>
      <c r="H147" s="47">
        <f>IFERROR((VLOOKUP(A147,$A$3:$F$369,6,TRUE)/(VLOOKUP(A147-7,$A$3:$F$369,6,TRUE))-1),"No Data Available")</f>
        <v>9.352031094676394E-2</v>
      </c>
      <c r="I147" s="25">
        <f>IFERROR((VLOOKUP(A147,'Channel wise traffic'!$A$3:$F$369,6,TRUE)/(VLOOKUP(A147-7,'Channel wise traffic'!$A$3:$F$369,6,TRUE))-1),"No Data Avaiable")</f>
        <v>8.4210472233876565E-2</v>
      </c>
      <c r="J147" s="25">
        <f>IFERROR((VLOOKUP(A147,$A$3:$G$369,7,FALSE)/(VLOOKUP(A147-7,$A$3:$G$369,7,FALSE))-1),"No Data Available")</f>
        <v>8.5867035803239844E-3</v>
      </c>
      <c r="K147" s="17">
        <f t="shared" si="11"/>
        <v>0.23749998882374873</v>
      </c>
      <c r="L147" s="17">
        <f t="shared" si="12"/>
        <v>0.39199985543812416</v>
      </c>
      <c r="M147" s="17">
        <f t="shared" si="13"/>
        <v>0.72270016422253591</v>
      </c>
      <c r="N147" s="17">
        <f t="shared" si="14"/>
        <v>0.86100015148978237</v>
      </c>
      <c r="O147" s="18">
        <f>IFERROR((VLOOKUP(A147,$A$3:$N$369,11,FALSE)/VLOOKUP(A147-7,$A$3:$N$369,11,FALSE))-1,"No data available")</f>
        <v>-7.7669894666066996E-2</v>
      </c>
      <c r="P147" s="18">
        <f>IFERROR((VLOOKUP(A147,$A$3:$N$369,12,FALSE)/VLOOKUP(A147-7,$A$3:$N$369,12,FALSE))-1,"No data available")</f>
        <v>0</v>
      </c>
      <c r="Q147" s="18">
        <f>IFERROR((VLOOKUP(A147,$A$3:$N$369,13,FALSE)/VLOOKUP(A147-7,$A$3:$N$369,13,FALSE))-1,"No data available")</f>
        <v>1.0204389840849704E-2</v>
      </c>
      <c r="R147" s="18">
        <f>IFERROR((VLOOKUP(A147,$A$3:$N$369,14,FALSE)/VLOOKUP(A147-7,$A$3:$N$369,14,FALSE))-1,"No data available")</f>
        <v>8.2474320982746985E-2</v>
      </c>
    </row>
    <row r="148" spans="1:18" x14ac:dyDescent="0.25">
      <c r="A148" s="22">
        <v>43610</v>
      </c>
      <c r="B148" s="23">
        <v>47134238</v>
      </c>
      <c r="C148" s="23">
        <v>9898190</v>
      </c>
      <c r="D148" s="23">
        <v>3500000</v>
      </c>
      <c r="E148" s="23">
        <v>2475200</v>
      </c>
      <c r="F148" s="23">
        <v>1853429</v>
      </c>
      <c r="G148" s="24">
        <f t="shared" si="10"/>
        <v>3.9322349923212929E-2</v>
      </c>
      <c r="H148" s="48">
        <f>IFERROR((VLOOKUP(A148,$A$3:$F$369,6,TRUE)/(VLOOKUP(A148-7,$A$3:$F$369,6,TRUE))-1),"No Data Available")</f>
        <v>6.1562684713828197E-2</v>
      </c>
      <c r="I148" s="18">
        <f>IFERROR((VLOOKUP(A148,'Channel wise traffic'!$A$3:$F$369,6,TRUE)/(VLOOKUP(A148-7,'Channel wise traffic'!$A$3:$F$369,6,TRUE))-1),"No Data Avaiable")</f>
        <v>4.9999989975439529E-2</v>
      </c>
      <c r="J148" s="18">
        <f>IFERROR((VLOOKUP(A148,$A$3:$G$369,7,FALSE)/(VLOOKUP(A148-7,$A$3:$G$369,7,FALSE))-1),"No Data Available")</f>
        <v>1.1012069955020243E-2</v>
      </c>
      <c r="K148" s="24">
        <f t="shared" si="11"/>
        <v>0.21000000042432002</v>
      </c>
      <c r="L148" s="24">
        <f t="shared" si="12"/>
        <v>0.35360000161645716</v>
      </c>
      <c r="M148" s="24">
        <f t="shared" si="13"/>
        <v>0.70720000000000005</v>
      </c>
      <c r="N148" s="24">
        <f t="shared" si="14"/>
        <v>0.74879969295410476</v>
      </c>
      <c r="O148" s="25">
        <f>IFERROR((VLOOKUP(A148,$A$3:$N$369,11,FALSE)/VLOOKUP(A148-7,$A$3:$N$369,11,FALSE))-1,"No data available")</f>
        <v>1.0101014847837764E-2</v>
      </c>
      <c r="P148" s="25">
        <f>IFERROR((VLOOKUP(A148,$A$3:$N$369,12,FALSE)/VLOOKUP(A148-7,$A$3:$N$369,12,FALSE))-1,"No data available")</f>
        <v>-9.5235960039636858E-3</v>
      </c>
      <c r="Q148" s="25">
        <f>IFERROR((VLOOKUP(A148,$A$3:$N$369,13,FALSE)/VLOOKUP(A148-7,$A$3:$N$369,13,FALSE))-1,"No data available")</f>
        <v>9.4736628478026885E-2</v>
      </c>
      <c r="R148" s="25">
        <f>IFERROR((VLOOKUP(A148,$A$3:$N$369,14,FALSE)/VLOOKUP(A148-7,$A$3:$N$369,14,FALSE))-1,"No data available")</f>
        <v>-7.6923382682529406E-2</v>
      </c>
    </row>
    <row r="149" spans="1:18" x14ac:dyDescent="0.25">
      <c r="A149" s="15">
        <v>43611</v>
      </c>
      <c r="B149" s="16">
        <v>47134238</v>
      </c>
      <c r="C149" s="16">
        <v>9799208</v>
      </c>
      <c r="D149" s="16">
        <v>3365048</v>
      </c>
      <c r="E149" s="16">
        <v>2288232</v>
      </c>
      <c r="F149" s="16">
        <v>1695580</v>
      </c>
      <c r="G149" s="17">
        <f t="shared" si="10"/>
        <v>3.5973425517136823E-2</v>
      </c>
      <c r="H149" s="47">
        <f>IFERROR((VLOOKUP(A149,$A$3:$F$369,6,TRUE)/(VLOOKUP(A149-7,$A$3:$F$369,6,TRUE))-1),"No Data Available")</f>
        <v>9.5919983195178249E-2</v>
      </c>
      <c r="I149" s="25">
        <f>IFERROR((VLOOKUP(A149,'Channel wise traffic'!$A$3:$F$369,6,TRUE)/(VLOOKUP(A149-7,'Channel wise traffic'!$A$3:$F$369,6,TRUE))-1),"No Data Avaiable")</f>
        <v>0</v>
      </c>
      <c r="J149" s="25">
        <f>IFERROR((VLOOKUP(A149,$A$3:$G$369,7,FALSE)/(VLOOKUP(A149-7,$A$3:$G$369,7,FALSE))-1),"No Data Available")</f>
        <v>9.5919983195178471E-2</v>
      </c>
      <c r="K149" s="17">
        <f t="shared" si="11"/>
        <v>0.2078999982984768</v>
      </c>
      <c r="L149" s="17">
        <f t="shared" si="12"/>
        <v>0.34339999722426545</v>
      </c>
      <c r="M149" s="17">
        <f t="shared" si="13"/>
        <v>0.67999980980954799</v>
      </c>
      <c r="N149" s="17">
        <f t="shared" si="14"/>
        <v>0.74100003845763895</v>
      </c>
      <c r="O149" s="18">
        <f>IFERROR((VLOOKUP(A149,$A$3:$N$369,11,FALSE)/VLOOKUP(A149-7,$A$3:$N$369,11,FALSE))-1,"No data available")</f>
        <v>4.2105307935103475E-2</v>
      </c>
      <c r="P149" s="18">
        <f>IFERROR((VLOOKUP(A149,$A$3:$N$369,12,FALSE)/VLOOKUP(A149-7,$A$3:$N$369,12,FALSE))-1,"No data available")</f>
        <v>5.2083527757447623E-2</v>
      </c>
      <c r="Q149" s="18">
        <f>IFERROR((VLOOKUP(A149,$A$3:$N$369,13,FALSE)/VLOOKUP(A149-7,$A$3:$N$369,13,FALSE))-1,"No data available")</f>
        <v>1.0100549636270051E-2</v>
      </c>
      <c r="R149" s="18">
        <f>IFERROR((VLOOKUP(A149,$A$3:$N$369,14,FALSE)/VLOOKUP(A149-7,$A$3:$N$369,14,FALSE))-1,"No data available")</f>
        <v>-1.0416581536410341E-2</v>
      </c>
    </row>
    <row r="150" spans="1:18" x14ac:dyDescent="0.25">
      <c r="A150" s="22">
        <v>43612</v>
      </c>
      <c r="B150" s="23">
        <v>21065820</v>
      </c>
      <c r="C150" s="23">
        <v>5055796</v>
      </c>
      <c r="D150" s="23">
        <v>1941425</v>
      </c>
      <c r="E150" s="23">
        <v>1445585</v>
      </c>
      <c r="F150" s="23">
        <v>1126111</v>
      </c>
      <c r="G150" s="24">
        <f t="shared" si="10"/>
        <v>5.3456784497351632E-2</v>
      </c>
      <c r="H150" s="48">
        <f>IFERROR((VLOOKUP(A150,$A$3:$F$369,6,TRUE)/(VLOOKUP(A150-7,$A$3:$F$369,6,TRUE))-1),"No Data Available")</f>
        <v>-0.14081009196851069</v>
      </c>
      <c r="I150" s="18">
        <f>IFERROR((VLOOKUP(A150,'Channel wise traffic'!$A$3:$F$369,6,TRUE)/(VLOOKUP(A150-7,'Channel wise traffic'!$A$3:$F$369,6,TRUE))-1),"No Data Avaiable")</f>
        <v>-5.8252370326638991E-2</v>
      </c>
      <c r="J150" s="18">
        <f>IFERROR((VLOOKUP(A150,$A$3:$G$369,7,FALSE)/(VLOOKUP(A150-7,$A$3:$G$369,7,FALSE))-1),"No Data Available")</f>
        <v>-8.7664341280365043E-2</v>
      </c>
      <c r="K150" s="24">
        <f t="shared" si="11"/>
        <v>0.2399999620237902</v>
      </c>
      <c r="L150" s="24">
        <f t="shared" si="12"/>
        <v>0.383999868665587</v>
      </c>
      <c r="M150" s="24">
        <f t="shared" si="13"/>
        <v>0.74459997167029368</v>
      </c>
      <c r="N150" s="24">
        <f t="shared" si="14"/>
        <v>0.77900019715201807</v>
      </c>
      <c r="O150" s="25">
        <f>IFERROR((VLOOKUP(A150,$A$3:$N$369,11,FALSE)/VLOOKUP(A150-7,$A$3:$N$369,11,FALSE))-1,"No data available")</f>
        <v>-2.0408193148367726E-2</v>
      </c>
      <c r="P150" s="25">
        <f>IFERROR((VLOOKUP(A150,$A$3:$N$369,12,FALSE)/VLOOKUP(A150-7,$A$3:$N$369,12,FALSE))-1,"No data available")</f>
        <v>-2.0408480062736434E-2</v>
      </c>
      <c r="Q150" s="25">
        <f>IFERROR((VLOOKUP(A150,$A$3:$N$369,13,FALSE)/VLOOKUP(A150-7,$A$3:$N$369,13,FALSE))-1,"No data available")</f>
        <v>4.0816555786855169E-2</v>
      </c>
      <c r="R150" s="25">
        <f>IFERROR((VLOOKUP(A150,$A$3:$N$369,14,FALSE)/VLOOKUP(A150-7,$A$3:$N$369,14,FALSE))-1,"No data available")</f>
        <v>-8.6538396508076709E-2</v>
      </c>
    </row>
    <row r="151" spans="1:18" x14ac:dyDescent="0.25">
      <c r="A151" s="15">
        <v>43613</v>
      </c>
      <c r="B151" s="16">
        <v>22586034</v>
      </c>
      <c r="C151" s="16">
        <v>5477113</v>
      </c>
      <c r="D151" s="16">
        <v>2125119</v>
      </c>
      <c r="E151" s="16">
        <v>1582364</v>
      </c>
      <c r="F151" s="16">
        <v>1232661</v>
      </c>
      <c r="G151" s="17">
        <f t="shared" si="10"/>
        <v>5.457624831344892E-2</v>
      </c>
      <c r="H151" s="47">
        <f>IFERROR((VLOOKUP(A151,$A$3:$F$369,6,TRUE)/(VLOOKUP(A151-7,$A$3:$F$369,6,TRUE))-1),"No Data Available")</f>
        <v>-1.7266051880761024E-3</v>
      </c>
      <c r="I151" s="25">
        <f>IFERROR((VLOOKUP(A151,'Channel wise traffic'!$A$3:$F$369,6,TRUE)/(VLOOKUP(A151-7,'Channel wise traffic'!$A$3:$F$369,6,TRUE))-1),"No Data Avaiable")</f>
        <v>9.7087656419474477E-3</v>
      </c>
      <c r="J151" s="25">
        <f>IFERROR((VLOOKUP(A151,$A$3:$G$369,7,FALSE)/(VLOOKUP(A151-7,$A$3:$G$369,7,FALSE))-1),"No Data Available")</f>
        <v>-1.1325414179724769E-2</v>
      </c>
      <c r="K151" s="17">
        <f t="shared" si="11"/>
        <v>0.24249998915258872</v>
      </c>
      <c r="L151" s="17">
        <f t="shared" si="12"/>
        <v>0.38799984590421999</v>
      </c>
      <c r="M151" s="17">
        <f t="shared" si="13"/>
        <v>0.74460018474259559</v>
      </c>
      <c r="N151" s="17">
        <f t="shared" si="14"/>
        <v>0.778999648626991</v>
      </c>
      <c r="O151" s="18">
        <f>IFERROR((VLOOKUP(A151,$A$3:$N$369,11,FALSE)/VLOOKUP(A151-7,$A$3:$N$369,11,FALSE))-1,"No data available")</f>
        <v>5.6661207725738905E-8</v>
      </c>
      <c r="P151" s="18">
        <f>IFERROR((VLOOKUP(A151,$A$3:$N$369,12,FALSE)/VLOOKUP(A151-7,$A$3:$N$369,12,FALSE))-1,"No data available")</f>
        <v>-2.0202223232990701E-2</v>
      </c>
      <c r="Q151" s="18">
        <f>IFERROR((VLOOKUP(A151,$A$3:$N$369,13,FALSE)/VLOOKUP(A151-7,$A$3:$N$369,13,FALSE))-1,"No data available")</f>
        <v>5.1546760567697358E-2</v>
      </c>
      <c r="R151" s="18">
        <f>IFERROR((VLOOKUP(A151,$A$3:$N$369,14,FALSE)/VLOOKUP(A151-7,$A$3:$N$369,14,FALSE))-1,"No data available")</f>
        <v>-4.0404270560347788E-2</v>
      </c>
    </row>
    <row r="152" spans="1:18" x14ac:dyDescent="0.25">
      <c r="A152" s="15">
        <v>43614</v>
      </c>
      <c r="B152" s="16">
        <v>20631473</v>
      </c>
      <c r="C152" s="16">
        <v>5261025</v>
      </c>
      <c r="D152" s="16">
        <v>2146498</v>
      </c>
      <c r="E152" s="16">
        <v>1535605</v>
      </c>
      <c r="F152" s="46">
        <v>1271788</v>
      </c>
      <c r="G152" s="17">
        <f t="shared" si="10"/>
        <v>6.1643102264196066E-2</v>
      </c>
      <c r="H152" s="48">
        <f>IFERROR((VLOOKUP(A152,$A$3:$F$369,6,TRUE)/(VLOOKUP(A152-7,$A$3:$F$369,6,TRUE))-1),"No Data Available")</f>
        <v>-0.13841280293530445</v>
      </c>
      <c r="I152" s="18">
        <f>IFERROR((VLOOKUP(A152,'Channel wise traffic'!$A$3:$F$369,6,TRUE)/(VLOOKUP(A152-7,'Channel wise traffic'!$A$3:$F$369,6,TRUE))-1),"No Data Avaiable")</f>
        <v>-5.9405883267696247E-2</v>
      </c>
      <c r="J152" s="18">
        <f>IFERROR((VLOOKUP(A152,$A$3:$G$369,7,FALSE)/(VLOOKUP(A152-7,$A$3:$G$369,7,FALSE))-1),"No Data Available")</f>
        <v>-8.3996786140808966E-2</v>
      </c>
      <c r="K152" s="17">
        <f t="shared" si="11"/>
        <v>0.25499997019117343</v>
      </c>
      <c r="L152" s="17">
        <f t="shared" si="12"/>
        <v>0.40799996198459426</v>
      </c>
      <c r="M152" s="17">
        <f t="shared" si="13"/>
        <v>0.71540015411148761</v>
      </c>
      <c r="N152" s="17">
        <f t="shared" si="14"/>
        <v>0.82819996027624287</v>
      </c>
      <c r="O152" s="18">
        <f>IFERROR((VLOOKUP(A152,$A$3:$N$369,11,FALSE)/VLOOKUP(A152-7,$A$3:$N$369,11,FALSE))-1,"No data available")</f>
        <v>-9.7088365317793413E-3</v>
      </c>
      <c r="P152" s="18">
        <f>IFERROR((VLOOKUP(A152,$A$3:$N$369,12,FALSE)/VLOOKUP(A152-7,$A$3:$N$369,12,FALSE))-1,"No data available")</f>
        <v>-2.8571297953020158E-2</v>
      </c>
      <c r="Q152" s="18">
        <f>IFERROR((VLOOKUP(A152,$A$3:$N$369,13,FALSE)/VLOOKUP(A152-7,$A$3:$N$369,13,FALSE))-1,"No data available")</f>
        <v>-6.6666295962671374E-2</v>
      </c>
      <c r="R152" s="18">
        <f>IFERROR((VLOOKUP(A152,$A$3:$N$369,14,FALSE)/VLOOKUP(A152-7,$A$3:$N$369,14,FALSE))-1,"No data available")</f>
        <v>2.0202100651875998E-2</v>
      </c>
    </row>
    <row r="153" spans="1:18" x14ac:dyDescent="0.25">
      <c r="A153" s="22">
        <v>43615</v>
      </c>
      <c r="B153" s="23">
        <v>21500167</v>
      </c>
      <c r="C153" s="23">
        <v>5428792</v>
      </c>
      <c r="D153" s="23">
        <v>2128086</v>
      </c>
      <c r="E153" s="23">
        <v>1569038</v>
      </c>
      <c r="F153" s="23">
        <v>1260879</v>
      </c>
      <c r="G153" s="24">
        <f t="shared" si="10"/>
        <v>5.8645079361476588E-2</v>
      </c>
      <c r="H153" s="47">
        <f>IFERROR((VLOOKUP(A153,$A$3:$F$369,6,TRUE)/(VLOOKUP(A153-7,$A$3:$F$369,6,TRUE))-1),"No Data Available")</f>
        <v>-3.7994839312172735E-2</v>
      </c>
      <c r="I153" s="25">
        <f>IFERROR((VLOOKUP(A153,'Channel wise traffic'!$A$3:$F$369,6,TRUE)/(VLOOKUP(A153-7,'Channel wise traffic'!$A$3:$F$369,6,TRUE))-1),"No Data Avaiable")</f>
        <v>2.0618566978098496E-2</v>
      </c>
      <c r="J153" s="25">
        <f>IFERROR((VLOOKUP(A153,$A$3:$G$369,7,FALSE)/(VLOOKUP(A153-7,$A$3:$G$369,7,FALSE))-1),"No Data Available")</f>
        <v>-5.7429295590083362E-2</v>
      </c>
      <c r="K153" s="24">
        <f t="shared" si="11"/>
        <v>0.25249999220936281</v>
      </c>
      <c r="L153" s="24">
        <f t="shared" si="12"/>
        <v>0.39199991452978861</v>
      </c>
      <c r="M153" s="24">
        <f t="shared" si="13"/>
        <v>0.73730009031589894</v>
      </c>
      <c r="N153" s="24">
        <f t="shared" si="14"/>
        <v>0.80360004027945786</v>
      </c>
      <c r="O153" s="25">
        <f>IFERROR((VLOOKUP(A153,$A$3:$N$369,11,FALSE)/VLOOKUP(A153-7,$A$3:$N$369,11,FALSE))-1,"No data available")</f>
        <v>7.2546570084597306E-8</v>
      </c>
      <c r="P153" s="25">
        <f>IFERROR((VLOOKUP(A153,$A$3:$N$369,12,FALSE)/VLOOKUP(A153-7,$A$3:$N$369,12,FALSE))-1,"No data available")</f>
        <v>-6.6666878522770645E-2</v>
      </c>
      <c r="Q153" s="25">
        <f>IFERROR((VLOOKUP(A153,$A$3:$N$369,13,FALSE)/VLOOKUP(A153-7,$A$3:$N$369,13,FALSE))-1,"No data available")</f>
        <v>2.0202449109697707E-2</v>
      </c>
      <c r="R153" s="25">
        <f>IFERROR((VLOOKUP(A153,$A$3:$N$369,14,FALSE)/VLOOKUP(A153-7,$A$3:$N$369,14,FALSE))-1,"No data available")</f>
        <v>-1.0101044014995231E-2</v>
      </c>
    </row>
    <row r="154" spans="1:18" x14ac:dyDescent="0.25">
      <c r="A154" s="15">
        <v>43616</v>
      </c>
      <c r="B154" s="16">
        <v>22368860</v>
      </c>
      <c r="C154" s="16">
        <v>5368526</v>
      </c>
      <c r="D154" s="16">
        <v>2211832</v>
      </c>
      <c r="E154" s="16">
        <v>1598491</v>
      </c>
      <c r="F154" s="16">
        <v>1297655</v>
      </c>
      <c r="G154" s="17">
        <f t="shared" si="10"/>
        <v>5.8011673370927261E-2</v>
      </c>
      <c r="H154" s="48">
        <f>IFERROR((VLOOKUP(A154,$A$3:$F$369,6,TRUE)/(VLOOKUP(A154-7,$A$3:$F$369,6,TRUE))-1),"No Data Available")</f>
        <v>1.3929081297989754E-3</v>
      </c>
      <c r="I154" s="18">
        <f>IFERROR((VLOOKUP(A154,'Channel wise traffic'!$A$3:$F$369,6,TRUE)/(VLOOKUP(A154-7,'Channel wise traffic'!$A$3:$F$369,6,TRUE))-1),"No Data Avaiable")</f>
        <v>0</v>
      </c>
      <c r="J154" s="18">
        <f>IFERROR((VLOOKUP(A154,$A$3:$G$369,7,FALSE)/(VLOOKUP(A154-7,$A$3:$G$369,7,FALSE))-1),"No Data Available")</f>
        <v>1.3929081297989754E-3</v>
      </c>
      <c r="K154" s="17">
        <f t="shared" si="11"/>
        <v>0.23999998211799797</v>
      </c>
      <c r="L154" s="17">
        <f t="shared" si="12"/>
        <v>0.41199986737514172</v>
      </c>
      <c r="M154" s="17">
        <f t="shared" si="13"/>
        <v>0.72270000614874907</v>
      </c>
      <c r="N154" s="17">
        <f t="shared" si="14"/>
        <v>0.81180000387865803</v>
      </c>
      <c r="O154" s="18">
        <f>IFERROR((VLOOKUP(A154,$A$3:$N$369,11,FALSE)/VLOOKUP(A154-7,$A$3:$N$369,11,FALSE))-1,"No data available")</f>
        <v>1.0526288050078714E-2</v>
      </c>
      <c r="P154" s="18">
        <f>IFERROR((VLOOKUP(A154,$A$3:$N$369,12,FALSE)/VLOOKUP(A154-7,$A$3:$N$369,12,FALSE))-1,"No data available")</f>
        <v>5.1020457430180022E-2</v>
      </c>
      <c r="Q154" s="18">
        <f>IFERROR((VLOOKUP(A154,$A$3:$N$369,13,FALSE)/VLOOKUP(A154-7,$A$3:$N$369,13,FALSE))-1,"No data available")</f>
        <v>-2.1872665134647917E-7</v>
      </c>
      <c r="R154" s="18">
        <f>IFERROR((VLOOKUP(A154,$A$3:$N$369,14,FALSE)/VLOOKUP(A154-7,$A$3:$N$369,14,FALSE))-1,"No data available")</f>
        <v>-5.7143018530244949E-2</v>
      </c>
    </row>
    <row r="155" spans="1:18" x14ac:dyDescent="0.25">
      <c r="A155" s="22">
        <v>43617</v>
      </c>
      <c r="B155" s="23">
        <v>46685340</v>
      </c>
      <c r="C155" s="23">
        <v>10196078</v>
      </c>
      <c r="D155" s="23">
        <v>3570666</v>
      </c>
      <c r="E155" s="23">
        <v>2355211</v>
      </c>
      <c r="F155" s="23">
        <v>1781953</v>
      </c>
      <c r="G155" s="24">
        <f t="shared" si="10"/>
        <v>3.8169433916514263E-2</v>
      </c>
      <c r="H155" s="47">
        <f>IFERROR((VLOOKUP(A155,$A$3:$F$369,6,TRUE)/(VLOOKUP(A155-7,$A$3:$F$369,6,TRUE))-1),"No Data Available")</f>
        <v>-3.8564196416479901E-2</v>
      </c>
      <c r="I155" s="25">
        <f>IFERROR((VLOOKUP(A155,'Channel wise traffic'!$A$3:$F$369,6,TRUE)/(VLOOKUP(A155-7,'Channel wise traffic'!$A$3:$F$369,6,TRUE))-1),"No Data Avaiable")</f>
        <v>-9.5237992188946796E-3</v>
      </c>
      <c r="J155" s="25">
        <f>IFERROR((VLOOKUP(A155,$A$3:$G$369,7,FALSE)/(VLOOKUP(A155-7,$A$3:$G$369,7,FALSE))-1),"No Data Available")</f>
        <v>-2.9319611085045327E-2</v>
      </c>
      <c r="K155" s="24">
        <f t="shared" si="11"/>
        <v>0.2183999945164799</v>
      </c>
      <c r="L155" s="24">
        <f t="shared" si="12"/>
        <v>0.35019994943153632</v>
      </c>
      <c r="M155" s="24">
        <f t="shared" si="13"/>
        <v>0.65959991777444316</v>
      </c>
      <c r="N155" s="24">
        <f t="shared" si="14"/>
        <v>0.75660015174861195</v>
      </c>
      <c r="O155" s="25">
        <f>IFERROR((VLOOKUP(A155,$A$3:$N$369,11,FALSE)/VLOOKUP(A155-7,$A$3:$N$369,11,FALSE))-1,"No data available")</f>
        <v>3.9999971786605304E-2</v>
      </c>
      <c r="P155" s="25">
        <f>IFERROR((VLOOKUP(A155,$A$3:$N$369,12,FALSE)/VLOOKUP(A155-7,$A$3:$N$369,12,FALSE))-1,"No data available")</f>
        <v>-9.615532153217643E-3</v>
      </c>
      <c r="Q155" s="25">
        <f>IFERROR((VLOOKUP(A155,$A$3:$N$369,13,FALSE)/VLOOKUP(A155-7,$A$3:$N$369,13,FALSE))-1,"No data available")</f>
        <v>-6.7307808576862138E-2</v>
      </c>
      <c r="R155" s="25">
        <f>IFERROR((VLOOKUP(A155,$A$3:$N$369,14,FALSE)/VLOOKUP(A155-7,$A$3:$N$369,14,FALSE))-1,"No data available")</f>
        <v>1.0417283644619912E-2</v>
      </c>
    </row>
    <row r="156" spans="1:18" x14ac:dyDescent="0.25">
      <c r="A156" s="15">
        <v>43618</v>
      </c>
      <c r="B156" s="16">
        <v>43543058</v>
      </c>
      <c r="C156" s="16">
        <v>9144042</v>
      </c>
      <c r="D156" s="16">
        <v>3046794</v>
      </c>
      <c r="E156" s="16">
        <v>2175411</v>
      </c>
      <c r="F156" s="16">
        <v>1713789</v>
      </c>
      <c r="G156" s="17">
        <f t="shared" si="10"/>
        <v>3.935848970460458E-2</v>
      </c>
      <c r="H156" s="48">
        <f>IFERROR((VLOOKUP(A156,$A$3:$F$369,6,TRUE)/(VLOOKUP(A156-7,$A$3:$F$369,6,TRUE))-1),"No Data Available")</f>
        <v>1.0739098125715163E-2</v>
      </c>
      <c r="I156" s="18">
        <f>IFERROR((VLOOKUP(A156,'Channel wise traffic'!$A$3:$F$369,6,TRUE)/(VLOOKUP(A156-7,'Channel wise traffic'!$A$3:$F$369,6,TRUE))-1),"No Data Avaiable")</f>
        <v>-7.6190478615162038E-2</v>
      </c>
      <c r="J156" s="18">
        <f>IFERROR((VLOOKUP(A156,$A$3:$G$369,7,FALSE)/(VLOOKUP(A156-7,$A$3:$G$369,7,FALSE))-1),"No Data Available")</f>
        <v>9.4099022787118125E-2</v>
      </c>
      <c r="K156" s="17">
        <f t="shared" si="11"/>
        <v>0.2099999958661608</v>
      </c>
      <c r="L156" s="17">
        <f t="shared" si="12"/>
        <v>0.33319991312375863</v>
      </c>
      <c r="M156" s="17">
        <f t="shared" si="13"/>
        <v>0.71400002756996372</v>
      </c>
      <c r="N156" s="17">
        <f t="shared" si="14"/>
        <v>0.78780009846415233</v>
      </c>
      <c r="O156" s="18">
        <f>IFERROR((VLOOKUP(A156,$A$3:$N$369,11,FALSE)/VLOOKUP(A156-7,$A$3:$N$369,11,FALSE))-1,"No data available")</f>
        <v>1.0100998484228407E-2</v>
      </c>
      <c r="P156" s="18">
        <f>IFERROR((VLOOKUP(A156,$A$3:$N$369,12,FALSE)/VLOOKUP(A156-7,$A$3:$N$369,12,FALSE))-1,"No data available")</f>
        <v>-2.9703215442501651E-2</v>
      </c>
      <c r="Q156" s="18">
        <f>IFERROR((VLOOKUP(A156,$A$3:$N$369,13,FALSE)/VLOOKUP(A156-7,$A$3:$N$369,13,FALSE))-1,"No data available")</f>
        <v>5.0000334220591025E-2</v>
      </c>
      <c r="R156" s="18">
        <f>IFERROR((VLOOKUP(A156,$A$3:$N$369,14,FALSE)/VLOOKUP(A156-7,$A$3:$N$369,14,FALSE))-1,"No data available")</f>
        <v>6.3157972439415566E-2</v>
      </c>
    </row>
    <row r="157" spans="1:18" x14ac:dyDescent="0.25">
      <c r="A157" s="15">
        <v>43619</v>
      </c>
      <c r="B157" s="16">
        <v>21500167</v>
      </c>
      <c r="C157" s="16">
        <v>5375041</v>
      </c>
      <c r="D157" s="16">
        <v>2150016</v>
      </c>
      <c r="E157" s="16">
        <v>1506731</v>
      </c>
      <c r="F157" s="46">
        <v>1186099</v>
      </c>
      <c r="G157" s="17">
        <f t="shared" si="10"/>
        <v>5.5166966842629638E-2</v>
      </c>
      <c r="H157" s="47">
        <f>IFERROR((VLOOKUP(A157,$A$3:$F$369,6,TRUE)/(VLOOKUP(A157-7,$A$3:$F$369,6,TRUE))-1),"No Data Available")</f>
        <v>5.3270059523439439E-2</v>
      </c>
      <c r="I157" s="25">
        <f>IFERROR((VLOOKUP(A157,'Channel wise traffic'!$A$3:$F$369,6,TRUE)/(VLOOKUP(A157-7,'Channel wise traffic'!$A$3:$F$369,6,TRUE))-1),"No Data Avaiable")</f>
        <v>2.0618566978098496E-2</v>
      </c>
      <c r="J157" s="25">
        <f>IFERROR((VLOOKUP(A157,$A$3:$G$369,7,FALSE)/(VLOOKUP(A157-7,$A$3:$G$369,7,FALSE))-1),"No Data Available")</f>
        <v>3.1991867100849225E-2</v>
      </c>
      <c r="K157" s="17">
        <f t="shared" si="11"/>
        <v>0.24999996511655004</v>
      </c>
      <c r="L157" s="17">
        <f t="shared" si="12"/>
        <v>0.39999992558196301</v>
      </c>
      <c r="M157" s="17">
        <f t="shared" si="13"/>
        <v>0.70079990102399237</v>
      </c>
      <c r="N157" s="17">
        <f t="shared" si="14"/>
        <v>0.78720023680404794</v>
      </c>
      <c r="O157" s="18">
        <f>IFERROR((VLOOKUP(A157,$A$3:$N$369,11,FALSE)/VLOOKUP(A157-7,$A$3:$N$369,11,FALSE))-1,"No data available")</f>
        <v>4.1666686146261123E-2</v>
      </c>
      <c r="P157" s="18">
        <f>IFERROR((VLOOKUP(A157,$A$3:$N$369,12,FALSE)/VLOOKUP(A157-7,$A$3:$N$369,12,FALSE))-1,"No data available")</f>
        <v>4.1666829137147365E-2</v>
      </c>
      <c r="Q157" s="18">
        <f>IFERROR((VLOOKUP(A157,$A$3:$N$369,13,FALSE)/VLOOKUP(A157-7,$A$3:$N$369,13,FALSE))-1,"No data available")</f>
        <v>-5.8823626528011541E-2</v>
      </c>
      <c r="R157" s="18">
        <f>IFERROR((VLOOKUP(A157,$A$3:$N$369,14,FALSE)/VLOOKUP(A157-7,$A$3:$N$369,14,FALSE))-1,"No data available")</f>
        <v>1.0526364026618662E-2</v>
      </c>
    </row>
    <row r="158" spans="1:18" x14ac:dyDescent="0.25">
      <c r="A158" s="22">
        <v>43620</v>
      </c>
      <c r="B158" s="23">
        <v>22368860</v>
      </c>
      <c r="C158" s="23">
        <v>5759981</v>
      </c>
      <c r="D158" s="23">
        <v>2280952</v>
      </c>
      <c r="E158" s="23">
        <v>1715048</v>
      </c>
      <c r="F158" s="23">
        <v>1392276</v>
      </c>
      <c r="G158" s="24">
        <f t="shared" si="10"/>
        <v>6.2241705656881932E-2</v>
      </c>
      <c r="H158" s="48">
        <f>IFERROR((VLOOKUP(A158,$A$3:$F$369,6,TRUE)/(VLOOKUP(A158-7,$A$3:$F$369,6,TRUE))-1),"No Data Available")</f>
        <v>0.12948815611104747</v>
      </c>
      <c r="I158" s="18">
        <f>IFERROR((VLOOKUP(A158,'Channel wise traffic'!$A$3:$F$369,6,TRUE)/(VLOOKUP(A158-7,'Channel wise traffic'!$A$3:$F$369,6,TRUE))-1),"No Data Avaiable")</f>
        <v>-9.6154118616319506E-3</v>
      </c>
      <c r="J158" s="18">
        <f>IFERROR((VLOOKUP(A158,$A$3:$G$369,7,FALSE)/(VLOOKUP(A158-7,$A$3:$G$369,7,FALSE))-1),"No Data Available")</f>
        <v>0.14045409093362049</v>
      </c>
      <c r="K158" s="24">
        <f t="shared" si="11"/>
        <v>0.2574999798827477</v>
      </c>
      <c r="L158" s="24">
        <f t="shared" si="12"/>
        <v>0.3959999173608385</v>
      </c>
      <c r="M158" s="24">
        <f t="shared" si="13"/>
        <v>0.75190008382464868</v>
      </c>
      <c r="N158" s="24">
        <f t="shared" si="14"/>
        <v>0.81180001959128845</v>
      </c>
      <c r="O158" s="25">
        <f>IFERROR((VLOOKUP(A158,$A$3:$N$369,11,FALSE)/VLOOKUP(A158-7,$A$3:$N$369,11,FALSE))-1,"No data available")</f>
        <v>6.1855634643845248E-2</v>
      </c>
      <c r="P158" s="25">
        <f>IFERROR((VLOOKUP(A158,$A$3:$N$369,12,FALSE)/VLOOKUP(A158-7,$A$3:$N$369,12,FALSE))-1,"No data available")</f>
        <v>2.0618749056393604E-2</v>
      </c>
      <c r="Q158" s="25">
        <f>IFERROR((VLOOKUP(A158,$A$3:$N$369,13,FALSE)/VLOOKUP(A158-7,$A$3:$N$369,13,FALSE))-1,"No data available")</f>
        <v>9.8037836031112935E-3</v>
      </c>
      <c r="R158" s="25">
        <f>IFERROR((VLOOKUP(A158,$A$3:$N$369,14,FALSE)/VLOOKUP(A158-7,$A$3:$N$369,14,FALSE))-1,"No data available")</f>
        <v>4.2105758355743816E-2</v>
      </c>
    </row>
    <row r="159" spans="1:18" x14ac:dyDescent="0.25">
      <c r="A159" s="15">
        <v>43621</v>
      </c>
      <c r="B159" s="16">
        <v>22368860</v>
      </c>
      <c r="C159" s="16">
        <v>5536293</v>
      </c>
      <c r="D159" s="16">
        <v>2170226</v>
      </c>
      <c r="E159" s="16">
        <v>1536737</v>
      </c>
      <c r="F159" s="16">
        <v>1247523</v>
      </c>
      <c r="G159" s="17">
        <f t="shared" si="10"/>
        <v>5.5770522056108357E-2</v>
      </c>
      <c r="H159" s="47">
        <f>IFERROR((VLOOKUP(A159,$A$3:$F$369,6,TRUE)/(VLOOKUP(A159-7,$A$3:$F$369,6,TRUE))-1),"No Data Available")</f>
        <v>-1.9079437767929863E-2</v>
      </c>
      <c r="I159" s="25">
        <f>IFERROR((VLOOKUP(A159,'Channel wise traffic'!$A$3:$F$369,6,TRUE)/(VLOOKUP(A159-7,'Channel wise traffic'!$A$3:$F$369,6,TRUE))-1),"No Data Avaiable")</f>
        <v>8.4210472233876565E-2</v>
      </c>
      <c r="J159" s="25">
        <f>IFERROR((VLOOKUP(A159,$A$3:$G$369,7,FALSE)/(VLOOKUP(A159-7,$A$3:$G$369,7,FALSE))-1),"No Data Available")</f>
        <v>-9.5267434512274041E-2</v>
      </c>
      <c r="K159" s="17">
        <f t="shared" si="11"/>
        <v>0.24750000670575076</v>
      </c>
      <c r="L159" s="17">
        <f t="shared" si="12"/>
        <v>0.39199984538390581</v>
      </c>
      <c r="M159" s="17">
        <f t="shared" si="13"/>
        <v>0.70809998590008594</v>
      </c>
      <c r="N159" s="17">
        <f t="shared" si="14"/>
        <v>0.81179993713953658</v>
      </c>
      <c r="O159" s="18">
        <f>IFERROR((VLOOKUP(A159,$A$3:$N$369,11,FALSE)/VLOOKUP(A159-7,$A$3:$N$369,11,FALSE))-1,"No data available")</f>
        <v>-2.9411624949602699E-2</v>
      </c>
      <c r="P159" s="18">
        <f>IFERROR((VLOOKUP(A159,$A$3:$N$369,12,FALSE)/VLOOKUP(A159-7,$A$3:$N$369,12,FALSE))-1,"No data available")</f>
        <v>-3.9215975714460005E-2</v>
      </c>
      <c r="Q159" s="18">
        <f>IFERROR((VLOOKUP(A159,$A$3:$N$369,13,FALSE)/VLOOKUP(A159-7,$A$3:$N$369,13,FALSE))-1,"No data available")</f>
        <v>-1.0204314563600159E-2</v>
      </c>
      <c r="R159" s="18">
        <f>IFERROR((VLOOKUP(A159,$A$3:$N$369,14,FALSE)/VLOOKUP(A159-7,$A$3:$N$369,14,FALSE))-1,"No data available")</f>
        <v>-1.9802009083936811E-2</v>
      </c>
    </row>
    <row r="160" spans="1:18" x14ac:dyDescent="0.25">
      <c r="A160" s="22">
        <v>43622</v>
      </c>
      <c r="B160" s="23">
        <v>22368860</v>
      </c>
      <c r="C160" s="23">
        <v>5815903</v>
      </c>
      <c r="D160" s="23">
        <v>2326361</v>
      </c>
      <c r="E160" s="23">
        <v>1766173</v>
      </c>
      <c r="F160" s="23">
        <v>1477227</v>
      </c>
      <c r="G160" s="24">
        <f t="shared" si="10"/>
        <v>6.6039440543684394E-2</v>
      </c>
      <c r="H160" s="48">
        <f>IFERROR((VLOOKUP(A160,$A$3:$F$369,6,TRUE)/(VLOOKUP(A160-7,$A$3:$F$369,6,TRUE))-1),"No Data Available")</f>
        <v>0.17158506089799253</v>
      </c>
      <c r="I160" s="18">
        <f>IFERROR((VLOOKUP(A160,'Channel wise traffic'!$A$3:$F$369,6,TRUE)/(VLOOKUP(A160-7,'Channel wise traffic'!$A$3:$F$369,6,TRUE))-1),"No Data Avaiable")</f>
        <v>4.0403967113556316E-2</v>
      </c>
      <c r="J160" s="18">
        <f>IFERROR((VLOOKUP(A160,$A$3:$G$369,7,FALSE)/(VLOOKUP(A160-7,$A$3:$G$369,7,FALSE))-1),"No Data Available")</f>
        <v>0.12608664294970828</v>
      </c>
      <c r="K160" s="24">
        <f t="shared" si="11"/>
        <v>0.25999997317699697</v>
      </c>
      <c r="L160" s="24">
        <f t="shared" si="12"/>
        <v>0.39999996561153101</v>
      </c>
      <c r="M160" s="24">
        <f t="shared" si="13"/>
        <v>0.75919988342308009</v>
      </c>
      <c r="N160" s="24">
        <f t="shared" si="14"/>
        <v>0.83639994496575365</v>
      </c>
      <c r="O160" s="25">
        <f>IFERROR((VLOOKUP(A160,$A$3:$N$369,11,FALSE)/VLOOKUP(A160-7,$A$3:$N$369,11,FALSE))-1,"No data available")</f>
        <v>2.9702895837776744E-2</v>
      </c>
      <c r="P160" s="25">
        <f>IFERROR((VLOOKUP(A160,$A$3:$N$369,12,FALSE)/VLOOKUP(A160-7,$A$3:$N$369,12,FALSE))-1,"No data available")</f>
        <v>2.0408298025622384E-2</v>
      </c>
      <c r="Q160" s="25">
        <f>IFERROR((VLOOKUP(A160,$A$3:$N$369,13,FALSE)/VLOOKUP(A160-7,$A$3:$N$369,13,FALSE))-1,"No data available")</f>
        <v>2.97026860498526E-2</v>
      </c>
      <c r="R160" s="25">
        <f>IFERROR((VLOOKUP(A160,$A$3:$N$369,14,FALSE)/VLOOKUP(A160-7,$A$3:$N$369,14,FALSE))-1,"No data available")</f>
        <v>4.0816205876357925E-2</v>
      </c>
    </row>
    <row r="161" spans="1:18" x14ac:dyDescent="0.25">
      <c r="A161" s="15">
        <v>43623</v>
      </c>
      <c r="B161" s="16">
        <v>21065820</v>
      </c>
      <c r="C161" s="16">
        <v>5477113</v>
      </c>
      <c r="D161" s="16">
        <v>2278479</v>
      </c>
      <c r="E161" s="16">
        <v>1596758</v>
      </c>
      <c r="F161" s="16">
        <v>1348621</v>
      </c>
      <c r="G161" s="17">
        <f t="shared" si="10"/>
        <v>6.4019392551536089E-2</v>
      </c>
      <c r="H161" s="47">
        <f>IFERROR((VLOOKUP(A161,$A$3:$F$369,6,TRUE)/(VLOOKUP(A161-7,$A$3:$F$369,6,TRUE))-1),"No Data Available")</f>
        <v>3.9275462276182838E-2</v>
      </c>
      <c r="I161" s="25">
        <f>IFERROR((VLOOKUP(A161,'Channel wise traffic'!$A$3:$F$369,6,TRUE)/(VLOOKUP(A161-7,'Channel wise traffic'!$A$3:$F$369,6,TRUE))-1),"No Data Avaiable")</f>
        <v>-5.8252370326638991E-2</v>
      </c>
      <c r="J161" s="25">
        <f>IFERROR((VLOOKUP(A161,$A$3:$G$369,7,FALSE)/(VLOOKUP(A161-7,$A$3:$G$369,7,FALSE))-1),"No Data Available")</f>
        <v>0.10356052207278021</v>
      </c>
      <c r="K161" s="17">
        <f t="shared" si="11"/>
        <v>0.25999999050594758</v>
      </c>
      <c r="L161" s="17">
        <f t="shared" si="12"/>
        <v>0.41599999853937647</v>
      </c>
      <c r="M161" s="17">
        <f t="shared" si="13"/>
        <v>0.7007999634844122</v>
      </c>
      <c r="N161" s="17">
        <f t="shared" si="14"/>
        <v>0.84459949472618889</v>
      </c>
      <c r="O161" s="18">
        <f>IFERROR((VLOOKUP(A161,$A$3:$N$369,11,FALSE)/VLOOKUP(A161-7,$A$3:$N$369,11,FALSE))-1,"No data available")</f>
        <v>8.3333374492154944E-2</v>
      </c>
      <c r="P161" s="18">
        <f>IFERROR((VLOOKUP(A161,$A$3:$N$369,12,FALSE)/VLOOKUP(A161-7,$A$3:$N$369,12,FALSE))-1,"No data available")</f>
        <v>9.7090593492654698E-3</v>
      </c>
      <c r="Q161" s="18">
        <f>IFERROR((VLOOKUP(A161,$A$3:$N$369,13,FALSE)/VLOOKUP(A161-7,$A$3:$N$369,13,FALSE))-1,"No data available")</f>
        <v>-3.0303089079854462E-2</v>
      </c>
      <c r="R161" s="18">
        <f>IFERROR((VLOOKUP(A161,$A$3:$N$369,14,FALSE)/VLOOKUP(A161-7,$A$3:$N$369,14,FALSE))-1,"No data available")</f>
        <v>4.0403413021458334E-2</v>
      </c>
    </row>
    <row r="162" spans="1:18" x14ac:dyDescent="0.25">
      <c r="A162" s="15">
        <v>43624</v>
      </c>
      <c r="B162" s="16">
        <v>42645263</v>
      </c>
      <c r="C162" s="16">
        <v>8597285</v>
      </c>
      <c r="D162" s="16">
        <v>2776923</v>
      </c>
      <c r="E162" s="16">
        <v>1926073</v>
      </c>
      <c r="F162" s="46">
        <v>1427220</v>
      </c>
      <c r="G162" s="17">
        <f t="shared" si="10"/>
        <v>3.3467257547456095E-2</v>
      </c>
      <c r="H162" s="48">
        <f>IFERROR((VLOOKUP(A162,$A$3:$F$369,6,TRUE)/(VLOOKUP(A162-7,$A$3:$F$369,6,TRUE))-1),"No Data Available")</f>
        <v>-0.19906978466884373</v>
      </c>
      <c r="I162" s="18">
        <f>IFERROR((VLOOKUP(A162,'Channel wise traffic'!$A$3:$F$369,6,TRUE)/(VLOOKUP(A162-7,'Channel wise traffic'!$A$3:$F$369,6,TRUE))-1),"No Data Avaiable")</f>
        <v>-8.6538474102115903E-2</v>
      </c>
      <c r="J162" s="18">
        <f>IFERROR((VLOOKUP(A162,$A$3:$G$369,7,FALSE)/(VLOOKUP(A162-7,$A$3:$G$369,7,FALSE))-1),"No Data Available")</f>
        <v>-0.12319219560193007</v>
      </c>
      <c r="K162" s="17">
        <f t="shared" si="11"/>
        <v>0.20159999951225532</v>
      </c>
      <c r="L162" s="17">
        <f t="shared" si="12"/>
        <v>0.32299999360263154</v>
      </c>
      <c r="M162" s="17">
        <f t="shared" si="13"/>
        <v>0.69359971450414726</v>
      </c>
      <c r="N162" s="17">
        <f t="shared" si="14"/>
        <v>0.7409999517152257</v>
      </c>
      <c r="O162" s="18">
        <f>IFERROR((VLOOKUP(A162,$A$3:$N$369,11,FALSE)/VLOOKUP(A162-7,$A$3:$N$369,11,FALSE))-1,"No data available")</f>
        <v>-7.6923055980007815E-2</v>
      </c>
      <c r="P162" s="18">
        <f>IFERROR((VLOOKUP(A162,$A$3:$N$369,12,FALSE)/VLOOKUP(A162-7,$A$3:$N$369,12,FALSE))-1,"No data available")</f>
        <v>-7.766978799699209E-2</v>
      </c>
      <c r="Q162" s="18">
        <f>IFERROR((VLOOKUP(A162,$A$3:$N$369,13,FALSE)/VLOOKUP(A162-7,$A$3:$N$369,13,FALSE))-1,"No data available")</f>
        <v>5.1546090006231227E-2</v>
      </c>
      <c r="R162" s="18">
        <f>IFERROR((VLOOKUP(A162,$A$3:$N$369,14,FALSE)/VLOOKUP(A162-7,$A$3:$N$369,14,FALSE))-1,"No data available")</f>
        <v>-2.0618816950184193E-2</v>
      </c>
    </row>
    <row r="163" spans="1:18" x14ac:dyDescent="0.25">
      <c r="A163" s="22">
        <v>43625</v>
      </c>
      <c r="B163" s="23">
        <v>44889750</v>
      </c>
      <c r="C163" s="23">
        <v>9803921</v>
      </c>
      <c r="D163" s="23">
        <v>3333333</v>
      </c>
      <c r="E163" s="23">
        <v>2153333</v>
      </c>
      <c r="F163" s="23">
        <v>1646008</v>
      </c>
      <c r="G163" s="24">
        <f t="shared" si="10"/>
        <v>3.6667791645086018E-2</v>
      </c>
      <c r="H163" s="47">
        <f>IFERROR((VLOOKUP(A163,$A$3:$F$369,6,TRUE)/(VLOOKUP(A163-7,$A$3:$F$369,6,TRUE))-1),"No Data Available")</f>
        <v>-3.9550376388225117E-2</v>
      </c>
      <c r="I163" s="25">
        <f>IFERROR((VLOOKUP(A163,'Channel wise traffic'!$A$3:$F$369,6,TRUE)/(VLOOKUP(A163-7,'Channel wise traffic'!$A$3:$F$369,6,TRUE))-1),"No Data Avaiable")</f>
        <v>3.0927847599856007E-2</v>
      </c>
      <c r="J163" s="25">
        <f>IFERROR((VLOOKUP(A163,$A$3:$G$369,7,FALSE)/(VLOOKUP(A163-7,$A$3:$G$369,7,FALSE))-1),"No Data Available")</f>
        <v>-6.8363854398706181E-2</v>
      </c>
      <c r="K163" s="24">
        <f t="shared" si="11"/>
        <v>0.21839999108927985</v>
      </c>
      <c r="L163" s="24">
        <f t="shared" si="12"/>
        <v>0.33999998571999918</v>
      </c>
      <c r="M163" s="24">
        <f t="shared" si="13"/>
        <v>0.64599996459999642</v>
      </c>
      <c r="N163" s="24">
        <f t="shared" si="14"/>
        <v>0.76440011832819166</v>
      </c>
      <c r="O163" s="25">
        <f>IFERROR((VLOOKUP(A163,$A$3:$N$369,11,FALSE)/VLOOKUP(A163-7,$A$3:$N$369,11,FALSE))-1,"No data available")</f>
        <v>3.9999978040345274E-2</v>
      </c>
      <c r="P163" s="25">
        <f>IFERROR((VLOOKUP(A163,$A$3:$N$369,12,FALSE)/VLOOKUP(A163-7,$A$3:$N$369,12,FALSE))-1,"No data available")</f>
        <v>2.0408386462318351E-2</v>
      </c>
      <c r="Q163" s="25">
        <f>IFERROR((VLOOKUP(A163,$A$3:$N$369,13,FALSE)/VLOOKUP(A163-7,$A$3:$N$369,13,FALSE))-1,"No data available")</f>
        <v>-9.5238179753857288E-2</v>
      </c>
      <c r="R163" s="25">
        <f>IFERROR((VLOOKUP(A163,$A$3:$N$369,14,FALSE)/VLOOKUP(A163-7,$A$3:$N$369,14,FALSE))-1,"No data available")</f>
        <v>-2.9702941369999625E-2</v>
      </c>
    </row>
    <row r="164" spans="1:18" x14ac:dyDescent="0.25">
      <c r="A164" s="15">
        <v>43626</v>
      </c>
      <c r="B164" s="16">
        <v>21934513</v>
      </c>
      <c r="C164" s="16">
        <v>5319119</v>
      </c>
      <c r="D164" s="16">
        <v>2212753</v>
      </c>
      <c r="E164" s="16">
        <v>1647616</v>
      </c>
      <c r="F164" s="16">
        <v>1310514</v>
      </c>
      <c r="G164" s="17">
        <f t="shared" si="10"/>
        <v>5.9746664993200443E-2</v>
      </c>
      <c r="H164" s="48">
        <f>IFERROR((VLOOKUP(A164,$A$3:$F$369,6,TRUE)/(VLOOKUP(A164-7,$A$3:$F$369,6,TRUE))-1),"No Data Available")</f>
        <v>0.10489427948257268</v>
      </c>
      <c r="I164" s="18">
        <f>IFERROR((VLOOKUP(A164,'Channel wise traffic'!$A$3:$F$369,6,TRUE)/(VLOOKUP(A164-7,'Channel wise traffic'!$A$3:$F$369,6,TRUE))-1),"No Data Avaiable")</f>
        <v>2.0201937045509322E-2</v>
      </c>
      <c r="J164" s="18">
        <f>IFERROR((VLOOKUP(A164,$A$3:$G$369,7,FALSE)/(VLOOKUP(A164-7,$A$3:$G$369,7,FALSE))-1),"No Data Available")</f>
        <v>8.3015224738292037E-2</v>
      </c>
      <c r="K164" s="17">
        <f t="shared" si="11"/>
        <v>0.24249998164992312</v>
      </c>
      <c r="L164" s="17">
        <f t="shared" si="12"/>
        <v>0.41599990524746672</v>
      </c>
      <c r="M164" s="17">
        <f t="shared" si="13"/>
        <v>0.74460005251376904</v>
      </c>
      <c r="N164" s="17">
        <f t="shared" si="14"/>
        <v>0.79540014178060903</v>
      </c>
      <c r="O164" s="18">
        <f>IFERROR((VLOOKUP(A164,$A$3:$N$369,11,FALSE)/VLOOKUP(A164-7,$A$3:$N$369,11,FALSE))-1,"No data available")</f>
        <v>-2.9999938052512998E-2</v>
      </c>
      <c r="P164" s="18">
        <f>IFERROR((VLOOKUP(A164,$A$3:$N$369,12,FALSE)/VLOOKUP(A164-7,$A$3:$N$369,12,FALSE))-1,"No data available")</f>
        <v>3.9999956605554887E-2</v>
      </c>
      <c r="Q164" s="18">
        <f>IFERROR((VLOOKUP(A164,$A$3:$N$369,13,FALSE)/VLOOKUP(A164-7,$A$3:$N$369,13,FALSE))-1,"No data available")</f>
        <v>6.2500224994006093E-2</v>
      </c>
      <c r="R164" s="18">
        <f>IFERROR((VLOOKUP(A164,$A$3:$N$369,14,FALSE)/VLOOKUP(A164-7,$A$3:$N$369,14,FALSE))-1,"No data available")</f>
        <v>1.0416542822512254E-2</v>
      </c>
    </row>
    <row r="165" spans="1:18" x14ac:dyDescent="0.25">
      <c r="A165" s="22">
        <v>43627</v>
      </c>
      <c r="B165" s="23">
        <v>22368860</v>
      </c>
      <c r="C165" s="23">
        <v>5759981</v>
      </c>
      <c r="D165" s="23">
        <v>2350072</v>
      </c>
      <c r="E165" s="23">
        <v>1681241</v>
      </c>
      <c r="F165" s="23">
        <v>1309687</v>
      </c>
      <c r="G165" s="24">
        <f t="shared" si="10"/>
        <v>5.8549563992085427E-2</v>
      </c>
      <c r="H165" s="47">
        <f>IFERROR((VLOOKUP(A165,$A$3:$F$369,6,TRUE)/(VLOOKUP(A165-7,$A$3:$F$369,6,TRUE))-1),"No Data Available")</f>
        <v>-5.9319416552465198E-2</v>
      </c>
      <c r="I165" s="25">
        <f>IFERROR((VLOOKUP(A165,'Channel wise traffic'!$A$3:$F$369,6,TRUE)/(VLOOKUP(A165-7,'Channel wise traffic'!$A$3:$F$369,6,TRUE))-1),"No Data Avaiable")</f>
        <v>0</v>
      </c>
      <c r="J165" s="25">
        <f>IFERROR((VLOOKUP(A165,$A$3:$G$369,7,FALSE)/(VLOOKUP(A165-7,$A$3:$G$369,7,FALSE))-1),"No Data Available")</f>
        <v>-5.9319416552465198E-2</v>
      </c>
      <c r="K165" s="24">
        <f t="shared" si="11"/>
        <v>0.2574999798827477</v>
      </c>
      <c r="L165" s="24">
        <f t="shared" si="12"/>
        <v>0.40799995694430241</v>
      </c>
      <c r="M165" s="24">
        <f t="shared" si="13"/>
        <v>0.71539978349599498</v>
      </c>
      <c r="N165" s="24">
        <f t="shared" si="14"/>
        <v>0.77900015524246669</v>
      </c>
      <c r="O165" s="25">
        <f>IFERROR((VLOOKUP(A165,$A$3:$N$369,11,FALSE)/VLOOKUP(A165-7,$A$3:$N$369,11,FALSE))-1,"No data available")</f>
        <v>0</v>
      </c>
      <c r="P165" s="25">
        <f>IFERROR((VLOOKUP(A165,$A$3:$N$369,12,FALSE)/VLOOKUP(A165-7,$A$3:$N$369,12,FALSE))-1,"No data available")</f>
        <v>3.0303136585074997E-2</v>
      </c>
      <c r="Q165" s="25">
        <f>IFERROR((VLOOKUP(A165,$A$3:$N$369,13,FALSE)/VLOOKUP(A165-7,$A$3:$N$369,13,FALSE))-1,"No data available")</f>
        <v>-4.854408333483573E-2</v>
      </c>
      <c r="R165" s="25">
        <f>IFERROR((VLOOKUP(A165,$A$3:$N$369,14,FALSE)/VLOOKUP(A165-7,$A$3:$N$369,14,FALSE))-1,"No data available")</f>
        <v>-4.0403872329709101E-2</v>
      </c>
    </row>
    <row r="166" spans="1:18" x14ac:dyDescent="0.25">
      <c r="A166" s="15">
        <v>43628</v>
      </c>
      <c r="B166" s="16">
        <v>21934513</v>
      </c>
      <c r="C166" s="16">
        <v>5757809</v>
      </c>
      <c r="D166" s="16">
        <v>2418280</v>
      </c>
      <c r="E166" s="16">
        <v>1853611</v>
      </c>
      <c r="F166" s="16">
        <v>1443963</v>
      </c>
      <c r="G166" s="17">
        <f t="shared" si="10"/>
        <v>6.5830638683430087E-2</v>
      </c>
      <c r="H166" s="48">
        <f>IFERROR((VLOOKUP(A166,$A$3:$F$369,6,TRUE)/(VLOOKUP(A166-7,$A$3:$F$369,6,TRUE))-1),"No Data Available")</f>
        <v>0.1574640307232813</v>
      </c>
      <c r="I166" s="18">
        <f>IFERROR((VLOOKUP(A166,'Channel wise traffic'!$A$3:$F$369,6,TRUE)/(VLOOKUP(A166-7,'Channel wise traffic'!$A$3:$F$369,6,TRUE))-1),"No Data Avaiable")</f>
        <v>-1.9417486578885645E-2</v>
      </c>
      <c r="J166" s="18">
        <f>IFERROR((VLOOKUP(A166,$A$3:$G$369,7,FALSE)/(VLOOKUP(A166-7,$A$3:$G$369,7,FALSE))-1),"No Data Available")</f>
        <v>0.1803841215113724</v>
      </c>
      <c r="K166" s="17">
        <f t="shared" si="11"/>
        <v>0.26249996979645729</v>
      </c>
      <c r="L166" s="17">
        <f t="shared" si="12"/>
        <v>0.42000003820897847</v>
      </c>
      <c r="M166" s="17">
        <f t="shared" si="13"/>
        <v>0.76649974361943196</v>
      </c>
      <c r="N166" s="17">
        <f t="shared" si="14"/>
        <v>0.77900001672411312</v>
      </c>
      <c r="O166" s="18">
        <f>IFERROR((VLOOKUP(A166,$A$3:$N$369,11,FALSE)/VLOOKUP(A166-7,$A$3:$N$369,11,FALSE))-1,"No data available")</f>
        <v>6.0605909835549143E-2</v>
      </c>
      <c r="P166" s="18">
        <f>IFERROR((VLOOKUP(A166,$A$3:$N$369,12,FALSE)/VLOOKUP(A166-7,$A$3:$N$369,12,FALSE))-1,"No data available")</f>
        <v>7.142909150295873E-2</v>
      </c>
      <c r="Q166" s="18">
        <f>IFERROR((VLOOKUP(A166,$A$3:$N$369,13,FALSE)/VLOOKUP(A166-7,$A$3:$N$369,13,FALSE))-1,"No data available")</f>
        <v>8.2473886290383769E-2</v>
      </c>
      <c r="R166" s="18">
        <f>IFERROR((VLOOKUP(A166,$A$3:$N$369,14,FALSE)/VLOOKUP(A166-7,$A$3:$N$369,14,FALSE))-1,"No data available")</f>
        <v>-4.0403945497948013E-2</v>
      </c>
    </row>
    <row r="167" spans="1:18" x14ac:dyDescent="0.25">
      <c r="A167" s="15">
        <v>43629</v>
      </c>
      <c r="B167" s="16">
        <v>21717340</v>
      </c>
      <c r="C167" s="16">
        <v>5483628</v>
      </c>
      <c r="D167" s="16">
        <v>2105713</v>
      </c>
      <c r="E167" s="16">
        <v>1583285</v>
      </c>
      <c r="F167" s="46">
        <v>1350226</v>
      </c>
      <c r="G167" s="17">
        <f t="shared" si="10"/>
        <v>6.2172715443051495E-2</v>
      </c>
      <c r="H167" s="47">
        <f>IFERROR((VLOOKUP(A167,$A$3:$F$369,6,TRUE)/(VLOOKUP(A167-7,$A$3:$F$369,6,TRUE))-1),"No Data Available")</f>
        <v>-8.5972568873978084E-2</v>
      </c>
      <c r="I167" s="25">
        <f>IFERROR((VLOOKUP(A167,'Channel wise traffic'!$A$3:$F$369,6,TRUE)/(VLOOKUP(A167-7,'Channel wise traffic'!$A$3:$F$369,6,TRUE))-1),"No Data Avaiable")</f>
        <v>-2.9126207515823954E-2</v>
      </c>
      <c r="J167" s="25">
        <f>IFERROR((VLOOKUP(A167,$A$3:$G$369,7,FALSE)/(VLOOKUP(A167-7,$A$3:$G$369,7,FALSE))-1),"No Data Available")</f>
        <v>-5.8551754357687225E-2</v>
      </c>
      <c r="K167" s="17">
        <f t="shared" si="11"/>
        <v>0.25249998388384581</v>
      </c>
      <c r="L167" s="17">
        <f t="shared" si="12"/>
        <v>0.38399997228112481</v>
      </c>
      <c r="M167" s="17">
        <f t="shared" si="13"/>
        <v>0.75189971282886126</v>
      </c>
      <c r="N167" s="17">
        <f t="shared" si="14"/>
        <v>0.85280034864222176</v>
      </c>
      <c r="O167" s="18">
        <f>IFERROR((VLOOKUP(A167,$A$3:$N$369,11,FALSE)/VLOOKUP(A167-7,$A$3:$N$369,11,FALSE))-1,"No data available")</f>
        <v>-2.8846115641886882E-2</v>
      </c>
      <c r="P167" s="18">
        <f>IFERROR((VLOOKUP(A167,$A$3:$N$369,12,FALSE)/VLOOKUP(A167-7,$A$3:$N$369,12,FALSE))-1,"No data available")</f>
        <v>-3.9999986764861273E-2</v>
      </c>
      <c r="Q167" s="18">
        <f>IFERROR((VLOOKUP(A167,$A$3:$N$369,13,FALSE)/VLOOKUP(A167-7,$A$3:$N$369,13,FALSE))-1,"No data available")</f>
        <v>-9.6156107944904701E-3</v>
      </c>
      <c r="R167" s="18">
        <f>IFERROR((VLOOKUP(A167,$A$3:$N$369,14,FALSE)/VLOOKUP(A167-7,$A$3:$N$369,14,FALSE))-1,"No data available")</f>
        <v>1.9608327063124875E-2</v>
      </c>
    </row>
    <row r="168" spans="1:18" x14ac:dyDescent="0.25">
      <c r="A168" s="22">
        <v>43630</v>
      </c>
      <c r="B168" s="23">
        <v>22368860</v>
      </c>
      <c r="C168" s="23">
        <v>5815903</v>
      </c>
      <c r="D168" s="23">
        <v>2279834</v>
      </c>
      <c r="E168" s="23">
        <v>1647636</v>
      </c>
      <c r="F168" s="23">
        <v>1283508</v>
      </c>
      <c r="G168" s="24">
        <f t="shared" si="10"/>
        <v>5.7379231664018641E-2</v>
      </c>
      <c r="H168" s="48">
        <f>IFERROR((VLOOKUP(A168,$A$3:$F$369,6,TRUE)/(VLOOKUP(A168-7,$A$3:$F$369,6,TRUE))-1),"No Data Available")</f>
        <v>-4.8281170173087862E-2</v>
      </c>
      <c r="I168" s="18">
        <f>IFERROR((VLOOKUP(A168,'Channel wise traffic'!$A$3:$F$369,6,TRUE)/(VLOOKUP(A168-7,'Channel wise traffic'!$A$3:$F$369,6,TRUE))-1),"No Data Avaiable")</f>
        <v>6.1855605993766494E-2</v>
      </c>
      <c r="J168" s="18">
        <f>IFERROR((VLOOKUP(A168,$A$3:$G$369,7,FALSE)/(VLOOKUP(A168-7,$A$3:$G$369,7,FALSE))-1),"No Data Available")</f>
        <v>-0.1037210854847157</v>
      </c>
      <c r="K168" s="24">
        <f t="shared" si="11"/>
        <v>0.25999997317699697</v>
      </c>
      <c r="L168" s="24">
        <f t="shared" si="12"/>
        <v>0.39200000412661629</v>
      </c>
      <c r="M168" s="24">
        <f t="shared" si="13"/>
        <v>0.72269998605161601</v>
      </c>
      <c r="N168" s="24">
        <f t="shared" si="14"/>
        <v>0.77899973052300386</v>
      </c>
      <c r="O168" s="25">
        <f>IFERROR((VLOOKUP(A168,$A$3:$N$369,11,FALSE)/VLOOKUP(A168-7,$A$3:$N$369,11,FALSE))-1,"No data available")</f>
        <v>-6.6649812446861745E-8</v>
      </c>
      <c r="P168" s="25">
        <f>IFERROR((VLOOKUP(A168,$A$3:$N$369,12,FALSE)/VLOOKUP(A168-7,$A$3:$N$369,12,FALSE))-1,"No data available")</f>
        <v>-5.7692294464007032E-2</v>
      </c>
      <c r="Q168" s="25">
        <f>IFERROR((VLOOKUP(A168,$A$3:$N$369,13,FALSE)/VLOOKUP(A168-7,$A$3:$N$369,13,FALSE))-1,"No data available")</f>
        <v>3.1250033830361179E-2</v>
      </c>
      <c r="R168" s="25">
        <f>IFERROR((VLOOKUP(A168,$A$3:$N$369,14,FALSE)/VLOOKUP(A168-7,$A$3:$N$369,14,FALSE))-1,"No data available")</f>
        <v>-7.7669670196110929E-2</v>
      </c>
    </row>
    <row r="169" spans="1:18" x14ac:dyDescent="0.25">
      <c r="A169" s="15">
        <v>43631</v>
      </c>
      <c r="B169" s="16">
        <v>44440853</v>
      </c>
      <c r="C169" s="16">
        <v>8865950</v>
      </c>
      <c r="D169" s="16">
        <v>3135000</v>
      </c>
      <c r="E169" s="16">
        <v>2110482</v>
      </c>
      <c r="F169" s="16">
        <v>1613252</v>
      </c>
      <c r="G169" s="17">
        <f t="shared" si="10"/>
        <v>3.6301103401413112E-2</v>
      </c>
      <c r="H169" s="47">
        <f>IFERROR((VLOOKUP(A169,$A$3:$F$369,6,TRUE)/(VLOOKUP(A169-7,$A$3:$F$369,6,TRUE))-1),"No Data Available")</f>
        <v>0.13034570703885873</v>
      </c>
      <c r="I169" s="25">
        <f>IFERROR((VLOOKUP(A169,'Channel wise traffic'!$A$3:$F$369,6,TRUE)/(VLOOKUP(A169-7,'Channel wise traffic'!$A$3:$F$369,6,TRUE))-1),"No Data Avaiable")</f>
        <v>4.2105264638900852E-2</v>
      </c>
      <c r="J169" s="25">
        <f>IFERROR((VLOOKUP(A169,$A$3:$G$369,7,FALSE)/(VLOOKUP(A169-7,$A$3:$G$369,7,FALSE))-1),"No Data Available")</f>
        <v>8.4675173934962045E-2</v>
      </c>
      <c r="K169" s="17">
        <f t="shared" si="11"/>
        <v>0.19949999609593452</v>
      </c>
      <c r="L169" s="17">
        <f t="shared" si="12"/>
        <v>0.3536000090232857</v>
      </c>
      <c r="M169" s="17">
        <f t="shared" si="13"/>
        <v>0.67320000000000002</v>
      </c>
      <c r="N169" s="17">
        <f t="shared" si="14"/>
        <v>0.76439979113775902</v>
      </c>
      <c r="O169" s="18">
        <f>IFERROR((VLOOKUP(A169,$A$3:$N$369,11,FALSE)/VLOOKUP(A169-7,$A$3:$N$369,11,FALSE))-1,"No data available")</f>
        <v>-1.0416683637904156E-2</v>
      </c>
      <c r="P169" s="18">
        <f>IFERROR((VLOOKUP(A169,$A$3:$N$369,12,FALSE)/VLOOKUP(A169-7,$A$3:$N$369,12,FALSE))-1,"No data available")</f>
        <v>9.473689172359423E-2</v>
      </c>
      <c r="Q169" s="18">
        <f>IFERROR((VLOOKUP(A169,$A$3:$N$369,13,FALSE)/VLOOKUP(A169-7,$A$3:$N$369,13,FALSE))-1,"No data available")</f>
        <v>-2.9411365197477002E-2</v>
      </c>
      <c r="R169" s="18">
        <f>IFERROR((VLOOKUP(A169,$A$3:$N$369,14,FALSE)/VLOOKUP(A169-7,$A$3:$N$369,14,FALSE))-1,"No data available")</f>
        <v>3.1578732722409297E-2</v>
      </c>
    </row>
    <row r="170" spans="1:18" x14ac:dyDescent="0.25">
      <c r="A170" s="22">
        <v>43632</v>
      </c>
      <c r="B170" s="23">
        <v>45787545</v>
      </c>
      <c r="C170" s="23">
        <v>9230769</v>
      </c>
      <c r="D170" s="23">
        <v>3201230</v>
      </c>
      <c r="E170" s="23">
        <v>2133300</v>
      </c>
      <c r="F170" s="23">
        <v>1697253</v>
      </c>
      <c r="G170" s="24">
        <f t="shared" si="10"/>
        <v>3.7068006157569708E-2</v>
      </c>
      <c r="H170" s="48">
        <f>IFERROR((VLOOKUP(A170,$A$3:$F$369,6,TRUE)/(VLOOKUP(A170-7,$A$3:$F$369,6,TRUE))-1),"No Data Available")</f>
        <v>3.113289850353107E-2</v>
      </c>
      <c r="I170" s="18">
        <f>IFERROR((VLOOKUP(A170,'Channel wise traffic'!$A$3:$F$369,6,TRUE)/(VLOOKUP(A170-7,'Channel wise traffic'!$A$3:$F$369,6,TRUE))-1),"No Data Avaiable")</f>
        <v>2.000000044553607E-2</v>
      </c>
      <c r="J170" s="18">
        <f>IFERROR((VLOOKUP(A170,$A$3:$G$369,7,FALSE)/(VLOOKUP(A170-7,$A$3:$G$369,7,FALSE))-1),"No Data Available")</f>
        <v>1.0914606376010827E-2</v>
      </c>
      <c r="K170" s="24">
        <f t="shared" si="11"/>
        <v>0.20159999842751997</v>
      </c>
      <c r="L170" s="24">
        <f t="shared" si="12"/>
        <v>0.34679992533666482</v>
      </c>
      <c r="M170" s="24">
        <f t="shared" si="13"/>
        <v>0.66640010246061665</v>
      </c>
      <c r="N170" s="24">
        <f t="shared" si="14"/>
        <v>0.79559977499648427</v>
      </c>
      <c r="O170" s="25">
        <f>IFERROR((VLOOKUP(A170,$A$3:$N$369,11,FALSE)/VLOOKUP(A170-7,$A$3:$N$369,11,FALSE))-1,"No data available")</f>
        <v>-7.6923046461536693E-2</v>
      </c>
      <c r="P170" s="25">
        <f>IFERROR((VLOOKUP(A170,$A$3:$N$369,12,FALSE)/VLOOKUP(A170-7,$A$3:$N$369,12,FALSE))-1,"No data available")</f>
        <v>1.9999823241950487E-2</v>
      </c>
      <c r="Q170" s="25">
        <f>IFERROR((VLOOKUP(A170,$A$3:$N$369,13,FALSE)/VLOOKUP(A170-7,$A$3:$N$369,13,FALSE))-1,"No data available")</f>
        <v>3.1579162505453118E-2</v>
      </c>
      <c r="R170" s="25">
        <f>IFERROR((VLOOKUP(A170,$A$3:$N$369,14,FALSE)/VLOOKUP(A170-7,$A$3:$N$369,14,FALSE))-1,"No data available")</f>
        <v>4.0815871060471576E-2</v>
      </c>
    </row>
    <row r="171" spans="1:18" x14ac:dyDescent="0.25">
      <c r="A171" s="15">
        <v>43633</v>
      </c>
      <c r="B171" s="16">
        <v>22586034</v>
      </c>
      <c r="C171" s="16">
        <v>5928833</v>
      </c>
      <c r="D171" s="16">
        <v>2252956</v>
      </c>
      <c r="E171" s="16">
        <v>1611765</v>
      </c>
      <c r="F171" s="16">
        <v>1361297</v>
      </c>
      <c r="G171" s="17">
        <f t="shared" si="10"/>
        <v>6.0271626262494778E-2</v>
      </c>
      <c r="H171" s="47">
        <f>IFERROR((VLOOKUP(A171,$A$3:$F$369,6,TRUE)/(VLOOKUP(A171-7,$A$3:$F$369,6,TRUE))-1),"No Data Available")</f>
        <v>3.8750444482088753E-2</v>
      </c>
      <c r="I171" s="25">
        <f>IFERROR((VLOOKUP(A171,'Channel wise traffic'!$A$3:$F$369,6,TRUE)/(VLOOKUP(A171-7,'Channel wise traffic'!$A$3:$F$369,6,TRUE))-1),"No Data Avaiable")</f>
        <v>2.9703010019234144E-2</v>
      </c>
      <c r="J171" s="25">
        <f>IFERROR((VLOOKUP(A171,$A$3:$G$369,7,FALSE)/(VLOOKUP(A171-7,$A$3:$G$369,7,FALSE))-1),"No Data Available")</f>
        <v>8.786453090797286E-3</v>
      </c>
      <c r="K171" s="17">
        <f t="shared" si="11"/>
        <v>0.26249995904548801</v>
      </c>
      <c r="L171" s="17">
        <f t="shared" si="12"/>
        <v>0.37999990891968116</v>
      </c>
      <c r="M171" s="17">
        <f t="shared" si="13"/>
        <v>0.71540012321589952</v>
      </c>
      <c r="N171" s="17">
        <f t="shared" si="14"/>
        <v>0.84460017434303392</v>
      </c>
      <c r="O171" s="18">
        <f>IFERROR((VLOOKUP(A171,$A$3:$N$369,11,FALSE)/VLOOKUP(A171-7,$A$3:$N$369,11,FALSE))-1,"No data available")</f>
        <v>8.2474139830811088E-2</v>
      </c>
      <c r="P171" s="18">
        <f>IFERROR((VLOOKUP(A171,$A$3:$N$369,12,FALSE)/VLOOKUP(A171-7,$A$3:$N$369,12,FALSE))-1,"No data available")</f>
        <v>-8.6538472421935242E-2</v>
      </c>
      <c r="Q171" s="18">
        <f>IFERROR((VLOOKUP(A171,$A$3:$N$369,13,FALSE)/VLOOKUP(A171-7,$A$3:$N$369,13,FALSE))-1,"No data available")</f>
        <v>-3.9215588555615355E-2</v>
      </c>
      <c r="R171" s="18">
        <f>IFERROR((VLOOKUP(A171,$A$3:$N$369,14,FALSE)/VLOOKUP(A171-7,$A$3:$N$369,14,FALSE))-1,"No data available")</f>
        <v>6.1855700015697845E-2</v>
      </c>
    </row>
    <row r="172" spans="1:18" x14ac:dyDescent="0.25">
      <c r="A172" s="15">
        <v>43634</v>
      </c>
      <c r="B172" s="16">
        <v>21065820</v>
      </c>
      <c r="C172" s="16">
        <v>5529777</v>
      </c>
      <c r="D172" s="16">
        <v>2101315</v>
      </c>
      <c r="E172" s="16">
        <v>1579979</v>
      </c>
      <c r="F172" s="46">
        <v>1256715</v>
      </c>
      <c r="G172" s="17">
        <f t="shared" si="10"/>
        <v>5.965659062880059E-2</v>
      </c>
      <c r="H172" s="48">
        <f>IFERROR((VLOOKUP(A172,$A$3:$F$369,6,TRUE)/(VLOOKUP(A172-7,$A$3:$F$369,6,TRUE))-1),"No Data Available")</f>
        <v>-4.0446305109541392E-2</v>
      </c>
      <c r="I172" s="18">
        <f>IFERROR((VLOOKUP(A172,'Channel wise traffic'!$A$3:$F$369,6,TRUE)/(VLOOKUP(A172-7,'Channel wise traffic'!$A$3:$F$369,6,TRUE))-1),"No Data Avaiable")</f>
        <v>-5.8252370326638991E-2</v>
      </c>
      <c r="J172" s="18">
        <f>IFERROR((VLOOKUP(A172,$A$3:$G$369,7,FALSE)/(VLOOKUP(A172-7,$A$3:$G$369,7,FALSE))-1),"No Data Available")</f>
        <v>1.8907512904191792E-2</v>
      </c>
      <c r="K172" s="17">
        <f t="shared" si="11"/>
        <v>0.26249996439730333</v>
      </c>
      <c r="L172" s="17">
        <f t="shared" si="12"/>
        <v>0.37999995298182909</v>
      </c>
      <c r="M172" s="17">
        <f t="shared" si="13"/>
        <v>0.75190011968695791</v>
      </c>
      <c r="N172" s="17">
        <f t="shared" si="14"/>
        <v>0.795399812275986</v>
      </c>
      <c r="O172" s="18">
        <f>IFERROR((VLOOKUP(A172,$A$3:$N$369,11,FALSE)/VLOOKUP(A172-7,$A$3:$N$369,11,FALSE))-1,"No data available")</f>
        <v>1.9417417107497892E-2</v>
      </c>
      <c r="P172" s="18">
        <f>IFERROR((VLOOKUP(A172,$A$3:$N$369,12,FALSE)/VLOOKUP(A172-7,$A$3:$N$369,12,FALSE))-1,"No data available")</f>
        <v>-6.8627467934502029E-2</v>
      </c>
      <c r="Q172" s="18">
        <f>IFERROR((VLOOKUP(A172,$A$3:$N$369,13,FALSE)/VLOOKUP(A172-7,$A$3:$N$369,13,FALSE))-1,"No data available")</f>
        <v>5.1020893538147538E-2</v>
      </c>
      <c r="R172" s="18">
        <f>IFERROR((VLOOKUP(A172,$A$3:$N$369,14,FALSE)/VLOOKUP(A172-7,$A$3:$N$369,14,FALSE))-1,"No data available")</f>
        <v>2.1052187118518528E-2</v>
      </c>
    </row>
    <row r="173" spans="1:18" x14ac:dyDescent="0.25">
      <c r="A173" s="22">
        <v>43635</v>
      </c>
      <c r="B173" s="23">
        <v>22151687</v>
      </c>
      <c r="C173" s="23">
        <v>5261025</v>
      </c>
      <c r="D173" s="23">
        <v>2146498</v>
      </c>
      <c r="E173" s="23">
        <v>1519935</v>
      </c>
      <c r="F173" s="23">
        <v>1296201</v>
      </c>
      <c r="G173" s="24">
        <f t="shared" si="10"/>
        <v>5.8514775872374865E-2</v>
      </c>
      <c r="H173" s="47">
        <f>IFERROR((VLOOKUP(A173,$A$3:$F$369,6,TRUE)/(VLOOKUP(A173-7,$A$3:$F$369,6,TRUE))-1),"No Data Available")</f>
        <v>-0.10233087689920028</v>
      </c>
      <c r="I173" s="25">
        <f>IFERROR((VLOOKUP(A173,'Channel wise traffic'!$A$3:$F$369,6,TRUE)/(VLOOKUP(A173-7,'Channel wise traffic'!$A$3:$F$369,6,TRUE))-1),"No Data Avaiable")</f>
        <v>9.9010185364971637E-3</v>
      </c>
      <c r="J173" s="25">
        <f>IFERROR((VLOOKUP(A173,$A$3:$G$369,7,FALSE)/(VLOOKUP(A173-7,$A$3:$G$369,7,FALSE))-1),"No Data Available")</f>
        <v>-0.11113157881144275</v>
      </c>
      <c r="K173" s="24">
        <f t="shared" si="11"/>
        <v>0.23749997009257129</v>
      </c>
      <c r="L173" s="24">
        <f t="shared" si="12"/>
        <v>0.40799996198459426</v>
      </c>
      <c r="M173" s="24">
        <f t="shared" si="13"/>
        <v>0.70809989107839844</v>
      </c>
      <c r="N173" s="24">
        <f t="shared" si="14"/>
        <v>0.85280028422268062</v>
      </c>
      <c r="O173" s="25">
        <f>IFERROR((VLOOKUP(A173,$A$3:$N$369,11,FALSE)/VLOOKUP(A173-7,$A$3:$N$369,11,FALSE))-1,"No data available")</f>
        <v>-9.5238105068244483E-2</v>
      </c>
      <c r="P173" s="25">
        <f>IFERROR((VLOOKUP(A173,$A$3:$N$369,12,FALSE)/VLOOKUP(A173-7,$A$3:$N$369,12,FALSE))-1,"No data available")</f>
        <v>-2.8571607458791171E-2</v>
      </c>
      <c r="Q173" s="25">
        <f>IFERROR((VLOOKUP(A173,$A$3:$N$369,13,FALSE)/VLOOKUP(A173-7,$A$3:$N$369,13,FALSE))-1,"No data available")</f>
        <v>-7.6190309295170677E-2</v>
      </c>
      <c r="R173" s="25">
        <f>IFERROR((VLOOKUP(A173,$A$3:$N$369,14,FALSE)/VLOOKUP(A173-7,$A$3:$N$369,14,FALSE))-1,"No data available")</f>
        <v>9.4737183458500906E-2</v>
      </c>
    </row>
    <row r="174" spans="1:18" x14ac:dyDescent="0.25">
      <c r="A174" s="15">
        <v>43636</v>
      </c>
      <c r="B174" s="16">
        <v>10207150</v>
      </c>
      <c r="C174" s="16">
        <v>2526269</v>
      </c>
      <c r="D174" s="16">
        <v>1040823</v>
      </c>
      <c r="E174" s="16">
        <v>729408</v>
      </c>
      <c r="F174" s="16">
        <v>616058</v>
      </c>
      <c r="G174" s="17">
        <f t="shared" si="10"/>
        <v>6.035553509059826E-2</v>
      </c>
      <c r="H174" s="49">
        <f>IFERROR((VLOOKUP(A174,$A$3:$F$369,6,TRUE)/(VLOOKUP(A174-7,$A$3:$F$369,6,TRUE))-1),"No Data Available")</f>
        <v>-0.54373712252615491</v>
      </c>
      <c r="I174" s="32">
        <f>IFERROR((VLOOKUP(A174,'Channel wise traffic'!$A$3:$F$369,6,TRUE)/(VLOOKUP(A174-7,'Channel wise traffic'!$A$3:$F$369,6,TRUE))-1),"No Data Avaiable")</f>
        <v>-0.52999999355353777</v>
      </c>
      <c r="J174" s="32">
        <f>IFERROR((VLOOKUP(A174,$A$3:$G$369,7,FALSE)/(VLOOKUP(A174-7,$A$3:$G$369,7,FALSE))-1),"No Data Available")</f>
        <v>-2.9227939289827587E-2</v>
      </c>
      <c r="K174" s="17">
        <f t="shared" si="11"/>
        <v>0.24749993876841234</v>
      </c>
      <c r="L174" s="17">
        <f t="shared" si="12"/>
        <v>0.41200006808459433</v>
      </c>
      <c r="M174" s="17">
        <f t="shared" si="13"/>
        <v>0.70079927134584841</v>
      </c>
      <c r="N174" s="17">
        <f t="shared" si="14"/>
        <v>0.84460000438711946</v>
      </c>
      <c r="O174" s="18">
        <f>IFERROR((VLOOKUP(A174,$A$3:$N$369,11,FALSE)/VLOOKUP(A174-7,$A$3:$N$369,11,FALSE))-1,"No data available")</f>
        <v>-1.9802160136903502E-2</v>
      </c>
      <c r="P174" s="18">
        <f>IFERROR((VLOOKUP(A174,$A$3:$N$369,12,FALSE)/VLOOKUP(A174-7,$A$3:$N$369,12,FALSE))-1,"No data available")</f>
        <v>7.291692141834516E-2</v>
      </c>
      <c r="Q174" s="18">
        <f>IFERROR((VLOOKUP(A174,$A$3:$N$369,13,FALSE)/VLOOKUP(A174-7,$A$3:$N$369,13,FALSE))-1,"No data available")</f>
        <v>-6.796177816155613E-2</v>
      </c>
      <c r="R174" s="18">
        <f>IFERROR((VLOOKUP(A174,$A$3:$N$369,14,FALSE)/VLOOKUP(A174-7,$A$3:$N$369,14,FALSE))-1,"No data available")</f>
        <v>-9.6157843604993687E-3</v>
      </c>
    </row>
    <row r="175" spans="1:18" x14ac:dyDescent="0.25">
      <c r="A175" s="22">
        <v>43637</v>
      </c>
      <c r="B175" s="23">
        <v>21065820</v>
      </c>
      <c r="C175" s="23">
        <v>5108461</v>
      </c>
      <c r="D175" s="23">
        <v>2104686</v>
      </c>
      <c r="E175" s="23">
        <v>1613241</v>
      </c>
      <c r="F175" s="23">
        <v>1336086</v>
      </c>
      <c r="G175" s="24">
        <f t="shared" si="10"/>
        <v>6.342435281417956E-2</v>
      </c>
      <c r="H175" s="47">
        <f>IFERROR((VLOOKUP(A175,$A$3:$F$369,6,TRUE)/(VLOOKUP(A175-7,$A$3:$F$369,6,TRUE))-1),"No Data Available")</f>
        <v>4.0964294729756157E-2</v>
      </c>
      <c r="I175" s="25">
        <f>IFERROR((VLOOKUP(A175,'Channel wise traffic'!$A$3:$F$369,6,TRUE)/(VLOOKUP(A175-7,'Channel wise traffic'!$A$3:$F$369,6,TRUE))-1),"No Data Avaiable")</f>
        <v>-5.8252370326638991E-2</v>
      </c>
      <c r="J175" s="25">
        <f>IFERROR((VLOOKUP(A175,$A$3:$G$369,7,FALSE)/(VLOOKUP(A175-7,$A$3:$G$369,7,FALSE))-1),"No Data Available")</f>
        <v>0.10535381835640178</v>
      </c>
      <c r="K175" s="24">
        <f t="shared" si="11"/>
        <v>0.24249998338540821</v>
      </c>
      <c r="L175" s="24">
        <f t="shared" si="12"/>
        <v>0.41200001331124969</v>
      </c>
      <c r="M175" s="24">
        <f t="shared" si="13"/>
        <v>0.76649961086831953</v>
      </c>
      <c r="N175" s="24">
        <f t="shared" si="14"/>
        <v>0.82819987838146936</v>
      </c>
      <c r="O175" s="25">
        <f>IFERROR((VLOOKUP(A175,$A$3:$N$369,11,FALSE)/VLOOKUP(A175-7,$A$3:$N$369,11,FALSE))-1,"No data available")</f>
        <v>-6.7307659988393609E-2</v>
      </c>
      <c r="P175" s="25">
        <f>IFERROR((VLOOKUP(A175,$A$3:$N$369,12,FALSE)/VLOOKUP(A175-7,$A$3:$N$369,12,FALSE))-1,"No data available")</f>
        <v>5.102043105635623E-2</v>
      </c>
      <c r="Q175" s="25">
        <f>IFERROR((VLOOKUP(A175,$A$3:$N$369,13,FALSE)/VLOOKUP(A175-7,$A$3:$N$369,13,FALSE))-1,"No data available")</f>
        <v>6.0605542634638132E-2</v>
      </c>
      <c r="R175" s="25">
        <f>IFERROR((VLOOKUP(A175,$A$3:$N$369,14,FALSE)/VLOOKUP(A175-7,$A$3:$N$369,14,FALSE))-1,"No data available")</f>
        <v>6.3158106390400981E-2</v>
      </c>
    </row>
    <row r="176" spans="1:18" x14ac:dyDescent="0.25">
      <c r="A176" s="15">
        <v>43638</v>
      </c>
      <c r="B176" s="16">
        <v>44889750</v>
      </c>
      <c r="C176" s="16">
        <v>9332579</v>
      </c>
      <c r="D176" s="16">
        <v>3014423</v>
      </c>
      <c r="E176" s="16">
        <v>2131800</v>
      </c>
      <c r="F176" s="16">
        <v>1579663</v>
      </c>
      <c r="G176" s="17">
        <f t="shared" si="10"/>
        <v>3.51898373236652E-2</v>
      </c>
      <c r="H176" s="48">
        <f>IFERROR((VLOOKUP(A176,$A$3:$F$369,6,TRUE)/(VLOOKUP(A176-7,$A$3:$F$369,6,TRUE))-1),"No Data Available")</f>
        <v>-2.0820677736646198E-2</v>
      </c>
      <c r="I176" s="18">
        <f>IFERROR((VLOOKUP(A176,'Channel wise traffic'!$A$3:$F$369,6,TRUE)/(VLOOKUP(A176-7,'Channel wise traffic'!$A$3:$F$369,6,TRUE))-1),"No Data Avaiable")</f>
        <v>1.0101021692856316E-2</v>
      </c>
      <c r="J176" s="18">
        <f>IFERROR((VLOOKUP(A176,$A$3:$G$369,7,FALSE)/(VLOOKUP(A176-7,$A$3:$G$369,7,FALSE))-1),"No Data Available")</f>
        <v>-3.0612460052788726E-2</v>
      </c>
      <c r="K176" s="17">
        <f t="shared" si="11"/>
        <v>0.20789999944307999</v>
      </c>
      <c r="L176" s="17">
        <f t="shared" si="12"/>
        <v>0.32299999817842423</v>
      </c>
      <c r="M176" s="17">
        <f t="shared" si="13"/>
        <v>0.7072000180465714</v>
      </c>
      <c r="N176" s="17">
        <f t="shared" si="14"/>
        <v>0.74099962473027492</v>
      </c>
      <c r="O176" s="18">
        <f>IFERROR((VLOOKUP(A176,$A$3:$N$369,11,FALSE)/VLOOKUP(A176-7,$A$3:$N$369,11,FALSE))-1,"No data available")</f>
        <v>4.2105280759535013E-2</v>
      </c>
      <c r="P176" s="18">
        <f>IFERROR((VLOOKUP(A176,$A$3:$N$369,12,FALSE)/VLOOKUP(A176-7,$A$3:$N$369,12,FALSE))-1,"No data available")</f>
        <v>-8.6538489999999912E-2</v>
      </c>
      <c r="Q176" s="18">
        <f>IFERROR((VLOOKUP(A176,$A$3:$N$369,13,FALSE)/VLOOKUP(A176-7,$A$3:$N$369,13,FALSE))-1,"No data available")</f>
        <v>5.0505077312197555E-2</v>
      </c>
      <c r="R176" s="18">
        <f>IFERROR((VLOOKUP(A176,$A$3:$N$369,14,FALSE)/VLOOKUP(A176-7,$A$3:$N$369,14,FALSE))-1,"No data available")</f>
        <v>-3.0612470959279658E-2</v>
      </c>
    </row>
    <row r="177" spans="1:18" x14ac:dyDescent="0.25">
      <c r="A177" s="15">
        <v>43639</v>
      </c>
      <c r="B177" s="16">
        <v>43543058</v>
      </c>
      <c r="C177" s="16">
        <v>8869720</v>
      </c>
      <c r="D177" s="16">
        <v>3136333</v>
      </c>
      <c r="E177" s="16">
        <v>2068725</v>
      </c>
      <c r="F177" s="46">
        <v>1662014</v>
      </c>
      <c r="G177" s="17">
        <f t="shared" si="10"/>
        <v>3.8169436790590136E-2</v>
      </c>
      <c r="H177" s="47">
        <f>IFERROR((VLOOKUP(A177,$A$3:$F$369,6,TRUE)/(VLOOKUP(A177-7,$A$3:$F$369,6,TRUE))-1),"No Data Available")</f>
        <v>-2.0762373081679608E-2</v>
      </c>
      <c r="I177" s="25">
        <f>IFERROR((VLOOKUP(A177,'Channel wise traffic'!$A$3:$F$369,6,TRUE)/(VLOOKUP(A177-7,'Channel wise traffic'!$A$3:$F$369,6,TRUE))-1),"No Data Avaiable")</f>
        <v>-4.9019619833725936E-2</v>
      </c>
      <c r="J177" s="25">
        <f>IFERROR((VLOOKUP(A177,$A$3:$G$369,7,FALSE)/(VLOOKUP(A177-7,$A$3:$G$369,7,FALSE))-1),"No Data Available")</f>
        <v>2.9713781430229513E-2</v>
      </c>
      <c r="K177" s="17">
        <f t="shared" si="11"/>
        <v>0.20369997899550371</v>
      </c>
      <c r="L177" s="17">
        <f t="shared" si="12"/>
        <v>0.35360000090194504</v>
      </c>
      <c r="M177" s="17">
        <f t="shared" si="13"/>
        <v>0.65959992130937628</v>
      </c>
      <c r="N177" s="17">
        <f t="shared" si="14"/>
        <v>0.80340016193549169</v>
      </c>
      <c r="O177" s="18">
        <f>IFERROR((VLOOKUP(A177,$A$3:$N$369,11,FALSE)/VLOOKUP(A177-7,$A$3:$N$369,11,FALSE))-1,"No data available")</f>
        <v>1.0416570358946498E-2</v>
      </c>
      <c r="P177" s="18">
        <f>IFERROR((VLOOKUP(A177,$A$3:$N$369,12,FALSE)/VLOOKUP(A177-7,$A$3:$N$369,12,FALSE))-1,"No data available")</f>
        <v>1.9608065251683238E-2</v>
      </c>
      <c r="Q177" s="18">
        <f>IFERROR((VLOOKUP(A177,$A$3:$N$369,13,FALSE)/VLOOKUP(A177-7,$A$3:$N$369,13,FALSE))-1,"No data available")</f>
        <v>-1.0204351899304021E-2</v>
      </c>
      <c r="R177" s="18">
        <f>IFERROR((VLOOKUP(A177,$A$3:$N$369,14,FALSE)/VLOOKUP(A177-7,$A$3:$N$369,14,FALSE))-1,"No data available")</f>
        <v>9.8044106900883055E-3</v>
      </c>
    </row>
    <row r="178" spans="1:18" x14ac:dyDescent="0.25">
      <c r="A178" s="22">
        <v>43640</v>
      </c>
      <c r="B178" s="23">
        <v>21282993</v>
      </c>
      <c r="C178" s="23">
        <v>5054710</v>
      </c>
      <c r="D178" s="23">
        <v>2042103</v>
      </c>
      <c r="E178" s="23">
        <v>1460920</v>
      </c>
      <c r="F178" s="23">
        <v>1233893</v>
      </c>
      <c r="G178" s="24">
        <f t="shared" si="10"/>
        <v>5.7975539436582062E-2</v>
      </c>
      <c r="H178" s="48">
        <f>IFERROR((VLOOKUP(A178,$A$3:$F$369,6,TRUE)/(VLOOKUP(A178-7,$A$3:$F$369,6,TRUE))-1),"No Data Available")</f>
        <v>-9.3590157034063814E-2</v>
      </c>
      <c r="I178" s="18">
        <f>IFERROR((VLOOKUP(A178,'Channel wise traffic'!$A$3:$F$369,6,TRUE)/(VLOOKUP(A178-7,'Channel wise traffic'!$A$3:$F$369,6,TRUE))-1),"No Data Avaiable")</f>
        <v>-5.7692294069183969E-2</v>
      </c>
      <c r="J178" s="18">
        <f>IFERROR((VLOOKUP(A178,$A$3:$G$369,7,FALSE)/(VLOOKUP(A178-7,$A$3:$G$369,7,FALSE))-1),"No Data Available")</f>
        <v>-3.8095650777910106E-2</v>
      </c>
      <c r="K178" s="24">
        <f t="shared" si="11"/>
        <v>0.2374999606493316</v>
      </c>
      <c r="L178" s="24">
        <f t="shared" si="12"/>
        <v>0.40400003165364579</v>
      </c>
      <c r="M178" s="24">
        <f t="shared" si="13"/>
        <v>0.7153997619121073</v>
      </c>
      <c r="N178" s="24">
        <f t="shared" si="14"/>
        <v>0.8445999780959943</v>
      </c>
      <c r="O178" s="25">
        <f>IFERROR((VLOOKUP(A178,$A$3:$N$369,11,FALSE)/VLOOKUP(A178-7,$A$3:$N$369,11,FALSE))-1,"No data available")</f>
        <v>-9.523810398699617E-2</v>
      </c>
      <c r="P178" s="25">
        <f>IFERROR((VLOOKUP(A178,$A$3:$N$369,12,FALSE)/VLOOKUP(A178-7,$A$3:$N$369,12,FALSE))-1,"No data available")</f>
        <v>6.315823285904365E-2</v>
      </c>
      <c r="Q178" s="25">
        <f>IFERROR((VLOOKUP(A178,$A$3:$N$369,13,FALSE)/VLOOKUP(A178-7,$A$3:$N$369,13,FALSE))-1,"No data available")</f>
        <v>-5.0503736370721697E-7</v>
      </c>
      <c r="R178" s="25">
        <f>IFERROR((VLOOKUP(A178,$A$3:$N$369,14,FALSE)/VLOOKUP(A178-7,$A$3:$N$369,14,FALSE))-1,"No data available")</f>
        <v>-2.3235495982820709E-7</v>
      </c>
    </row>
    <row r="179" spans="1:18" x14ac:dyDescent="0.25">
      <c r="A179" s="15">
        <v>43641</v>
      </c>
      <c r="B179" s="16">
        <v>22586034</v>
      </c>
      <c r="C179" s="16">
        <v>5646508</v>
      </c>
      <c r="D179" s="16">
        <v>2236017</v>
      </c>
      <c r="E179" s="16">
        <v>1632292</v>
      </c>
      <c r="F179" s="16">
        <v>1271556</v>
      </c>
      <c r="G179" s="17">
        <f t="shared" si="10"/>
        <v>5.6298330198210095E-2</v>
      </c>
      <c r="H179" s="47">
        <f>IFERROR((VLOOKUP(A179,$A$3:$F$369,6,TRUE)/(VLOOKUP(A179-7,$A$3:$F$369,6,TRUE))-1),"No Data Available")</f>
        <v>1.1809360117449152E-2</v>
      </c>
      <c r="I179" s="25">
        <f>IFERROR((VLOOKUP(A179,'Channel wise traffic'!$A$3:$F$369,6,TRUE)/(VLOOKUP(A179-7,'Channel wise traffic'!$A$3:$F$369,6,TRUE))-1),"No Data Avaiable")</f>
        <v>7.2164913217948046E-2</v>
      </c>
      <c r="J179" s="25">
        <f>IFERROR((VLOOKUP(A179,$A$3:$G$369,7,FALSE)/(VLOOKUP(A179-7,$A$3:$G$369,7,FALSE))-1),"No Data Available")</f>
        <v>-5.6293200720880954E-2</v>
      </c>
      <c r="K179" s="17">
        <f t="shared" si="11"/>
        <v>0.24999997786242595</v>
      </c>
      <c r="L179" s="17">
        <f t="shared" si="12"/>
        <v>0.39599997024709788</v>
      </c>
      <c r="M179" s="17">
        <f t="shared" si="13"/>
        <v>0.72999981663824565</v>
      </c>
      <c r="N179" s="17">
        <f t="shared" si="14"/>
        <v>0.77900032592207769</v>
      </c>
      <c r="O179" s="18">
        <f>IFERROR((VLOOKUP(A179,$A$3:$N$369,11,FALSE)/VLOOKUP(A179-7,$A$3:$N$369,11,FALSE))-1,"No data available")</f>
        <v>-4.7619002781875364E-2</v>
      </c>
      <c r="P179" s="18">
        <f>IFERROR((VLOOKUP(A179,$A$3:$N$369,12,FALSE)/VLOOKUP(A179-7,$A$3:$N$369,12,FALSE))-1,"No data available")</f>
        <v>4.2105313802588418E-2</v>
      </c>
      <c r="Q179" s="18">
        <f>IFERROR((VLOOKUP(A179,$A$3:$N$369,13,FALSE)/VLOOKUP(A179-7,$A$3:$N$369,13,FALSE))-1,"No data available")</f>
        <v>-2.9126611999782837E-2</v>
      </c>
      <c r="R179" s="18">
        <f>IFERROR((VLOOKUP(A179,$A$3:$N$369,14,FALSE)/VLOOKUP(A179-7,$A$3:$N$369,14,FALSE))-1,"No data available")</f>
        <v>-2.0617915796311559E-2</v>
      </c>
    </row>
    <row r="180" spans="1:18" x14ac:dyDescent="0.25">
      <c r="A180" s="22">
        <v>43642</v>
      </c>
      <c r="B180" s="23">
        <v>22368860</v>
      </c>
      <c r="C180" s="23">
        <v>5759981</v>
      </c>
      <c r="D180" s="23">
        <v>2234872</v>
      </c>
      <c r="E180" s="23">
        <v>1615142</v>
      </c>
      <c r="F180" s="23">
        <v>1324416</v>
      </c>
      <c r="G180" s="24">
        <f t="shared" si="10"/>
        <v>5.9208024011952333E-2</v>
      </c>
      <c r="H180" s="48">
        <f>IFERROR((VLOOKUP(A180,$A$3:$F$369,6,TRUE)/(VLOOKUP(A180-7,$A$3:$F$369,6,TRUE))-1),"No Data Available")</f>
        <v>2.1767457361936859E-2</v>
      </c>
      <c r="I180" s="18">
        <f>IFERROR((VLOOKUP(A180,'Channel wise traffic'!$A$3:$F$369,6,TRUE)/(VLOOKUP(A180-7,'Channel wise traffic'!$A$3:$F$369,6,TRUE))-1),"No Data Avaiable")</f>
        <v>9.8039043079567456E-3</v>
      </c>
      <c r="J180" s="18">
        <f>IFERROR((VLOOKUP(A180,$A$3:$G$369,7,FALSE)/(VLOOKUP(A180-7,$A$3:$G$369,7,FALSE))-1),"No Data Available")</f>
        <v>1.1847403142917212E-2</v>
      </c>
      <c r="K180" s="24">
        <f t="shared" si="11"/>
        <v>0.2574999798827477</v>
      </c>
      <c r="L180" s="24">
        <f t="shared" si="12"/>
        <v>0.3879998909718626</v>
      </c>
      <c r="M180" s="24">
        <f t="shared" si="13"/>
        <v>0.72270000250573629</v>
      </c>
      <c r="N180" s="24">
        <f t="shared" si="14"/>
        <v>0.81999972757813244</v>
      </c>
      <c r="O180" s="25">
        <f>IFERROR((VLOOKUP(A180,$A$3:$N$369,11,FALSE)/VLOOKUP(A180-7,$A$3:$N$369,11,FALSE))-1,"No data available")</f>
        <v>8.4210578141887371E-2</v>
      </c>
      <c r="P180" s="25">
        <f>IFERROR((VLOOKUP(A180,$A$3:$N$369,12,FALSE)/VLOOKUP(A180-7,$A$3:$N$369,12,FALSE))-1,"No data available")</f>
        <v>-4.9019786461369397E-2</v>
      </c>
      <c r="Q180" s="25">
        <f>IFERROR((VLOOKUP(A180,$A$3:$N$369,13,FALSE)/VLOOKUP(A180-7,$A$3:$N$369,13,FALSE))-1,"No data available")</f>
        <v>2.0618717233669814E-2</v>
      </c>
      <c r="R180" s="25">
        <f>IFERROR((VLOOKUP(A180,$A$3:$N$369,14,FALSE)/VLOOKUP(A180-7,$A$3:$N$369,14,FALSE))-1,"No data available")</f>
        <v>-3.846217836857968E-2</v>
      </c>
    </row>
    <row r="181" spans="1:18" x14ac:dyDescent="0.25">
      <c r="A181" s="15">
        <v>43643</v>
      </c>
      <c r="B181" s="16">
        <v>22368860</v>
      </c>
      <c r="C181" s="16">
        <v>5759981</v>
      </c>
      <c r="D181" s="16">
        <v>2234872</v>
      </c>
      <c r="E181" s="16">
        <v>1680400</v>
      </c>
      <c r="F181" s="16">
        <v>1322811</v>
      </c>
      <c r="G181" s="17">
        <f t="shared" si="10"/>
        <v>5.9136272478794182E-2</v>
      </c>
      <c r="H181" s="49">
        <f>IFERROR((VLOOKUP(A181,$A$3:$F$369,6,TRUE)/(VLOOKUP(A181-7,$A$3:$F$369,6,TRUE))-1),"No Data Available")</f>
        <v>1.1472182813955829</v>
      </c>
      <c r="I181" s="32">
        <f>IFERROR((VLOOKUP(A181,'Channel wise traffic'!$A$3:$F$369,6,TRUE)/(VLOOKUP(A181-7,'Channel wise traffic'!$A$3:$F$369,6,TRUE))-1),"No Data Avaiable")</f>
        <v>1.1914893179280521</v>
      </c>
      <c r="J181" s="32">
        <f>IFERROR((VLOOKUP(A181,$A$3:$G$369,7,FALSE)/(VLOOKUP(A181-7,$A$3:$G$369,7,FALSE))-1),"No Data Available")</f>
        <v>-2.0201338783159994E-2</v>
      </c>
      <c r="K181" s="17">
        <f t="shared" si="11"/>
        <v>0.2574999798827477</v>
      </c>
      <c r="L181" s="17">
        <f t="shared" si="12"/>
        <v>0.3879998909718626</v>
      </c>
      <c r="M181" s="17">
        <f t="shared" si="13"/>
        <v>0.75189988509409045</v>
      </c>
      <c r="N181" s="17">
        <f t="shared" si="14"/>
        <v>0.78720007141156867</v>
      </c>
      <c r="O181" s="18">
        <f>IFERROR((VLOOKUP(A181,$A$3:$N$369,11,FALSE)/VLOOKUP(A181-7,$A$3:$N$369,11,FALSE))-1,"No data available")</f>
        <v>4.0404216518584501E-2</v>
      </c>
      <c r="P181" s="18">
        <f>IFERROR((VLOOKUP(A181,$A$3:$N$369,12,FALSE)/VLOOKUP(A181-7,$A$3:$N$369,12,FALSE))-1,"No data available")</f>
        <v>-5.8252847443228783E-2</v>
      </c>
      <c r="Q181" s="18">
        <f>IFERROR((VLOOKUP(A181,$A$3:$N$369,13,FALSE)/VLOOKUP(A181-7,$A$3:$N$369,13,FALSE))-1,"No data available")</f>
        <v>7.2917618264793482E-2</v>
      </c>
      <c r="R181" s="18">
        <f>IFERROR((VLOOKUP(A181,$A$3:$N$369,14,FALSE)/VLOOKUP(A181-7,$A$3:$N$369,14,FALSE))-1,"No data available")</f>
        <v>-6.7961085339092397E-2</v>
      </c>
    </row>
    <row r="182" spans="1:18" x14ac:dyDescent="0.25">
      <c r="A182" s="15">
        <v>43644</v>
      </c>
      <c r="B182" s="16">
        <v>21282993</v>
      </c>
      <c r="C182" s="16">
        <v>5373955</v>
      </c>
      <c r="D182" s="16">
        <v>2063599</v>
      </c>
      <c r="E182" s="16">
        <v>1461234</v>
      </c>
      <c r="F182" s="46">
        <v>1234158</v>
      </c>
      <c r="G182" s="17">
        <f t="shared" si="10"/>
        <v>5.7987990692850391E-2</v>
      </c>
      <c r="H182" s="48">
        <f>IFERROR((VLOOKUP(A182,$A$3:$F$369,6,TRUE)/(VLOOKUP(A182-7,$A$3:$F$369,6,TRUE))-1),"No Data Available")</f>
        <v>-7.6288502386822388E-2</v>
      </c>
      <c r="I182" s="18">
        <f>IFERROR((VLOOKUP(A182,'Channel wise traffic'!$A$3:$F$369,6,TRUE)/(VLOOKUP(A182-7,'Channel wise traffic'!$A$3:$F$369,6,TRUE))-1),"No Data Avaiable")</f>
        <v>1.0309259753916944E-2</v>
      </c>
      <c r="J182" s="18">
        <f>IFERROR((VLOOKUP(A182,$A$3:$G$369,7,FALSE)/(VLOOKUP(A182-7,$A$3:$G$369,7,FALSE))-1),"No Data Available")</f>
        <v>-8.5714112641505413E-2</v>
      </c>
      <c r="K182" s="17">
        <f t="shared" si="11"/>
        <v>0.25249996558284826</v>
      </c>
      <c r="L182" s="17">
        <f t="shared" si="12"/>
        <v>0.38400005210315308</v>
      </c>
      <c r="M182" s="17">
        <f t="shared" si="13"/>
        <v>0.70809978101365623</v>
      </c>
      <c r="N182" s="17">
        <f t="shared" si="14"/>
        <v>0.84459983821893003</v>
      </c>
      <c r="O182" s="18">
        <f>IFERROR((VLOOKUP(A182,$A$3:$N$369,11,FALSE)/VLOOKUP(A182-7,$A$3:$N$369,11,FALSE))-1,"No data available")</f>
        <v>4.123704281474927E-2</v>
      </c>
      <c r="P182" s="18">
        <f>IFERROR((VLOOKUP(A182,$A$3:$N$369,12,FALSE)/VLOOKUP(A182-7,$A$3:$N$369,12,FALSE))-1,"No data available")</f>
        <v>-6.7961068697693805E-2</v>
      </c>
      <c r="Q182" s="18">
        <f>IFERROR((VLOOKUP(A182,$A$3:$N$369,13,FALSE)/VLOOKUP(A182-7,$A$3:$N$369,13,FALSE))-1,"No data available")</f>
        <v>-7.6190292893307254E-2</v>
      </c>
      <c r="R182" s="18">
        <f>IFERROR((VLOOKUP(A182,$A$3:$N$369,14,FALSE)/VLOOKUP(A182-7,$A$3:$N$369,14,FALSE))-1,"No data available")</f>
        <v>1.980193461210189E-2</v>
      </c>
    </row>
    <row r="183" spans="1:18" x14ac:dyDescent="0.25">
      <c r="A183" s="22">
        <v>43645</v>
      </c>
      <c r="B183" s="23">
        <v>46685340</v>
      </c>
      <c r="C183" s="23">
        <v>9999999</v>
      </c>
      <c r="D183" s="23">
        <v>3502000</v>
      </c>
      <c r="E183" s="23">
        <v>2286105</v>
      </c>
      <c r="F183" s="23">
        <v>1729667</v>
      </c>
      <c r="G183" s="24">
        <f t="shared" si="10"/>
        <v>3.7049467777250843E-2</v>
      </c>
      <c r="H183" s="47">
        <f>IFERROR((VLOOKUP(A183,$A$3:$F$369,6,TRUE)/(VLOOKUP(A183-7,$A$3:$F$369,6,TRUE))-1),"No Data Available")</f>
        <v>9.4959494525097998E-2</v>
      </c>
      <c r="I183" s="25">
        <f>IFERROR((VLOOKUP(A183,'Channel wise traffic'!$A$3:$F$369,6,TRUE)/(VLOOKUP(A183-7,'Channel wise traffic'!$A$3:$F$369,6,TRUE))-1),"No Data Avaiable")</f>
        <v>4.0000000891072141E-2</v>
      </c>
      <c r="J183" s="25">
        <f>IFERROR((VLOOKUP(A183,$A$3:$G$369,7,FALSE)/(VLOOKUP(A183-7,$A$3:$G$369,7,FALSE))-1),"No Data Available")</f>
        <v>5.2845667812594366E-2</v>
      </c>
      <c r="K183" s="24">
        <f t="shared" si="11"/>
        <v>0.2141999822642397</v>
      </c>
      <c r="L183" s="24">
        <f t="shared" si="12"/>
        <v>0.35020003502000352</v>
      </c>
      <c r="M183" s="24">
        <f t="shared" si="13"/>
        <v>0.65279982866933184</v>
      </c>
      <c r="N183" s="24">
        <f t="shared" si="14"/>
        <v>0.75659998119071525</v>
      </c>
      <c r="O183" s="25">
        <f>IFERROR((VLOOKUP(A183,$A$3:$N$369,11,FALSE)/VLOOKUP(A183-7,$A$3:$N$369,11,FALSE))-1,"No data available")</f>
        <v>3.0302947753900966E-2</v>
      </c>
      <c r="P183" s="25">
        <f>IFERROR((VLOOKUP(A183,$A$3:$N$369,12,FALSE)/VLOOKUP(A183-7,$A$3:$N$369,12,FALSE))-1,"No data available")</f>
        <v>8.4210640851316798E-2</v>
      </c>
      <c r="Q183" s="25">
        <f>IFERROR((VLOOKUP(A183,$A$3:$N$369,13,FALSE)/VLOOKUP(A183-7,$A$3:$N$369,13,FALSE))-1,"No data available")</f>
        <v>-7.6923342744678935E-2</v>
      </c>
      <c r="R183" s="25">
        <f>IFERROR((VLOOKUP(A183,$A$3:$N$369,14,FALSE)/VLOOKUP(A183-7,$A$3:$N$369,14,FALSE))-1,"No data available")</f>
        <v>2.1053123294251241E-2</v>
      </c>
    </row>
    <row r="184" spans="1:18" x14ac:dyDescent="0.25">
      <c r="A184" s="15">
        <v>43646</v>
      </c>
      <c r="B184" s="16">
        <v>43991955</v>
      </c>
      <c r="C184" s="16">
        <v>8776395</v>
      </c>
      <c r="D184" s="16">
        <v>3133173</v>
      </c>
      <c r="E184" s="16">
        <v>2066640</v>
      </c>
      <c r="F184" s="16">
        <v>1692578</v>
      </c>
      <c r="G184" s="17">
        <f t="shared" si="10"/>
        <v>3.8474716570336555E-2</v>
      </c>
      <c r="H184" s="48">
        <f>IFERROR((VLOOKUP(A184,$A$3:$F$369,6,TRUE)/(VLOOKUP(A184-7,$A$3:$F$369,6,TRUE))-1),"No Data Available")</f>
        <v>1.8389736789220734E-2</v>
      </c>
      <c r="I184" s="18">
        <f>IFERROR((VLOOKUP(A184,'Channel wise traffic'!$A$3:$F$369,6,TRUE)/(VLOOKUP(A184-7,'Channel wise traffic'!$A$3:$F$369,6,TRUE))-1),"No Data Avaiable")</f>
        <v>1.0309313154317934E-2</v>
      </c>
      <c r="J184" s="18">
        <f>IFERROR((VLOOKUP(A184,$A$3:$G$369,7,FALSE)/(VLOOKUP(A184-7,$A$3:$G$369,7,FALSE))-1),"No Data Available")</f>
        <v>7.9980163558943662E-3</v>
      </c>
      <c r="K184" s="17">
        <f t="shared" si="11"/>
        <v>0.19949999948854286</v>
      </c>
      <c r="L184" s="17">
        <f t="shared" si="12"/>
        <v>0.35699999829086998</v>
      </c>
      <c r="M184" s="17">
        <f t="shared" si="13"/>
        <v>0.65959970930427403</v>
      </c>
      <c r="N184" s="17">
        <f t="shared" si="14"/>
        <v>0.81899992257964616</v>
      </c>
      <c r="O184" s="18">
        <f>IFERROR((VLOOKUP(A184,$A$3:$N$369,11,FALSE)/VLOOKUP(A184-7,$A$3:$N$369,11,FALSE))-1,"No data available")</f>
        <v>-2.061845822307895E-2</v>
      </c>
      <c r="P184" s="18">
        <f>IFERROR((VLOOKUP(A184,$A$3:$N$369,12,FALSE)/VLOOKUP(A184-7,$A$3:$N$369,12,FALSE))-1,"No data available")</f>
        <v>9.6153772065961096E-3</v>
      </c>
      <c r="Q184" s="18">
        <f>IFERROR((VLOOKUP(A184,$A$3:$N$369,13,FALSE)/VLOOKUP(A184-7,$A$3:$N$369,13,FALSE))-1,"No data available")</f>
        <v>-3.2141468697677311E-7</v>
      </c>
      <c r="R184" s="18">
        <f>IFERROR((VLOOKUP(A184,$A$3:$N$369,14,FALSE)/VLOOKUP(A184-7,$A$3:$N$369,14,FALSE))-1,"No data available")</f>
        <v>1.941717388576647E-2</v>
      </c>
    </row>
    <row r="185" spans="1:18" x14ac:dyDescent="0.25">
      <c r="A185" s="22">
        <v>43647</v>
      </c>
      <c r="B185" s="23">
        <v>21500167</v>
      </c>
      <c r="C185" s="23">
        <v>5213790</v>
      </c>
      <c r="D185" s="23">
        <v>2189792</v>
      </c>
      <c r="E185" s="23">
        <v>1582562</v>
      </c>
      <c r="F185" s="23">
        <v>1297701</v>
      </c>
      <c r="G185" s="24">
        <f t="shared" si="10"/>
        <v>6.0357717221452278E-2</v>
      </c>
      <c r="H185" s="47">
        <f>IFERROR((VLOOKUP(A185,$A$3:$F$369,6,TRUE)/(VLOOKUP(A185-7,$A$3:$F$369,6,TRUE))-1),"No Data Available")</f>
        <v>5.171274980893803E-2</v>
      </c>
      <c r="I185" s="25">
        <f>IFERROR((VLOOKUP(A185,'Channel wise traffic'!$A$3:$F$369,6,TRUE)/(VLOOKUP(A185-7,'Channel wise traffic'!$A$3:$F$369,6,TRUE))-1),"No Data Avaiable")</f>
        <v>1.0204110399515187E-2</v>
      </c>
      <c r="J185" s="25">
        <f>IFERROR((VLOOKUP(A185,$A$3:$G$369,7,FALSE)/(VLOOKUP(A185-7,$A$3:$G$369,7,FALSE))-1),"No Data Available")</f>
        <v>4.1089359547503923E-2</v>
      </c>
      <c r="K185" s="24">
        <f t="shared" si="11"/>
        <v>0.24249997686064484</v>
      </c>
      <c r="L185" s="24">
        <f t="shared" si="12"/>
        <v>0.4200000383598112</v>
      </c>
      <c r="M185" s="24">
        <f t="shared" si="13"/>
        <v>0.72269969019888647</v>
      </c>
      <c r="N185" s="24">
        <f t="shared" si="14"/>
        <v>0.82000010110188415</v>
      </c>
      <c r="O185" s="25">
        <f>IFERROR((VLOOKUP(A185,$A$3:$N$369,11,FALSE)/VLOOKUP(A185-7,$A$3:$N$369,11,FALSE))-1,"No data available")</f>
        <v>2.1052703325268096E-2</v>
      </c>
      <c r="P185" s="25">
        <f>IFERROR((VLOOKUP(A185,$A$3:$N$369,12,FALSE)/VLOOKUP(A185-7,$A$3:$N$369,12,FALSE))-1,"No data available")</f>
        <v>3.9603973892463396E-2</v>
      </c>
      <c r="Q185" s="25">
        <f>IFERROR((VLOOKUP(A185,$A$3:$N$369,13,FALSE)/VLOOKUP(A185-7,$A$3:$N$369,13,FALSE))-1,"No data available")</f>
        <v>1.020398478644724E-2</v>
      </c>
      <c r="R185" s="25">
        <f>IFERROR((VLOOKUP(A185,$A$3:$N$369,14,FALSE)/VLOOKUP(A185-7,$A$3:$N$369,14,FALSE))-1,"No data available")</f>
        <v>-2.9126068709552144E-2</v>
      </c>
    </row>
    <row r="186" spans="1:18" x14ac:dyDescent="0.25">
      <c r="A186" s="15">
        <v>43648</v>
      </c>
      <c r="B186" s="16">
        <v>21934513</v>
      </c>
      <c r="C186" s="16">
        <v>5264283</v>
      </c>
      <c r="D186" s="16">
        <v>2105713</v>
      </c>
      <c r="E186" s="16">
        <v>1583285</v>
      </c>
      <c r="F186" s="16">
        <v>1311277</v>
      </c>
      <c r="G186" s="17">
        <f t="shared" si="10"/>
        <v>5.9781450356340256E-2</v>
      </c>
      <c r="H186" s="48">
        <f>IFERROR((VLOOKUP(A186,$A$3:$F$369,6,TRUE)/(VLOOKUP(A186-7,$A$3:$F$369,6,TRUE))-1),"No Data Available")</f>
        <v>3.1238105124744786E-2</v>
      </c>
      <c r="I186" s="18">
        <f>IFERROR((VLOOKUP(A186,'Channel wise traffic'!$A$3:$F$369,6,TRUE)/(VLOOKUP(A186-7,'Channel wise traffic'!$A$3:$F$369,6,TRUE))-1),"No Data Avaiable")</f>
        <v>-2.8846191309743974E-2</v>
      </c>
      <c r="J186" s="18">
        <f>IFERROR((VLOOKUP(A186,$A$3:$G$369,7,FALSE)/(VLOOKUP(A186-7,$A$3:$G$369,7,FALSE))-1),"No Data Available")</f>
        <v>6.1868978100542371E-2</v>
      </c>
      <c r="K186" s="17">
        <f t="shared" si="11"/>
        <v>0.23999999452916962</v>
      </c>
      <c r="L186" s="17">
        <f t="shared" si="12"/>
        <v>0.39999996200812155</v>
      </c>
      <c r="M186" s="17">
        <f t="shared" si="13"/>
        <v>0.75189971282886126</v>
      </c>
      <c r="N186" s="17">
        <f t="shared" si="14"/>
        <v>0.82820022927015668</v>
      </c>
      <c r="O186" s="18">
        <f>IFERROR((VLOOKUP(A186,$A$3:$N$369,11,FALSE)/VLOOKUP(A186-7,$A$3:$N$369,11,FALSE))-1,"No data available")</f>
        <v>-3.9999936875031561E-2</v>
      </c>
      <c r="P186" s="18">
        <f>IFERROR((VLOOKUP(A186,$A$3:$N$369,12,FALSE)/VLOOKUP(A186-7,$A$3:$N$369,12,FALSE))-1,"No data available")</f>
        <v>1.0100990054437986E-2</v>
      </c>
      <c r="Q186" s="18">
        <f>IFERROR((VLOOKUP(A186,$A$3:$N$369,13,FALSE)/VLOOKUP(A186-7,$A$3:$N$369,13,FALSE))-1,"No data available")</f>
        <v>2.9999865330744502E-2</v>
      </c>
      <c r="R186" s="18">
        <f>IFERROR((VLOOKUP(A186,$A$3:$N$369,14,FALSE)/VLOOKUP(A186-7,$A$3:$N$369,14,FALSE))-1,"No data available")</f>
        <v>6.3157744240790459E-2</v>
      </c>
    </row>
    <row r="187" spans="1:18" x14ac:dyDescent="0.25">
      <c r="A187" s="15">
        <v>43649</v>
      </c>
      <c r="B187" s="16">
        <v>22151687</v>
      </c>
      <c r="C187" s="16">
        <v>5814817</v>
      </c>
      <c r="D187" s="16">
        <v>2302667</v>
      </c>
      <c r="E187" s="16">
        <v>1731375</v>
      </c>
      <c r="F187" s="46">
        <v>1462320</v>
      </c>
      <c r="G187" s="17">
        <f t="shared" si="10"/>
        <v>6.6013933837183597E-2</v>
      </c>
      <c r="H187" s="47">
        <f>IFERROR((VLOOKUP(A187,$A$3:$F$369,6,TRUE)/(VLOOKUP(A187-7,$A$3:$F$369,6,TRUE))-1),"No Data Available")</f>
        <v>0.10412438387938527</v>
      </c>
      <c r="I187" s="25">
        <f>IFERROR((VLOOKUP(A187,'Channel wise traffic'!$A$3:$F$369,6,TRUE)/(VLOOKUP(A187-7,'Channel wise traffic'!$A$3:$F$369,6,TRUE))-1),"No Data Avaiable")</f>
        <v>-9.7087209369383087E-3</v>
      </c>
      <c r="J187" s="25">
        <f>IFERROR((VLOOKUP(A187,$A$3:$G$369,7,FALSE)/(VLOOKUP(A187-7,$A$3:$G$369,7,FALSE))-1),"No Data Available")</f>
        <v>0.11494911270569252</v>
      </c>
      <c r="K187" s="17">
        <f t="shared" si="11"/>
        <v>0.26249996219249577</v>
      </c>
      <c r="L187" s="17">
        <f t="shared" si="12"/>
        <v>0.39599990850958855</v>
      </c>
      <c r="M187" s="17">
        <f t="shared" si="13"/>
        <v>0.75189986220326255</v>
      </c>
      <c r="N187" s="17">
        <f t="shared" si="14"/>
        <v>0.8446003898635478</v>
      </c>
      <c r="O187" s="18">
        <f>IFERROR((VLOOKUP(A187,$A$3:$N$369,11,FALSE)/VLOOKUP(A187-7,$A$3:$N$369,11,FALSE))-1,"No data available")</f>
        <v>1.9417408545137738E-2</v>
      </c>
      <c r="P187" s="18">
        <f>IFERROR((VLOOKUP(A187,$A$3:$N$369,12,FALSE)/VLOOKUP(A187-7,$A$3:$N$369,12,FALSE))-1,"No data available")</f>
        <v>2.0618607695191526E-2</v>
      </c>
      <c r="Q187" s="18">
        <f>IFERROR((VLOOKUP(A187,$A$3:$N$369,13,FALSE)/VLOOKUP(A187-7,$A$3:$N$369,13,FALSE))-1,"No data available")</f>
        <v>4.0403846127417875E-2</v>
      </c>
      <c r="R187" s="18">
        <f>IFERROR((VLOOKUP(A187,$A$3:$N$369,14,FALSE)/VLOOKUP(A187-7,$A$3:$N$369,14,FALSE))-1,"No data available")</f>
        <v>3.0000817632066079E-2</v>
      </c>
    </row>
    <row r="188" spans="1:18" x14ac:dyDescent="0.25">
      <c r="A188" s="22">
        <v>43650</v>
      </c>
      <c r="B188" s="23">
        <v>22368860</v>
      </c>
      <c r="C188" s="23">
        <v>5759981</v>
      </c>
      <c r="D188" s="23">
        <v>2373112</v>
      </c>
      <c r="E188" s="23">
        <v>1645753</v>
      </c>
      <c r="F188" s="23">
        <v>1349517</v>
      </c>
      <c r="G188" s="24">
        <f t="shared" si="10"/>
        <v>6.0330164344539687E-2</v>
      </c>
      <c r="H188" s="48">
        <f>IFERROR((VLOOKUP(A188,$A$3:$F$369,6,TRUE)/(VLOOKUP(A188-7,$A$3:$F$369,6,TRUE))-1),"No Data Available")</f>
        <v>2.0188825160964097E-2</v>
      </c>
      <c r="I188" s="18">
        <f>IFERROR((VLOOKUP(A188,'Channel wise traffic'!$A$3:$F$369,6,TRUE)/(VLOOKUP(A188-7,'Channel wise traffic'!$A$3:$F$369,6,TRUE))-1),"No Data Avaiable")</f>
        <v>0</v>
      </c>
      <c r="J188" s="18">
        <f>IFERROR((VLOOKUP(A188,$A$3:$G$369,7,FALSE)/(VLOOKUP(A188-7,$A$3:$G$369,7,FALSE))-1),"No Data Available")</f>
        <v>2.0188825160964097E-2</v>
      </c>
      <c r="K188" s="24">
        <f t="shared" si="11"/>
        <v>0.2574999798827477</v>
      </c>
      <c r="L188" s="24">
        <f t="shared" si="12"/>
        <v>0.41199997013879036</v>
      </c>
      <c r="M188" s="24">
        <f t="shared" si="13"/>
        <v>0.69349992752133061</v>
      </c>
      <c r="N188" s="24">
        <f t="shared" si="14"/>
        <v>0.81999972049268632</v>
      </c>
      <c r="O188" s="25">
        <f>IFERROR((VLOOKUP(A188,$A$3:$N$369,11,FALSE)/VLOOKUP(A188-7,$A$3:$N$369,11,FALSE))-1,"No data available")</f>
        <v>0</v>
      </c>
      <c r="P188" s="25">
        <f>IFERROR((VLOOKUP(A188,$A$3:$N$369,12,FALSE)/VLOOKUP(A188-7,$A$3:$N$369,12,FALSE))-1,"No data available")</f>
        <v>6.1855891523093787E-2</v>
      </c>
      <c r="Q188" s="25">
        <f>IFERROR((VLOOKUP(A188,$A$3:$N$369,13,FALSE)/VLOOKUP(A188-7,$A$3:$N$369,13,FALSE))-1,"No data available")</f>
        <v>-7.7669858355480237E-2</v>
      </c>
      <c r="R188" s="25">
        <f>IFERROR((VLOOKUP(A188,$A$3:$N$369,14,FALSE)/VLOOKUP(A188-7,$A$3:$N$369,14,FALSE))-1,"No data available")</f>
        <v>4.1666217105777115E-2</v>
      </c>
    </row>
    <row r="189" spans="1:18" x14ac:dyDescent="0.25">
      <c r="A189" s="15">
        <v>43651</v>
      </c>
      <c r="B189" s="16">
        <v>20631473</v>
      </c>
      <c r="C189" s="16">
        <v>4899974</v>
      </c>
      <c r="D189" s="16">
        <v>2038389</v>
      </c>
      <c r="E189" s="16">
        <v>1562425</v>
      </c>
      <c r="F189" s="16">
        <v>1255565</v>
      </c>
      <c r="G189" s="17">
        <f t="shared" si="10"/>
        <v>6.0856779348716403E-2</v>
      </c>
      <c r="H189" s="47">
        <f>IFERROR((VLOOKUP(A189,$A$3:$F$369,6,TRUE)/(VLOOKUP(A189-7,$A$3:$F$369,6,TRUE))-1),"No Data Available")</f>
        <v>1.7345429029346215E-2</v>
      </c>
      <c r="I189" s="25">
        <f>IFERROR((VLOOKUP(A189,'Channel wise traffic'!$A$3:$F$369,6,TRUE)/(VLOOKUP(A189-7,'Channel wise traffic'!$A$3:$F$369,6,TRUE))-1),"No Data Avaiable")</f>
        <v>-3.0612237226795957E-2</v>
      </c>
      <c r="J189" s="25">
        <f>IFERROR((VLOOKUP(A189,$A$3:$G$369,7,FALSE)/(VLOOKUP(A189-7,$A$3:$G$369,7,FALSE))-1),"No Data Available")</f>
        <v>4.9472116926095211E-2</v>
      </c>
      <c r="K189" s="17">
        <f t="shared" si="11"/>
        <v>0.23749995940667931</v>
      </c>
      <c r="L189" s="17">
        <f t="shared" si="12"/>
        <v>0.41599996244878035</v>
      </c>
      <c r="M189" s="17">
        <f t="shared" si="13"/>
        <v>0.7664999173366811</v>
      </c>
      <c r="N189" s="17">
        <f t="shared" si="14"/>
        <v>0.80360017280829477</v>
      </c>
      <c r="O189" s="18">
        <f>IFERROR((VLOOKUP(A189,$A$3:$N$369,11,FALSE)/VLOOKUP(A189-7,$A$3:$N$369,11,FALSE))-1,"No data available")</f>
        <v>-5.9405973151498426E-2</v>
      </c>
      <c r="P189" s="18">
        <f>IFERROR((VLOOKUP(A189,$A$3:$N$369,12,FALSE)/VLOOKUP(A189-7,$A$3:$N$369,12,FALSE))-1,"No data available")</f>
        <v>8.3333088551329704E-2</v>
      </c>
      <c r="Q189" s="18">
        <f>IFERROR((VLOOKUP(A189,$A$3:$N$369,13,FALSE)/VLOOKUP(A189-7,$A$3:$N$369,13,FALSE))-1,"No data available")</f>
        <v>8.2474444829546689E-2</v>
      </c>
      <c r="R189" s="18">
        <f>IFERROR((VLOOKUP(A189,$A$3:$N$369,14,FALSE)/VLOOKUP(A189-7,$A$3:$N$369,14,FALSE))-1,"No data available")</f>
        <v>-4.8543302467467075E-2</v>
      </c>
    </row>
    <row r="190" spans="1:18" x14ac:dyDescent="0.25">
      <c r="A190" s="22">
        <v>43652</v>
      </c>
      <c r="B190" s="23">
        <v>44889750</v>
      </c>
      <c r="C190" s="23">
        <v>9332579</v>
      </c>
      <c r="D190" s="23">
        <v>3204807</v>
      </c>
      <c r="E190" s="23">
        <v>2179269</v>
      </c>
      <c r="F190" s="23">
        <v>1750824</v>
      </c>
      <c r="G190" s="24">
        <f t="shared" si="10"/>
        <v>3.9002756754047414E-2</v>
      </c>
      <c r="H190" s="48">
        <f>IFERROR((VLOOKUP(A190,$A$3:$F$369,6,TRUE)/(VLOOKUP(A190-7,$A$3:$F$369,6,TRUE))-1),"No Data Available")</f>
        <v>1.2231834220112869E-2</v>
      </c>
      <c r="I190" s="18">
        <f>IFERROR((VLOOKUP(A190,'Channel wise traffic'!$A$3:$F$369,6,TRUE)/(VLOOKUP(A190-7,'Channel wise traffic'!$A$3:$F$369,6,TRUE))-1),"No Data Avaiable")</f>
        <v>-3.8461539285384649E-2</v>
      </c>
      <c r="J190" s="18">
        <f>IFERROR((VLOOKUP(A190,$A$3:$G$369,7,FALSE)/(VLOOKUP(A190-7,$A$3:$G$369,7,FALSE))-1),"No Data Available")</f>
        <v>5.2721107588917349E-2</v>
      </c>
      <c r="K190" s="24">
        <f t="shared" si="11"/>
        <v>0.20789999944307999</v>
      </c>
      <c r="L190" s="24">
        <f t="shared" si="12"/>
        <v>0.34339993264455626</v>
      </c>
      <c r="M190" s="24">
        <f t="shared" si="13"/>
        <v>0.68000007488750491</v>
      </c>
      <c r="N190" s="24">
        <f t="shared" si="14"/>
        <v>0.80339967209188035</v>
      </c>
      <c r="O190" s="25">
        <f>IFERROR((VLOOKUP(A190,$A$3:$N$369,11,FALSE)/VLOOKUP(A190-7,$A$3:$N$369,11,FALSE))-1,"No data available")</f>
        <v>-2.9411686941168691E-2</v>
      </c>
      <c r="P190" s="25">
        <f>IFERROR((VLOOKUP(A190,$A$3:$N$369,12,FALSE)/VLOOKUP(A190-7,$A$3:$N$369,12,FALSE))-1,"No data available")</f>
        <v>-1.9417766120608304E-2</v>
      </c>
      <c r="Q190" s="25">
        <f>IFERROR((VLOOKUP(A190,$A$3:$N$369,13,FALSE)/VLOOKUP(A190-7,$A$3:$N$369,13,FALSE))-1,"No data available")</f>
        <v>4.1667054774842782E-2</v>
      </c>
      <c r="R190" s="25">
        <f>IFERROR((VLOOKUP(A190,$A$3:$N$369,14,FALSE)/VLOOKUP(A190-7,$A$3:$N$369,14,FALSE))-1,"No data available")</f>
        <v>6.1855263104174441E-2</v>
      </c>
    </row>
    <row r="191" spans="1:18" x14ac:dyDescent="0.25">
      <c r="A191" s="15">
        <v>43653</v>
      </c>
      <c r="B191" s="16">
        <v>43543058</v>
      </c>
      <c r="C191" s="16">
        <v>9144042</v>
      </c>
      <c r="D191" s="16">
        <v>3140064</v>
      </c>
      <c r="E191" s="16">
        <v>2135243</v>
      </c>
      <c r="F191" s="16">
        <v>1632180</v>
      </c>
      <c r="G191" s="17">
        <f t="shared" si="10"/>
        <v>3.748427590914722E-2</v>
      </c>
      <c r="H191" s="47">
        <f>IFERROR((VLOOKUP(A191,$A$3:$F$369,6,TRUE)/(VLOOKUP(A191-7,$A$3:$F$369,6,TRUE))-1),"No Data Available")</f>
        <v>-3.5684027560325182E-2</v>
      </c>
      <c r="I191" s="25">
        <f>IFERROR((VLOOKUP(A191,'Channel wise traffic'!$A$3:$F$369,6,TRUE)/(VLOOKUP(A191-7,'Channel wise traffic'!$A$3:$F$369,6,TRUE))-1),"No Data Avaiable")</f>
        <v>-1.0204115729796515E-2</v>
      </c>
      <c r="J191" s="25">
        <f>IFERROR((VLOOKUP(A191,$A$3:$G$369,7,FALSE)/(VLOOKUP(A191-7,$A$3:$G$369,7,FALSE))-1),"No Data Available")</f>
        <v>-2.5742636969883437E-2</v>
      </c>
      <c r="K191" s="17">
        <f t="shared" si="11"/>
        <v>0.2099999958661608</v>
      </c>
      <c r="L191" s="17">
        <f t="shared" si="12"/>
        <v>0.34339999750657313</v>
      </c>
      <c r="M191" s="17">
        <f t="shared" si="13"/>
        <v>0.67999983439827982</v>
      </c>
      <c r="N191" s="17">
        <f t="shared" si="14"/>
        <v>0.76440011745735736</v>
      </c>
      <c r="O191" s="18">
        <f>IFERROR((VLOOKUP(A191,$A$3:$N$369,11,FALSE)/VLOOKUP(A191-7,$A$3:$N$369,11,FALSE))-1,"No data available")</f>
        <v>5.2631560924996101E-2</v>
      </c>
      <c r="P191" s="18">
        <f>IFERROR((VLOOKUP(A191,$A$3:$N$369,12,FALSE)/VLOOKUP(A191-7,$A$3:$N$369,12,FALSE))-1,"No data available")</f>
        <v>-3.8095240474528169E-2</v>
      </c>
      <c r="Q191" s="18">
        <f>IFERROR((VLOOKUP(A191,$A$3:$N$369,13,FALSE)/VLOOKUP(A191-7,$A$3:$N$369,13,FALSE))-1,"No data available")</f>
        <v>3.0928038333314589E-2</v>
      </c>
      <c r="R191" s="18">
        <f>IFERROR((VLOOKUP(A191,$A$3:$N$369,14,FALSE)/VLOOKUP(A191-7,$A$3:$N$369,14,FALSE))-1,"No data available")</f>
        <v>-6.6666435022744497E-2</v>
      </c>
    </row>
    <row r="192" spans="1:18" x14ac:dyDescent="0.25">
      <c r="A192" s="15">
        <v>43654</v>
      </c>
      <c r="B192" s="16">
        <v>21282993</v>
      </c>
      <c r="C192" s="16">
        <v>5267540</v>
      </c>
      <c r="D192" s="16">
        <v>2022735</v>
      </c>
      <c r="E192" s="16">
        <v>1535660</v>
      </c>
      <c r="F192" s="46">
        <v>1284426</v>
      </c>
      <c r="G192" s="17">
        <f t="shared" si="10"/>
        <v>6.0349876542270156E-2</v>
      </c>
      <c r="H192" s="48">
        <f>IFERROR((VLOOKUP(A192,$A$3:$F$369,6,TRUE)/(VLOOKUP(A192-7,$A$3:$F$369,6,TRUE))-1),"No Data Available")</f>
        <v>-1.0229629167273546E-2</v>
      </c>
      <c r="I192" s="18">
        <f>IFERROR((VLOOKUP(A192,'Channel wise traffic'!$A$3:$F$369,6,TRUE)/(VLOOKUP(A192-7,'Channel wise traffic'!$A$3:$F$369,6,TRUE))-1),"No Data Avaiable")</f>
        <v>-1.0101038289657804E-2</v>
      </c>
      <c r="J192" s="18">
        <f>IFERROR((VLOOKUP(A192,$A$3:$G$369,7,FALSE)/(VLOOKUP(A192-7,$A$3:$G$369,7,FALSE))-1),"No Data Available")</f>
        <v>-1.2990350767172476E-4</v>
      </c>
      <c r="K192" s="17">
        <f t="shared" si="11"/>
        <v>0.2474999639383427</v>
      </c>
      <c r="L192" s="17">
        <f t="shared" si="12"/>
        <v>0.38399993165690244</v>
      </c>
      <c r="M192" s="17">
        <f t="shared" si="13"/>
        <v>0.75919979631538481</v>
      </c>
      <c r="N192" s="17">
        <f t="shared" si="14"/>
        <v>0.83639998437154062</v>
      </c>
      <c r="O192" s="18">
        <f>IFERROR((VLOOKUP(A192,$A$3:$N$369,11,FALSE)/VLOOKUP(A192-7,$A$3:$N$369,11,FALSE))-1,"No data available")</f>
        <v>2.0618505380605168E-2</v>
      </c>
      <c r="P192" s="18">
        <f>IFERROR((VLOOKUP(A192,$A$3:$N$369,12,FALSE)/VLOOKUP(A192-7,$A$3:$N$369,12,FALSE))-1,"No data available")</f>
        <v>-8.5714531940275007E-2</v>
      </c>
      <c r="Q192" s="18">
        <f>IFERROR((VLOOKUP(A192,$A$3:$N$369,13,FALSE)/VLOOKUP(A192-7,$A$3:$N$369,13,FALSE))-1,"No data available")</f>
        <v>5.0505218988614153E-2</v>
      </c>
      <c r="R192" s="18">
        <f>IFERROR((VLOOKUP(A192,$A$3:$N$369,14,FALSE)/VLOOKUP(A192-7,$A$3:$N$369,14,FALSE))-1,"No data available")</f>
        <v>1.999985518004066E-2</v>
      </c>
    </row>
    <row r="193" spans="1:18" x14ac:dyDescent="0.25">
      <c r="A193" s="22">
        <v>43655</v>
      </c>
      <c r="B193" s="23">
        <v>22803207</v>
      </c>
      <c r="C193" s="23">
        <v>5643793</v>
      </c>
      <c r="D193" s="23">
        <v>2234942</v>
      </c>
      <c r="E193" s="23">
        <v>1647823</v>
      </c>
      <c r="F193" s="23">
        <v>1351214</v>
      </c>
      <c r="G193" s="24">
        <f t="shared" si="10"/>
        <v>5.9255437184778437E-2</v>
      </c>
      <c r="H193" s="47">
        <f>IFERROR((VLOOKUP(A193,$A$3:$F$369,6,TRUE)/(VLOOKUP(A193-7,$A$3:$F$369,6,TRUE))-1),"No Data Available")</f>
        <v>3.0456570198363897E-2</v>
      </c>
      <c r="I193" s="25">
        <f>IFERROR((VLOOKUP(A193,'Channel wise traffic'!$A$3:$F$369,6,TRUE)/(VLOOKUP(A193-7,'Channel wise traffic'!$A$3:$F$369,6,TRUE))-1),"No Data Avaiable")</f>
        <v>3.9603982965473961E-2</v>
      </c>
      <c r="J193" s="25">
        <f>IFERROR((VLOOKUP(A193,$A$3:$G$369,7,FALSE)/(VLOOKUP(A193-7,$A$3:$G$369,7,FALSE))-1),"No Data Available")</f>
        <v>-8.7989362657882042E-3</v>
      </c>
      <c r="K193" s="24">
        <f t="shared" si="11"/>
        <v>0.24749996787732534</v>
      </c>
      <c r="L193" s="24">
        <f t="shared" si="12"/>
        <v>0.39599999503879751</v>
      </c>
      <c r="M193" s="24">
        <f t="shared" si="13"/>
        <v>0.73730011785540739</v>
      </c>
      <c r="N193" s="24">
        <f t="shared" si="14"/>
        <v>0.81999947809928619</v>
      </c>
      <c r="O193" s="25">
        <f>IFERROR((VLOOKUP(A193,$A$3:$N$369,11,FALSE)/VLOOKUP(A193-7,$A$3:$N$369,11,FALSE))-1,"No data available")</f>
        <v>3.1249889662994024E-2</v>
      </c>
      <c r="P193" s="25">
        <f>IFERROR((VLOOKUP(A193,$A$3:$N$369,12,FALSE)/VLOOKUP(A193-7,$A$3:$N$369,12,FALSE))-1,"No data available")</f>
        <v>-9.9999183730993257E-3</v>
      </c>
      <c r="Q193" s="25">
        <f>IFERROR((VLOOKUP(A193,$A$3:$N$369,13,FALSE)/VLOOKUP(A193-7,$A$3:$N$369,13,FALSE))-1,"No data available")</f>
        <v>-1.9416944473254372E-2</v>
      </c>
      <c r="R193" s="25">
        <f>IFERROR((VLOOKUP(A193,$A$3:$N$369,14,FALSE)/VLOOKUP(A193-7,$A$3:$N$369,14,FALSE))-1,"No data available")</f>
        <v>-9.9018943499898926E-3</v>
      </c>
    </row>
    <row r="194" spans="1:18" x14ac:dyDescent="0.25">
      <c r="A194" s="15">
        <v>43656</v>
      </c>
      <c r="B194" s="16">
        <v>22803207</v>
      </c>
      <c r="C194" s="16">
        <v>5814817</v>
      </c>
      <c r="D194" s="16">
        <v>2395704</v>
      </c>
      <c r="E194" s="16">
        <v>1818819</v>
      </c>
      <c r="F194" s="16">
        <v>1506346</v>
      </c>
      <c r="G194" s="17">
        <f t="shared" si="10"/>
        <v>6.6058515365843062E-2</v>
      </c>
      <c r="H194" s="48">
        <f>IFERROR((VLOOKUP(A194,$A$3:$F$369,6,TRUE)/(VLOOKUP(A194-7,$A$3:$F$369,6,TRUE))-1),"No Data Available")</f>
        <v>3.0106953334427589E-2</v>
      </c>
      <c r="I194" s="18">
        <f>IFERROR((VLOOKUP(A194,'Channel wise traffic'!$A$3:$F$369,6,TRUE)/(VLOOKUP(A194-7,'Channel wise traffic'!$A$3:$F$369,6,TRUE))-1),"No Data Avaiable")</f>
        <v>2.9411758067162896E-2</v>
      </c>
      <c r="J194" s="18">
        <f>IFERROR((VLOOKUP(A194,$A$3:$G$369,7,FALSE)/(VLOOKUP(A194-7,$A$3:$G$369,7,FALSE))-1),"No Data Available")</f>
        <v>6.7533513105622056E-4</v>
      </c>
      <c r="K194" s="17">
        <f t="shared" si="11"/>
        <v>0.25499996557501758</v>
      </c>
      <c r="L194" s="17">
        <f t="shared" si="12"/>
        <v>0.41199989612742755</v>
      </c>
      <c r="M194" s="17">
        <f t="shared" si="13"/>
        <v>0.75920021839091978</v>
      </c>
      <c r="N194" s="17">
        <f t="shared" si="14"/>
        <v>0.82820005728992274</v>
      </c>
      <c r="O194" s="18">
        <f>IFERROR((VLOOKUP(A194,$A$3:$N$369,11,FALSE)/VLOOKUP(A194-7,$A$3:$N$369,11,FALSE))-1,"No data available")</f>
        <v>-2.8571419800732412E-2</v>
      </c>
      <c r="P194" s="18">
        <f>IFERROR((VLOOKUP(A194,$A$3:$N$369,12,FALSE)/VLOOKUP(A194-7,$A$3:$N$369,12,FALSE))-1,"No data available")</f>
        <v>4.0404018470755698E-2</v>
      </c>
      <c r="Q194" s="18">
        <f>IFERROR((VLOOKUP(A194,$A$3:$N$369,13,FALSE)/VLOOKUP(A194-7,$A$3:$N$369,13,FALSE))-1,"No data available")</f>
        <v>9.7092133602276753E-3</v>
      </c>
      <c r="R194" s="18">
        <f>IFERROR((VLOOKUP(A194,$A$3:$N$369,14,FALSE)/VLOOKUP(A194-7,$A$3:$N$369,14,FALSE))-1,"No data available")</f>
        <v>-1.9417860529610587E-2</v>
      </c>
    </row>
    <row r="195" spans="1:18" x14ac:dyDescent="0.25">
      <c r="A195" s="22">
        <v>43657</v>
      </c>
      <c r="B195" s="23">
        <v>21500167</v>
      </c>
      <c r="C195" s="23">
        <v>5321291</v>
      </c>
      <c r="D195" s="23">
        <v>2149801</v>
      </c>
      <c r="E195" s="23">
        <v>1600742</v>
      </c>
      <c r="F195" s="23">
        <v>1338860</v>
      </c>
      <c r="G195" s="24">
        <f t="shared" si="10"/>
        <v>6.2272074444817103E-2</v>
      </c>
      <c r="H195" s="47">
        <f>IFERROR((VLOOKUP(A195,$A$3:$F$369,6,TRUE)/(VLOOKUP(A195-7,$A$3:$F$369,6,TRUE))-1),"No Data Available")</f>
        <v>-7.8968994091960232E-3</v>
      </c>
      <c r="I195" s="25">
        <f>IFERROR((VLOOKUP(A195,'Channel wise traffic'!$A$3:$F$369,6,TRUE)/(VLOOKUP(A195-7,'Channel wise traffic'!$A$3:$F$369,6,TRUE))-1),"No Data Avaiable")</f>
        <v>-3.8834883747753235E-2</v>
      </c>
      <c r="J195" s="25">
        <f>IFERROR((VLOOKUP(A195,$A$3:$G$369,7,FALSE)/(VLOOKUP(A195-7,$A$3:$G$369,7,FALSE))-1),"No Data Available")</f>
        <v>3.2188045919904207E-2</v>
      </c>
      <c r="K195" s="24">
        <f t="shared" si="11"/>
        <v>0.24749998453500385</v>
      </c>
      <c r="L195" s="24">
        <f t="shared" si="12"/>
        <v>0.40399989401068276</v>
      </c>
      <c r="M195" s="24">
        <f t="shared" si="13"/>
        <v>0.74460008158894708</v>
      </c>
      <c r="N195" s="24">
        <f t="shared" si="14"/>
        <v>0.83639961967637511</v>
      </c>
      <c r="O195" s="25">
        <f>IFERROR((VLOOKUP(A195,$A$3:$N$369,11,FALSE)/VLOOKUP(A195-7,$A$3:$N$369,11,FALSE))-1,"No data available")</f>
        <v>-3.8834936423285615E-2</v>
      </c>
      <c r="P195" s="25">
        <f>IFERROR((VLOOKUP(A195,$A$3:$N$369,12,FALSE)/VLOOKUP(A195-7,$A$3:$N$369,12,FALSE))-1,"No data available")</f>
        <v>-1.9417661912481732E-2</v>
      </c>
      <c r="Q195" s="25">
        <f>IFERROR((VLOOKUP(A195,$A$3:$N$369,13,FALSE)/VLOOKUP(A195-7,$A$3:$N$369,13,FALSE))-1,"No data available")</f>
        <v>7.3684440386685868E-2</v>
      </c>
      <c r="R195" s="25">
        <f>IFERROR((VLOOKUP(A195,$A$3:$N$369,14,FALSE)/VLOOKUP(A195-7,$A$3:$N$369,14,FALSE))-1,"No data available")</f>
        <v>1.9999883870490898E-2</v>
      </c>
    </row>
    <row r="196" spans="1:18" x14ac:dyDescent="0.25">
      <c r="A196" s="15">
        <v>43658</v>
      </c>
      <c r="B196" s="16">
        <v>20848646</v>
      </c>
      <c r="C196" s="16">
        <v>5160040</v>
      </c>
      <c r="D196" s="16">
        <v>2125936</v>
      </c>
      <c r="E196" s="16">
        <v>1598491</v>
      </c>
      <c r="F196" s="16">
        <v>1376301</v>
      </c>
      <c r="G196" s="17">
        <f t="shared" si="10"/>
        <v>6.6013927235370584E-2</v>
      </c>
      <c r="H196" s="48">
        <f>IFERROR((VLOOKUP(A196,$A$3:$F$369,6,TRUE)/(VLOOKUP(A196-7,$A$3:$F$369,6,TRUE))-1),"No Data Available")</f>
        <v>9.6160692596560127E-2</v>
      </c>
      <c r="I196" s="18">
        <f>IFERROR((VLOOKUP(A196,'Channel wise traffic'!$A$3:$F$369,6,TRUE)/(VLOOKUP(A196-7,'Channel wise traffic'!$A$3:$F$369,6,TRUE))-1),"No Data Avaiable")</f>
        <v>1.0526296911824717E-2</v>
      </c>
      <c r="J196" s="18">
        <f>IFERROR((VLOOKUP(A196,$A$3:$G$369,7,FALSE)/(VLOOKUP(A196-7,$A$3:$G$369,7,FALSE))-1),"No Data Available")</f>
        <v>8.4742372860435511E-2</v>
      </c>
      <c r="K196" s="17">
        <f t="shared" si="11"/>
        <v>0.24750000551594573</v>
      </c>
      <c r="L196" s="17">
        <f t="shared" si="12"/>
        <v>0.4119999069774653</v>
      </c>
      <c r="M196" s="17">
        <f t="shared" si="13"/>
        <v>0.75189986904591677</v>
      </c>
      <c r="N196" s="17">
        <f t="shared" si="14"/>
        <v>0.86100015577191236</v>
      </c>
      <c r="O196" s="18">
        <f>IFERROR((VLOOKUP(A196,$A$3:$N$369,11,FALSE)/VLOOKUP(A196-7,$A$3:$N$369,11,FALSE))-1,"No data available")</f>
        <v>4.2105464498808587E-2</v>
      </c>
      <c r="P196" s="18">
        <f>IFERROR((VLOOKUP(A196,$A$3:$N$369,12,FALSE)/VLOOKUP(A196-7,$A$3:$N$369,12,FALSE))-1,"No data available")</f>
        <v>-9.6155188278593817E-3</v>
      </c>
      <c r="Q196" s="18">
        <f>IFERROR((VLOOKUP(A196,$A$3:$N$369,13,FALSE)/VLOOKUP(A196-7,$A$3:$N$369,13,FALSE))-1,"No data available")</f>
        <v>-1.9047684103469131E-2</v>
      </c>
      <c r="R196" s="18">
        <f>IFERROR((VLOOKUP(A196,$A$3:$N$369,14,FALSE)/VLOOKUP(A196-7,$A$3:$N$369,14,FALSE))-1,"No data available")</f>
        <v>7.1428534868310356E-2</v>
      </c>
    </row>
    <row r="197" spans="1:18" x14ac:dyDescent="0.25">
      <c r="A197" s="15">
        <v>43659</v>
      </c>
      <c r="B197" s="16">
        <v>44889750</v>
      </c>
      <c r="C197" s="16">
        <v>9898190</v>
      </c>
      <c r="D197" s="16">
        <v>3466346</v>
      </c>
      <c r="E197" s="16">
        <v>2404257</v>
      </c>
      <c r="F197" s="46">
        <v>1912827</v>
      </c>
      <c r="G197" s="17">
        <f t="shared" ref="G197:G260" si="15">(F197/B197)</f>
        <v>4.2611665246520644E-2</v>
      </c>
      <c r="H197" s="47">
        <f>IFERROR((VLOOKUP(A197,$A$3:$F$369,6,TRUE)/(VLOOKUP(A197-7,$A$3:$F$369,6,TRUE))-1),"No Data Available")</f>
        <v>9.2529574645995316E-2</v>
      </c>
      <c r="I197" s="25">
        <f>IFERROR((VLOOKUP(A197,'Channel wise traffic'!$A$3:$F$369,6,TRUE)/(VLOOKUP(A197-7,'Channel wise traffic'!$A$3:$F$369,6,TRUE))-1),"No Data Avaiable")</f>
        <v>0</v>
      </c>
      <c r="J197" s="25">
        <f>IFERROR((VLOOKUP(A197,$A$3:$G$369,7,FALSE)/(VLOOKUP(A197-7,$A$3:$G$369,7,FALSE))-1),"No Data Available")</f>
        <v>9.2529574645995316E-2</v>
      </c>
      <c r="K197" s="17">
        <f t="shared" ref="K197:K260" si="16">C197/B197</f>
        <v>0.22050000278460005</v>
      </c>
      <c r="L197" s="17">
        <f t="shared" ref="L197:L260" si="17">D197/C197</f>
        <v>0.35019998605805708</v>
      </c>
      <c r="M197" s="17">
        <f t="shared" ref="M197:M260" si="18">E197/D197</f>
        <v>0.6935998310612963</v>
      </c>
      <c r="N197" s="17">
        <f t="shared" ref="N197:N260" si="19">F197/E197</f>
        <v>0.79560005440350179</v>
      </c>
      <c r="O197" s="18">
        <f>IFERROR((VLOOKUP(A197,$A$3:$N$369,11,FALSE)/VLOOKUP(A197-7,$A$3:$N$369,11,FALSE))-1,"No data available")</f>
        <v>6.0606076841138945E-2</v>
      </c>
      <c r="P197" s="18">
        <f>IFERROR((VLOOKUP(A197,$A$3:$N$369,12,FALSE)/VLOOKUP(A197-7,$A$3:$N$369,12,FALSE))-1,"No data available")</f>
        <v>1.9802139625167969E-2</v>
      </c>
      <c r="Q197" s="18">
        <f>IFERROR((VLOOKUP(A197,$A$3:$N$369,13,FALSE)/VLOOKUP(A197-7,$A$3:$N$369,13,FALSE))-1,"No data available")</f>
        <v>1.9999639229512312E-2</v>
      </c>
      <c r="R197" s="18">
        <f>IFERROR((VLOOKUP(A197,$A$3:$N$369,14,FALSE)/VLOOKUP(A197-7,$A$3:$N$369,14,FALSE))-1,"No data available")</f>
        <v>-9.7082659594197596E-3</v>
      </c>
    </row>
    <row r="198" spans="1:18" x14ac:dyDescent="0.25">
      <c r="A198" s="22">
        <v>43660</v>
      </c>
      <c r="B198" s="23">
        <v>43094160</v>
      </c>
      <c r="C198" s="23">
        <v>9230769</v>
      </c>
      <c r="D198" s="23">
        <v>3232615</v>
      </c>
      <c r="E198" s="23">
        <v>2264123</v>
      </c>
      <c r="F198" s="23">
        <v>1801336</v>
      </c>
      <c r="G198" s="24">
        <f t="shared" si="15"/>
        <v>4.1800002598960044E-2</v>
      </c>
      <c r="H198" s="48">
        <f>IFERROR((VLOOKUP(A198,$A$3:$F$369,6,TRUE)/(VLOOKUP(A198-7,$A$3:$F$369,6,TRUE))-1),"No Data Available")</f>
        <v>0.10363807913342882</v>
      </c>
      <c r="I198" s="18">
        <f>IFERROR((VLOOKUP(A198,'Channel wise traffic'!$A$3:$F$369,6,TRUE)/(VLOOKUP(A198-7,'Channel wise traffic'!$A$3:$F$369,6,TRUE))-1),"No Data Avaiable")</f>
        <v>-1.0309290188543541E-2</v>
      </c>
      <c r="J198" s="18">
        <f>IFERROR((VLOOKUP(A198,$A$3:$G$369,7,FALSE)/(VLOOKUP(A198-7,$A$3:$G$369,7,FALSE))-1),"No Data Available")</f>
        <v>0.11513432192936301</v>
      </c>
      <c r="K198" s="24">
        <f t="shared" si="16"/>
        <v>0.21419999832923997</v>
      </c>
      <c r="L198" s="24">
        <f t="shared" si="17"/>
        <v>0.35019996708833251</v>
      </c>
      <c r="M198" s="24">
        <f t="shared" si="18"/>
        <v>0.70039983109649617</v>
      </c>
      <c r="N198" s="24">
        <f t="shared" si="19"/>
        <v>0.79559988569525597</v>
      </c>
      <c r="O198" s="25">
        <f>IFERROR((VLOOKUP(A198,$A$3:$N$369,11,FALSE)/VLOOKUP(A198-7,$A$3:$N$369,11,FALSE))-1,"No data available")</f>
        <v>2.000001212264757E-2</v>
      </c>
      <c r="P198" s="25">
        <f>IFERROR((VLOOKUP(A198,$A$3:$N$369,12,FALSE)/VLOOKUP(A198-7,$A$3:$N$369,12,FALSE))-1,"No data available")</f>
        <v>1.9801891762183832E-2</v>
      </c>
      <c r="Q198" s="25">
        <f>IFERROR((VLOOKUP(A198,$A$3:$N$369,13,FALSE)/VLOOKUP(A198-7,$A$3:$N$369,13,FALSE))-1,"No data available")</f>
        <v>3.0000002450394581E-2</v>
      </c>
      <c r="R198" s="25">
        <f>IFERROR((VLOOKUP(A198,$A$3:$N$369,14,FALSE)/VLOOKUP(A198-7,$A$3:$N$369,14,FALSE))-1,"No data available")</f>
        <v>4.0816017064046362E-2</v>
      </c>
    </row>
    <row r="199" spans="1:18" x14ac:dyDescent="0.25">
      <c r="A199" s="15">
        <v>43661</v>
      </c>
      <c r="B199" s="16">
        <v>21500167</v>
      </c>
      <c r="C199" s="16">
        <v>5590043</v>
      </c>
      <c r="D199" s="16">
        <v>2236017</v>
      </c>
      <c r="E199" s="16">
        <v>1599646</v>
      </c>
      <c r="F199" s="16">
        <v>1298593</v>
      </c>
      <c r="G199" s="17">
        <f t="shared" si="15"/>
        <v>6.0399205271289287E-2</v>
      </c>
      <c r="H199" s="47">
        <f>IFERROR((VLOOKUP(A199,$A$3:$F$369,6,TRUE)/(VLOOKUP(A199-7,$A$3:$F$369,6,TRUE))-1),"No Data Available")</f>
        <v>1.1029829667104307E-2</v>
      </c>
      <c r="I199" s="25">
        <f>IFERROR((VLOOKUP(A199,'Channel wise traffic'!$A$3:$F$369,6,TRUE)/(VLOOKUP(A199-7,'Channel wise traffic'!$A$3:$F$369,6,TRUE))-1),"No Data Avaiable")</f>
        <v>1.0204110399515187E-2</v>
      </c>
      <c r="J199" s="25">
        <f>IFERROR((VLOOKUP(A199,$A$3:$G$369,7,FALSE)/(VLOOKUP(A199-7,$A$3:$G$369,7,FALSE))-1),"No Data Available")</f>
        <v>8.1737912064450136E-4</v>
      </c>
      <c r="K199" s="17">
        <f t="shared" si="16"/>
        <v>0.25999998046526801</v>
      </c>
      <c r="L199" s="17">
        <f t="shared" si="17"/>
        <v>0.39999996422209988</v>
      </c>
      <c r="M199" s="17">
        <f t="shared" si="18"/>
        <v>0.71539974874967405</v>
      </c>
      <c r="N199" s="17">
        <f t="shared" si="19"/>
        <v>0.8118002358021712</v>
      </c>
      <c r="O199" s="18">
        <f>IFERROR((VLOOKUP(A199,$A$3:$N$369,11,FALSE)/VLOOKUP(A199-7,$A$3:$N$369,11,FALSE))-1,"No data available")</f>
        <v>5.0505124639288024E-2</v>
      </c>
      <c r="P199" s="18">
        <f>IFERROR((VLOOKUP(A199,$A$3:$N$369,12,FALSE)/VLOOKUP(A199-7,$A$3:$N$369,12,FALSE))-1,"No data available")</f>
        <v>4.166675888758542E-2</v>
      </c>
      <c r="Q199" s="18">
        <f>IFERROR((VLOOKUP(A199,$A$3:$N$369,13,FALSE)/VLOOKUP(A199-7,$A$3:$N$369,13,FALSE))-1,"No data available")</f>
        <v>-5.7692385822921688E-2</v>
      </c>
      <c r="R199" s="18">
        <f>IFERROR((VLOOKUP(A199,$A$3:$N$369,14,FALSE)/VLOOKUP(A199-7,$A$3:$N$369,14,FALSE))-1,"No data available")</f>
        <v>-2.9411464644936935E-2</v>
      </c>
    </row>
    <row r="200" spans="1:18" x14ac:dyDescent="0.25">
      <c r="A200" s="22">
        <v>43662</v>
      </c>
      <c r="B200" s="23">
        <v>20631473</v>
      </c>
      <c r="C200" s="23">
        <v>2063147</v>
      </c>
      <c r="D200" s="23">
        <v>817006</v>
      </c>
      <c r="E200" s="23">
        <v>596414</v>
      </c>
      <c r="F200" s="23">
        <v>498841</v>
      </c>
      <c r="G200" s="24">
        <f t="shared" si="15"/>
        <v>2.4178642019404045E-2</v>
      </c>
      <c r="H200" s="49">
        <f>IFERROR((VLOOKUP(A200,$A$3:$F$369,6,TRUE)/(VLOOKUP(A200-7,$A$3:$F$369,6,TRUE))-1),"No Data Available")</f>
        <v>-0.63082013655867986</v>
      </c>
      <c r="I200" s="32">
        <f>IFERROR((VLOOKUP(A200,'Channel wise traffic'!$A$3:$F$369,6,TRUE)/(VLOOKUP(A200-7,'Channel wise traffic'!$A$3:$F$369,6,TRUE))-1),"No Data Avaiable")</f>
        <v>-9.5238059737655312E-2</v>
      </c>
      <c r="J200" s="32">
        <f>IFERROR((VLOOKUP(A200,$A$3:$G$369,7,FALSE)/(VLOOKUP(A200-7,$A$3:$G$369,7,FALSE))-1),"No Data Available")</f>
        <v>-0.59195909830169868</v>
      </c>
      <c r="K200" s="24">
        <f t="shared" si="16"/>
        <v>9.9999985459109E-2</v>
      </c>
      <c r="L200" s="24">
        <f t="shared" si="17"/>
        <v>0.39599989724435536</v>
      </c>
      <c r="M200" s="24">
        <f t="shared" si="18"/>
        <v>0.72999953488713665</v>
      </c>
      <c r="N200" s="24">
        <f t="shared" si="19"/>
        <v>0.83640055397760615</v>
      </c>
      <c r="O200" s="25">
        <f>IFERROR((VLOOKUP(A200,$A$3:$N$369,11,FALSE)/VLOOKUP(A200-7,$A$3:$N$369,11,FALSE))-1,"No data available")</f>
        <v>-0.59595960227083933</v>
      </c>
      <c r="P200" s="25">
        <f>IFERROR((VLOOKUP(A200,$A$3:$N$369,12,FALSE)/VLOOKUP(A200-7,$A$3:$N$369,12,FALSE))-1,"No data available")</f>
        <v>-2.4695566513965872E-7</v>
      </c>
      <c r="Q200" s="25">
        <f>IFERROR((VLOOKUP(A200,$A$3:$N$369,13,FALSE)/VLOOKUP(A200-7,$A$3:$N$369,13,FALSE))-1,"No data available")</f>
        <v>-9.9017791961107937E-3</v>
      </c>
      <c r="R200" s="25">
        <f>IFERROR((VLOOKUP(A200,$A$3:$N$369,14,FALSE)/VLOOKUP(A200-7,$A$3:$N$369,14,FALSE))-1,"No data available")</f>
        <v>2.0001324776860452E-2</v>
      </c>
    </row>
    <row r="201" spans="1:18" x14ac:dyDescent="0.25">
      <c r="A201" s="15">
        <v>43663</v>
      </c>
      <c r="B201" s="16">
        <v>21500167</v>
      </c>
      <c r="C201" s="16">
        <v>5267540</v>
      </c>
      <c r="D201" s="16">
        <v>2064876</v>
      </c>
      <c r="E201" s="16">
        <v>1552580</v>
      </c>
      <c r="F201" s="16">
        <v>1285847</v>
      </c>
      <c r="G201" s="17">
        <f t="shared" si="15"/>
        <v>5.9806372666779753E-2</v>
      </c>
      <c r="H201" s="47">
        <f>IFERROR((VLOOKUP(A201,$A$3:$F$369,6,TRUE)/(VLOOKUP(A201-7,$A$3:$F$369,6,TRUE))-1),"No Data Available")</f>
        <v>-0.14638004814298977</v>
      </c>
      <c r="I201" s="25">
        <f>IFERROR((VLOOKUP(A201,'Channel wise traffic'!$A$3:$F$369,6,TRUE)/(VLOOKUP(A201-7,'Channel wise traffic'!$A$3:$F$369,6,TRUE))-1),"No Data Avaiable")</f>
        <v>-5.714280075980549E-2</v>
      </c>
      <c r="J201" s="25">
        <f>IFERROR((VLOOKUP(A201,$A$3:$G$369,7,FALSE)/(VLOOKUP(A201-7,$A$3:$G$369,7,FALSE))-1),"No Data Available")</f>
        <v>-9.4645522449875008E-2</v>
      </c>
      <c r="K201" s="17">
        <f t="shared" si="16"/>
        <v>0.24499995744219102</v>
      </c>
      <c r="L201" s="17">
        <f t="shared" si="17"/>
        <v>0.39200006074942001</v>
      </c>
      <c r="M201" s="17">
        <f t="shared" si="18"/>
        <v>0.75189987195357011</v>
      </c>
      <c r="N201" s="17">
        <f t="shared" si="19"/>
        <v>0.82820015715776318</v>
      </c>
      <c r="O201" s="18">
        <f>IFERROR((VLOOKUP(A201,$A$3:$N$369,11,FALSE)/VLOOKUP(A201-7,$A$3:$N$369,11,FALSE))-1,"No data available")</f>
        <v>-3.9215723462067253E-2</v>
      </c>
      <c r="P201" s="18">
        <f>IFERROR((VLOOKUP(A201,$A$3:$N$369,12,FALSE)/VLOOKUP(A201-7,$A$3:$N$369,12,FALSE))-1,"No data available")</f>
        <v>-4.854330199108059E-2</v>
      </c>
      <c r="Q201" s="18">
        <f>IFERROR((VLOOKUP(A201,$A$3:$N$369,13,FALSE)/VLOOKUP(A201-7,$A$3:$N$369,13,FALSE))-1,"No data available")</f>
        <v>-9.6158381682532879E-3</v>
      </c>
      <c r="R201" s="18">
        <f>IFERROR((VLOOKUP(A201,$A$3:$N$369,14,FALSE)/VLOOKUP(A201-7,$A$3:$N$369,14,FALSE))-1,"No data available")</f>
        <v>1.2058419884830585E-7</v>
      </c>
    </row>
    <row r="202" spans="1:18" x14ac:dyDescent="0.25">
      <c r="A202" s="15">
        <v>43664</v>
      </c>
      <c r="B202" s="16">
        <v>22151687</v>
      </c>
      <c r="C202" s="16">
        <v>5759438</v>
      </c>
      <c r="D202" s="16">
        <v>2211624</v>
      </c>
      <c r="E202" s="16">
        <v>1695210</v>
      </c>
      <c r="F202" s="46">
        <v>1445675</v>
      </c>
      <c r="G202" s="17">
        <f t="shared" si="15"/>
        <v>6.5262523797848901E-2</v>
      </c>
      <c r="H202" s="48">
        <f>IFERROR((VLOOKUP(A202,$A$3:$F$369,6,TRUE)/(VLOOKUP(A202-7,$A$3:$F$369,6,TRUE))-1),"No Data Available")</f>
        <v>7.9780559580538757E-2</v>
      </c>
      <c r="I202" s="18">
        <f>IFERROR((VLOOKUP(A202,'Channel wise traffic'!$A$3:$F$369,6,TRUE)/(VLOOKUP(A202-7,'Channel wise traffic'!$A$3:$F$369,6,TRUE))-1),"No Data Avaiable")</f>
        <v>3.0302975335167126E-2</v>
      </c>
      <c r="J202" s="18">
        <f>IFERROR((VLOOKUP(A202,$A$3:$G$369,7,FALSE)/(VLOOKUP(A202-7,$A$3:$G$369,7,FALSE))-1),"No Data Available")</f>
        <v>4.8022317863873454E-2</v>
      </c>
      <c r="K202" s="17">
        <f t="shared" si="16"/>
        <v>0.25999997201116104</v>
      </c>
      <c r="L202" s="17">
        <f t="shared" si="17"/>
        <v>0.38399996666341402</v>
      </c>
      <c r="M202" s="17">
        <f t="shared" si="18"/>
        <v>0.76650009223991056</v>
      </c>
      <c r="N202" s="17">
        <f t="shared" si="19"/>
        <v>0.85279994808902737</v>
      </c>
      <c r="O202" s="18">
        <f>IFERROR((VLOOKUP(A202,$A$3:$N$369,11,FALSE)/VLOOKUP(A202-7,$A$3:$N$369,11,FALSE))-1,"No data available")</f>
        <v>5.0505003059462039E-2</v>
      </c>
      <c r="P202" s="18">
        <f>IFERROR((VLOOKUP(A202,$A$3:$N$369,12,FALSE)/VLOOKUP(A202-7,$A$3:$N$369,12,FALSE))-1,"No data available")</f>
        <v>-4.9504783649126138E-2</v>
      </c>
      <c r="Q202" s="18">
        <f>IFERROR((VLOOKUP(A202,$A$3:$N$369,13,FALSE)/VLOOKUP(A202-7,$A$3:$N$369,13,FALSE))-1,"No data available")</f>
        <v>2.9411775787385963E-2</v>
      </c>
      <c r="R202" s="18">
        <f>IFERROR((VLOOKUP(A202,$A$3:$N$369,14,FALSE)/VLOOKUP(A202-7,$A$3:$N$369,14,FALSE))-1,"No data available")</f>
        <v>1.9608244703647637E-2</v>
      </c>
    </row>
    <row r="203" spans="1:18" x14ac:dyDescent="0.25">
      <c r="A203" s="22">
        <v>43665</v>
      </c>
      <c r="B203" s="23">
        <v>22586034</v>
      </c>
      <c r="C203" s="23">
        <v>5872368</v>
      </c>
      <c r="D203" s="23">
        <v>2442905</v>
      </c>
      <c r="E203" s="23">
        <v>1783320</v>
      </c>
      <c r="F203" s="23">
        <v>1491569</v>
      </c>
      <c r="G203" s="24">
        <f t="shared" si="15"/>
        <v>6.6039438353807489E-2</v>
      </c>
      <c r="H203" s="47">
        <f>IFERROR((VLOOKUP(A203,$A$3:$F$369,6,TRUE)/(VLOOKUP(A203-7,$A$3:$F$369,6,TRUE))-1),"No Data Available")</f>
        <v>8.3752028081066632E-2</v>
      </c>
      <c r="I203" s="25">
        <f>IFERROR((VLOOKUP(A203,'Channel wise traffic'!$A$3:$F$369,6,TRUE)/(VLOOKUP(A203-7,'Channel wise traffic'!$A$3:$F$369,6,TRUE))-1),"No Data Avaiable")</f>
        <v>8.3333329336271023E-2</v>
      </c>
      <c r="J203" s="25">
        <f>IFERROR((VLOOKUP(A203,$A$3:$G$369,7,FALSE)/(VLOOKUP(A203-7,$A$3:$G$369,7,FALSE))-1),"No Data Available")</f>
        <v>3.8645054922947786E-4</v>
      </c>
      <c r="K203" s="24">
        <f t="shared" si="16"/>
        <v>0.25999996280887561</v>
      </c>
      <c r="L203" s="24">
        <f t="shared" si="17"/>
        <v>0.41599998501456315</v>
      </c>
      <c r="M203" s="24">
        <f t="shared" si="18"/>
        <v>0.72999973392334128</v>
      </c>
      <c r="N203" s="24">
        <f t="shared" si="19"/>
        <v>0.83640008523428211</v>
      </c>
      <c r="O203" s="25">
        <f>IFERROR((VLOOKUP(A203,$A$3:$N$369,11,FALSE)/VLOOKUP(A203-7,$A$3:$N$369,11,FALSE))-1,"No data available")</f>
        <v>5.0504876825647305E-2</v>
      </c>
      <c r="P203" s="25">
        <f>IFERROR((VLOOKUP(A203,$A$3:$N$369,12,FALSE)/VLOOKUP(A203-7,$A$3:$N$369,12,FALSE))-1,"No data available")</f>
        <v>9.708929466619054E-3</v>
      </c>
      <c r="Q203" s="25">
        <f>IFERROR((VLOOKUP(A203,$A$3:$N$369,13,FALSE)/VLOOKUP(A203-7,$A$3:$N$369,13,FALSE))-1,"No data available")</f>
        <v>-2.9126398373182982E-2</v>
      </c>
      <c r="R203" s="25">
        <f>IFERROR((VLOOKUP(A203,$A$3:$N$369,14,FALSE)/VLOOKUP(A203-7,$A$3:$N$369,14,FALSE))-1,"No data available")</f>
        <v>-2.8571505327517066E-2</v>
      </c>
    </row>
    <row r="204" spans="1:18" x14ac:dyDescent="0.25">
      <c r="A204" s="15">
        <v>43666</v>
      </c>
      <c r="B204" s="16">
        <v>44440853</v>
      </c>
      <c r="C204" s="16">
        <v>9332579</v>
      </c>
      <c r="D204" s="16">
        <v>3331730</v>
      </c>
      <c r="E204" s="16">
        <v>2152298</v>
      </c>
      <c r="F204" s="16">
        <v>1729156</v>
      </c>
      <c r="G204" s="17">
        <f t="shared" si="15"/>
        <v>3.8909154151474099E-2</v>
      </c>
      <c r="H204" s="48">
        <f>IFERROR((VLOOKUP(A204,$A$3:$F$369,6,TRUE)/(VLOOKUP(A204-7,$A$3:$F$369,6,TRUE))-1),"No Data Available")</f>
        <v>-9.6020706524949762E-2</v>
      </c>
      <c r="I204" s="18">
        <f>IFERROR((VLOOKUP(A204,'Channel wise traffic'!$A$3:$F$369,6,TRUE)/(VLOOKUP(A204-7,'Channel wise traffic'!$A$3:$F$369,6,TRUE))-1),"No Data Avaiable")</f>
        <v>-1.0000011361168459E-2</v>
      </c>
      <c r="J204" s="18">
        <f>IFERROR((VLOOKUP(A204,$A$3:$G$369,7,FALSE)/(VLOOKUP(A204-7,$A$3:$G$369,7,FALSE))-1),"No Data Available")</f>
        <v>-8.6889612823776385E-2</v>
      </c>
      <c r="K204" s="17">
        <f t="shared" si="16"/>
        <v>0.20999999707476361</v>
      </c>
      <c r="L204" s="17">
        <f t="shared" si="17"/>
        <v>0.35699992467248337</v>
      </c>
      <c r="M204" s="17">
        <f t="shared" si="18"/>
        <v>0.64600012606063517</v>
      </c>
      <c r="N204" s="17">
        <f t="shared" si="19"/>
        <v>0.803399900943085</v>
      </c>
      <c r="O204" s="18">
        <f>IFERROR((VLOOKUP(A204,$A$3:$N$369,11,FALSE)/VLOOKUP(A204-7,$A$3:$N$369,11,FALSE))-1,"No data available")</f>
        <v>-4.7619072912636562E-2</v>
      </c>
      <c r="P204" s="18">
        <f>IFERROR((VLOOKUP(A204,$A$3:$N$369,12,FALSE)/VLOOKUP(A204-7,$A$3:$N$369,12,FALSE))-1,"No data available")</f>
        <v>1.9417301213995319E-2</v>
      </c>
      <c r="Q204" s="18">
        <f>IFERROR((VLOOKUP(A204,$A$3:$N$369,13,FALSE)/VLOOKUP(A204-7,$A$3:$N$369,13,FALSE))-1,"No data available")</f>
        <v>-6.862704237950501E-2</v>
      </c>
      <c r="R204" s="18">
        <f>IFERROR((VLOOKUP(A204,$A$3:$N$369,14,FALSE)/VLOOKUP(A204-7,$A$3:$N$369,14,FALSE))-1,"No data available")</f>
        <v>9.803728011847701E-3</v>
      </c>
    </row>
    <row r="205" spans="1:18" x14ac:dyDescent="0.25">
      <c r="A205" s="22">
        <v>43667</v>
      </c>
      <c r="B205" s="23">
        <v>42645263</v>
      </c>
      <c r="C205" s="23">
        <v>9134615</v>
      </c>
      <c r="D205" s="23">
        <v>2950480</v>
      </c>
      <c r="E205" s="23">
        <v>1926073</v>
      </c>
      <c r="F205" s="23">
        <v>1547407</v>
      </c>
      <c r="G205" s="24">
        <f t="shared" si="15"/>
        <v>3.6285554154045198E-2</v>
      </c>
      <c r="H205" s="47">
        <f>IFERROR((VLOOKUP(A205,$A$3:$F$369,6,TRUE)/(VLOOKUP(A205-7,$A$3:$F$369,6,TRUE))-1),"No Data Available")</f>
        <v>-0.14096703779861175</v>
      </c>
      <c r="I205" s="25">
        <f>IFERROR((VLOOKUP(A205,'Channel wise traffic'!$A$3:$F$369,6,TRUE)/(VLOOKUP(A205-7,'Channel wise traffic'!$A$3:$F$369,6,TRUE))-1),"No Data Avaiable")</f>
        <v>-1.0416655547603404E-2</v>
      </c>
      <c r="J205" s="25">
        <f>IFERROR((VLOOKUP(A205,$A$3:$G$369,7,FALSE)/(VLOOKUP(A205-7,$A$3:$G$369,7,FALSE))-1),"No Data Available")</f>
        <v>-0.13192459574277737</v>
      </c>
      <c r="K205" s="24">
        <f t="shared" si="16"/>
        <v>0.2141999921538765</v>
      </c>
      <c r="L205" s="24">
        <f t="shared" si="17"/>
        <v>0.3229999293894707</v>
      </c>
      <c r="M205" s="24">
        <f t="shared" si="18"/>
        <v>0.65279988340880124</v>
      </c>
      <c r="N205" s="24">
        <f t="shared" si="19"/>
        <v>0.80339997497498794</v>
      </c>
      <c r="O205" s="25">
        <f>IFERROR((VLOOKUP(A205,$A$3:$N$369,11,FALSE)/VLOOKUP(A205-7,$A$3:$N$369,11,FALSE))-1,"No data available")</f>
        <v>-2.8829895026838415E-8</v>
      </c>
      <c r="P205" s="25">
        <f>IFERROR((VLOOKUP(A205,$A$3:$N$369,12,FALSE)/VLOOKUP(A205-7,$A$3:$N$369,12,FALSE))-1,"No data available")</f>
        <v>-7.7670017861540819E-2</v>
      </c>
      <c r="Q205" s="25">
        <f>IFERROR((VLOOKUP(A205,$A$3:$N$369,13,FALSE)/VLOOKUP(A205-7,$A$3:$N$369,13,FALSE))-1,"No data available")</f>
        <v>-6.7961106748378075E-2</v>
      </c>
      <c r="R205" s="25">
        <f>IFERROR((VLOOKUP(A205,$A$3:$N$369,14,FALSE)/VLOOKUP(A205-7,$A$3:$N$369,14,FALSE))-1,"No data available")</f>
        <v>9.8040351940418269E-3</v>
      </c>
    </row>
    <row r="206" spans="1:18" x14ac:dyDescent="0.25">
      <c r="A206" s="15">
        <v>43668</v>
      </c>
      <c r="B206" s="16">
        <v>21500167</v>
      </c>
      <c r="C206" s="16">
        <v>5321291</v>
      </c>
      <c r="D206" s="16">
        <v>2128516</v>
      </c>
      <c r="E206" s="16">
        <v>1553817</v>
      </c>
      <c r="F206" s="16">
        <v>1286871</v>
      </c>
      <c r="G206" s="17">
        <f t="shared" si="15"/>
        <v>5.9854000203812367E-2</v>
      </c>
      <c r="H206" s="48">
        <f>IFERROR((VLOOKUP(A206,$A$3:$F$369,6,TRUE)/(VLOOKUP(A206-7,$A$3:$F$369,6,TRUE))-1),"No Data Available")</f>
        <v>-9.0266927359072824E-3</v>
      </c>
      <c r="I206" s="18">
        <f>IFERROR((VLOOKUP(A206,'Channel wise traffic'!$A$3:$F$369,6,TRUE)/(VLOOKUP(A206-7,'Channel wise traffic'!$A$3:$F$369,6,TRUE))-1),"No Data Avaiable")</f>
        <v>0</v>
      </c>
      <c r="J206" s="18">
        <f>IFERROR((VLOOKUP(A206,$A$3:$G$369,7,FALSE)/(VLOOKUP(A206-7,$A$3:$G$369,7,FALSE))-1),"No Data Available")</f>
        <v>-9.0266927359072824E-3</v>
      </c>
      <c r="K206" s="17">
        <f t="shared" si="16"/>
        <v>0.24749998453500385</v>
      </c>
      <c r="L206" s="17">
        <f t="shared" si="17"/>
        <v>0.39999992483027147</v>
      </c>
      <c r="M206" s="17">
        <f t="shared" si="18"/>
        <v>0.7300001503394854</v>
      </c>
      <c r="N206" s="17">
        <f t="shared" si="19"/>
        <v>0.82819984592780227</v>
      </c>
      <c r="O206" s="18">
        <f>IFERROR((VLOOKUP(A206,$A$3:$N$369,11,FALSE)/VLOOKUP(A206-7,$A$3:$N$369,11,FALSE))-1,"No data available")</f>
        <v>-4.8076911036283532E-2</v>
      </c>
      <c r="P206" s="18">
        <f>IFERROR((VLOOKUP(A206,$A$3:$N$369,12,FALSE)/VLOOKUP(A206-7,$A$3:$N$369,12,FALSE))-1,"No data available")</f>
        <v>-9.8479579824228836E-8</v>
      </c>
      <c r="Q206" s="18">
        <f>IFERROR((VLOOKUP(A206,$A$3:$N$369,13,FALSE)/VLOOKUP(A206-7,$A$3:$N$369,13,FALSE))-1,"No data available")</f>
        <v>2.0408731782935341E-2</v>
      </c>
      <c r="R206" s="18">
        <f>IFERROR((VLOOKUP(A206,$A$3:$N$369,14,FALSE)/VLOOKUP(A206-7,$A$3:$N$369,14,FALSE))-1,"No data available")</f>
        <v>2.0201534074975935E-2</v>
      </c>
    </row>
    <row r="207" spans="1:18" x14ac:dyDescent="0.25">
      <c r="A207" s="15">
        <v>43669</v>
      </c>
      <c r="B207" s="16">
        <v>21282993</v>
      </c>
      <c r="C207" s="16">
        <v>5054710</v>
      </c>
      <c r="D207" s="16">
        <v>2001665</v>
      </c>
      <c r="E207" s="16">
        <v>1505052</v>
      </c>
      <c r="F207" s="46">
        <v>1172435</v>
      </c>
      <c r="G207" s="17">
        <f t="shared" si="15"/>
        <v>5.5087881671529941E-2</v>
      </c>
      <c r="H207" s="49">
        <f>IFERROR((VLOOKUP(A207,$A$3:$F$369,6,TRUE)/(VLOOKUP(A207-7,$A$3:$F$369,6,TRUE))-1),"No Data Available")</f>
        <v>1.3503180372102532</v>
      </c>
      <c r="I207" s="32">
        <f>IFERROR((VLOOKUP(A207,'Channel wise traffic'!$A$3:$F$369,6,TRUE)/(VLOOKUP(A207-7,'Channel wise traffic'!$A$3:$F$369,6,TRUE))-1),"No Data Avaiable")</f>
        <v>3.1578939205113343E-2</v>
      </c>
      <c r="J207" s="32">
        <f>IFERROR((VLOOKUP(A207,$A$3:$G$369,7,FALSE)/(VLOOKUP(A207-7,$A$3:$G$369,7,FALSE))-1),"No Data Available")</f>
        <v>1.2783695472773182</v>
      </c>
      <c r="K207" s="17">
        <f t="shared" si="16"/>
        <v>0.2374999606493316</v>
      </c>
      <c r="L207" s="17">
        <f t="shared" si="17"/>
        <v>0.3959999683463542</v>
      </c>
      <c r="M207" s="17">
        <f t="shared" si="18"/>
        <v>0.75190004321402437</v>
      </c>
      <c r="N207" s="17">
        <f t="shared" si="19"/>
        <v>0.77899966247013397</v>
      </c>
      <c r="O207" s="18">
        <f>IFERROR((VLOOKUP(A207,$A$3:$N$369,11,FALSE)/VLOOKUP(A207-7,$A$3:$N$369,11,FALSE))-1,"No data available")</f>
        <v>1.3749999518394702</v>
      </c>
      <c r="P207" s="18">
        <f>IFERROR((VLOOKUP(A207,$A$3:$N$369,12,FALSE)/VLOOKUP(A207-7,$A$3:$N$369,12,FALSE))-1,"No data available")</f>
        <v>1.7955054865126385E-7</v>
      </c>
      <c r="Q207" s="18">
        <f>IFERROR((VLOOKUP(A207,$A$3:$N$369,13,FALSE)/VLOOKUP(A207-7,$A$3:$N$369,13,FALSE))-1,"No data available")</f>
        <v>3.0000715452885407E-2</v>
      </c>
      <c r="R207" s="18">
        <f>IFERROR((VLOOKUP(A207,$A$3:$N$369,14,FALSE)/VLOOKUP(A207-7,$A$3:$N$369,14,FALSE))-1,"No data available")</f>
        <v>-6.8628471411807612E-2</v>
      </c>
    </row>
    <row r="208" spans="1:18" x14ac:dyDescent="0.25">
      <c r="A208" s="22">
        <v>43670</v>
      </c>
      <c r="B208" s="23">
        <v>21934513</v>
      </c>
      <c r="C208" s="23">
        <v>5593301</v>
      </c>
      <c r="D208" s="23">
        <v>2192574</v>
      </c>
      <c r="E208" s="23">
        <v>1536555</v>
      </c>
      <c r="F208" s="23">
        <v>1297775</v>
      </c>
      <c r="G208" s="24">
        <f t="shared" si="15"/>
        <v>5.9165890758550235E-2</v>
      </c>
      <c r="H208" s="48">
        <f>IFERROR((VLOOKUP(A208,$A$3:$F$369,6,TRUE)/(VLOOKUP(A208-7,$A$3:$F$369,6,TRUE))-1),"No Data Available")</f>
        <v>9.2763758052085699E-3</v>
      </c>
      <c r="I208" s="18">
        <f>IFERROR((VLOOKUP(A208,'Channel wise traffic'!$A$3:$F$369,6,TRUE)/(VLOOKUP(A208-7,'Channel wise traffic'!$A$3:$F$369,6,TRUE))-1),"No Data Avaiable")</f>
        <v>2.0201937045509322E-2</v>
      </c>
      <c r="J208" s="18">
        <f>IFERROR((VLOOKUP(A208,$A$3:$G$369,7,FALSE)/(VLOOKUP(A208-7,$A$3:$G$369,7,FALSE))-1),"No Data Available")</f>
        <v>-1.0709258556743761E-2</v>
      </c>
      <c r="K208" s="24">
        <f t="shared" si="16"/>
        <v>0.25500000843419685</v>
      </c>
      <c r="L208" s="24">
        <f t="shared" si="17"/>
        <v>0.39200000143028241</v>
      </c>
      <c r="M208" s="24">
        <f t="shared" si="18"/>
        <v>0.70079960813181219</v>
      </c>
      <c r="N208" s="24">
        <f t="shared" si="19"/>
        <v>0.84460042107181321</v>
      </c>
      <c r="O208" s="25">
        <f>IFERROR((VLOOKUP(A208,$A$3:$N$369,11,FALSE)/VLOOKUP(A208-7,$A$3:$N$369,11,FALSE))-1,"No data available")</f>
        <v>4.0816541751299562E-2</v>
      </c>
      <c r="P208" s="25">
        <f>IFERROR((VLOOKUP(A208,$A$3:$N$369,12,FALSE)/VLOOKUP(A208-7,$A$3:$N$369,12,FALSE))-1,"No data available")</f>
        <v>-1.513243071959991E-7</v>
      </c>
      <c r="Q208" s="25">
        <f>IFERROR((VLOOKUP(A208,$A$3:$N$369,13,FALSE)/VLOOKUP(A208-7,$A$3:$N$369,13,FALSE))-1,"No data available")</f>
        <v>-6.7961527495662866E-2</v>
      </c>
      <c r="R208" s="25">
        <f>IFERROR((VLOOKUP(A208,$A$3:$N$369,14,FALSE)/VLOOKUP(A208-7,$A$3:$N$369,14,FALSE))-1,"No data available")</f>
        <v>1.9802295100175726E-2</v>
      </c>
    </row>
    <row r="209" spans="1:18" x14ac:dyDescent="0.25">
      <c r="A209" s="15">
        <v>43671</v>
      </c>
      <c r="B209" s="16">
        <v>20631473</v>
      </c>
      <c r="C209" s="16">
        <v>5415761</v>
      </c>
      <c r="D209" s="16">
        <v>2122978</v>
      </c>
      <c r="E209" s="16">
        <v>1580769</v>
      </c>
      <c r="F209" s="16">
        <v>1296231</v>
      </c>
      <c r="G209" s="17">
        <f t="shared" si="15"/>
        <v>6.2827845592992801E-2</v>
      </c>
      <c r="H209" s="47">
        <f>IFERROR((VLOOKUP(A209,$A$3:$F$369,6,TRUE)/(VLOOKUP(A209-7,$A$3:$F$369,6,TRUE))-1),"No Data Available")</f>
        <v>-0.10337316478461622</v>
      </c>
      <c r="I209" s="25">
        <f>IFERROR((VLOOKUP(A209,'Channel wise traffic'!$A$3:$F$369,6,TRUE)/(VLOOKUP(A209-7,'Channel wise traffic'!$A$3:$F$369,6,TRUE))-1),"No Data Avaiable")</f>
        <v>-6.8627420442282427E-2</v>
      </c>
      <c r="J209" s="25">
        <f>IFERROR((VLOOKUP(A209,$A$3:$G$369,7,FALSE)/(VLOOKUP(A209-7,$A$3:$G$369,7,FALSE))-1),"No Data Available")</f>
        <v>-3.730591560322627E-2</v>
      </c>
      <c r="K209" s="17">
        <f t="shared" si="16"/>
        <v>0.2624999678888657</v>
      </c>
      <c r="L209" s="17">
        <f t="shared" si="17"/>
        <v>0.39199994239036767</v>
      </c>
      <c r="M209" s="17">
        <f t="shared" si="18"/>
        <v>0.74459980272993875</v>
      </c>
      <c r="N209" s="17">
        <f t="shared" si="19"/>
        <v>0.8200002656934694</v>
      </c>
      <c r="O209" s="18">
        <f>IFERROR((VLOOKUP(A209,$A$3:$N$369,11,FALSE)/VLOOKUP(A209-7,$A$3:$N$369,11,FALSE))-1,"No data available")</f>
        <v>9.6153697954910466E-3</v>
      </c>
      <c r="P209" s="18">
        <f>IFERROR((VLOOKUP(A209,$A$3:$N$369,12,FALSE)/VLOOKUP(A209-7,$A$3:$N$369,12,FALSE))-1,"No data available")</f>
        <v>2.0833271930895458E-2</v>
      </c>
      <c r="Q209" s="18">
        <f>IFERROR((VLOOKUP(A209,$A$3:$N$369,13,FALSE)/VLOOKUP(A209-7,$A$3:$N$369,13,FALSE))-1,"No data available")</f>
        <v>-2.8571802836935722E-2</v>
      </c>
      <c r="R209" s="18">
        <f>IFERROR((VLOOKUP(A209,$A$3:$N$369,14,FALSE)/VLOOKUP(A209-7,$A$3:$N$369,14,FALSE))-1,"No data available")</f>
        <v>-3.8461168377245114E-2</v>
      </c>
    </row>
    <row r="210" spans="1:18" x14ac:dyDescent="0.25">
      <c r="A210" s="22">
        <v>43672</v>
      </c>
      <c r="B210" s="23">
        <v>21065820</v>
      </c>
      <c r="C210" s="23">
        <v>5319119</v>
      </c>
      <c r="D210" s="23">
        <v>2063818</v>
      </c>
      <c r="E210" s="23">
        <v>1566850</v>
      </c>
      <c r="F210" s="23">
        <v>1246273</v>
      </c>
      <c r="G210" s="24">
        <f t="shared" si="15"/>
        <v>5.916090615034212E-2</v>
      </c>
      <c r="H210" s="48">
        <f>IFERROR((VLOOKUP(A210,$A$3:$F$369,6,TRUE)/(VLOOKUP(A210-7,$A$3:$F$369,6,TRUE))-1),"No Data Available")</f>
        <v>-0.16445501347909486</v>
      </c>
      <c r="I210" s="18">
        <f>IFERROR((VLOOKUP(A210,'Channel wise traffic'!$A$3:$F$369,6,TRUE)/(VLOOKUP(A210-7,'Channel wise traffic'!$A$3:$F$369,6,TRUE))-1),"No Data Avaiable")</f>
        <v>-6.7307661655664042E-2</v>
      </c>
      <c r="J210" s="18">
        <f>IFERROR((VLOOKUP(A210,$A$3:$G$369,7,FALSE)/(VLOOKUP(A210-7,$A$3:$G$369,7,FALSE))-1),"No Data Available")</f>
        <v>-0.10415794523589839</v>
      </c>
      <c r="K210" s="24">
        <f t="shared" si="16"/>
        <v>0.25249997389135576</v>
      </c>
      <c r="L210" s="24">
        <f t="shared" si="17"/>
        <v>0.387999967663818</v>
      </c>
      <c r="M210" s="24">
        <f t="shared" si="18"/>
        <v>0.75919969687249556</v>
      </c>
      <c r="N210" s="24">
        <f t="shared" si="19"/>
        <v>0.79540032549382522</v>
      </c>
      <c r="O210" s="25">
        <f>IFERROR((VLOOKUP(A210,$A$3:$N$369,11,FALSE)/VLOOKUP(A210-7,$A$3:$N$369,11,FALSE))-1,"No data available")</f>
        <v>-2.8846115347458956E-2</v>
      </c>
      <c r="P210" s="25">
        <f>IFERROR((VLOOKUP(A210,$A$3:$N$369,12,FALSE)/VLOOKUP(A210-7,$A$3:$N$369,12,FALSE))-1,"No data available")</f>
        <v>-6.7307736440819665E-2</v>
      </c>
      <c r="Q210" s="25">
        <f>IFERROR((VLOOKUP(A210,$A$3:$N$369,13,FALSE)/VLOOKUP(A210-7,$A$3:$N$369,13,FALSE))-1,"No data available")</f>
        <v>3.9999963824946638E-2</v>
      </c>
      <c r="R210" s="25">
        <f>IFERROR((VLOOKUP(A210,$A$3:$N$369,14,FALSE)/VLOOKUP(A210-7,$A$3:$N$369,14,FALSE))-1,"No data available")</f>
        <v>-4.9019315593413104E-2</v>
      </c>
    </row>
    <row r="211" spans="1:18" x14ac:dyDescent="0.25">
      <c r="A211" s="15">
        <v>43673</v>
      </c>
      <c r="B211" s="16">
        <v>44889750</v>
      </c>
      <c r="C211" s="16">
        <v>9615384</v>
      </c>
      <c r="D211" s="16">
        <v>3171153</v>
      </c>
      <c r="E211" s="16">
        <v>2156384</v>
      </c>
      <c r="F211" s="16">
        <v>1698799</v>
      </c>
      <c r="G211" s="17">
        <f t="shared" si="15"/>
        <v>3.7843806214113464E-2</v>
      </c>
      <c r="H211" s="47">
        <f>IFERROR((VLOOKUP(A211,$A$3:$F$369,6,TRUE)/(VLOOKUP(A211-7,$A$3:$F$369,6,TRUE))-1),"No Data Available")</f>
        <v>-1.7555963718715928E-2</v>
      </c>
      <c r="I211" s="25">
        <f>IFERROR((VLOOKUP(A211,'Channel wise traffic'!$A$3:$F$369,6,TRUE)/(VLOOKUP(A211-7,'Channel wise traffic'!$A$3:$F$369,6,TRUE))-1),"No Data Avaiable")</f>
        <v>1.0101021692856316E-2</v>
      </c>
      <c r="J211" s="25">
        <f>IFERROR((VLOOKUP(A211,$A$3:$G$369,7,FALSE)/(VLOOKUP(A211-7,$A$3:$G$369,7,FALSE))-1),"No Data Available")</f>
        <v>-2.7380393138674131E-2</v>
      </c>
      <c r="K211" s="17">
        <f t="shared" si="16"/>
        <v>0.21419998997543982</v>
      </c>
      <c r="L211" s="17">
        <f t="shared" si="17"/>
        <v>0.32979993310719574</v>
      </c>
      <c r="M211" s="17">
        <f t="shared" si="18"/>
        <v>0.6799999873862913</v>
      </c>
      <c r="N211" s="17">
        <f t="shared" si="19"/>
        <v>0.78779985382937356</v>
      </c>
      <c r="O211" s="18">
        <f>IFERROR((VLOOKUP(A211,$A$3:$N$369,11,FALSE)/VLOOKUP(A211-7,$A$3:$N$369,11,FALSE))-1,"No data available")</f>
        <v>1.9999966472289632E-2</v>
      </c>
      <c r="P211" s="18">
        <f>IFERROR((VLOOKUP(A211,$A$3:$N$369,12,FALSE)/VLOOKUP(A211-7,$A$3:$N$369,12,FALSE))-1,"No data available")</f>
        <v>-7.6190468640130016E-2</v>
      </c>
      <c r="Q211" s="18">
        <f>IFERROR((VLOOKUP(A211,$A$3:$N$369,13,FALSE)/VLOOKUP(A211-7,$A$3:$N$369,13,FALSE))-1,"No data available")</f>
        <v>5.2631354010703069E-2</v>
      </c>
      <c r="R211" s="18">
        <f>IFERROR((VLOOKUP(A211,$A$3:$N$369,14,FALSE)/VLOOKUP(A211-7,$A$3:$N$369,14,FALSE))-1,"No data available")</f>
        <v>-1.941753676518887E-2</v>
      </c>
    </row>
    <row r="212" spans="1:18" x14ac:dyDescent="0.25">
      <c r="A212" s="15">
        <v>43674</v>
      </c>
      <c r="B212" s="16">
        <v>43543058</v>
      </c>
      <c r="C212" s="16">
        <v>8778280</v>
      </c>
      <c r="D212" s="16">
        <v>3074153</v>
      </c>
      <c r="E212" s="16">
        <v>2027711</v>
      </c>
      <c r="F212" s="46">
        <v>1660696</v>
      </c>
      <c r="G212" s="17">
        <f t="shared" si="15"/>
        <v>3.8139167901344917E-2</v>
      </c>
      <c r="H212" s="48">
        <f>IFERROR((VLOOKUP(A212,$A$3:$F$369,6,TRUE)/(VLOOKUP(A212-7,$A$3:$F$369,6,TRUE))-1),"No Data Available")</f>
        <v>7.3212154268398777E-2</v>
      </c>
      <c r="I212" s="18">
        <f>IFERROR((VLOOKUP(A212,'Channel wise traffic'!$A$3:$F$369,6,TRUE)/(VLOOKUP(A212-7,'Channel wise traffic'!$A$3:$F$369,6,TRUE))-1),"No Data Avaiable")</f>
        <v>2.1052632319450426E-2</v>
      </c>
      <c r="J212" s="18">
        <f>IFERROR((VLOOKUP(A212,$A$3:$G$369,7,FALSE)/(VLOOKUP(A212-7,$A$3:$G$369,7,FALSE))-1),"No Data Available")</f>
        <v>5.1084068867474519E-2</v>
      </c>
      <c r="K212" s="17">
        <f t="shared" si="16"/>
        <v>0.2015999886824669</v>
      </c>
      <c r="L212" s="17">
        <f t="shared" si="17"/>
        <v>0.35019992527009847</v>
      </c>
      <c r="M212" s="17">
        <f t="shared" si="18"/>
        <v>0.65959989629663851</v>
      </c>
      <c r="N212" s="17">
        <f t="shared" si="19"/>
        <v>0.8190003407783456</v>
      </c>
      <c r="O212" s="18">
        <f>IFERROR((VLOOKUP(A212,$A$3:$N$369,11,FALSE)/VLOOKUP(A212-7,$A$3:$N$369,11,FALSE))-1,"No data available")</f>
        <v>-5.8823547772859142E-2</v>
      </c>
      <c r="P212" s="18">
        <f>IFERROR((VLOOKUP(A212,$A$3:$N$369,12,FALSE)/VLOOKUP(A212-7,$A$3:$N$369,12,FALSE))-1,"No data available")</f>
        <v>8.421053197144901E-2</v>
      </c>
      <c r="Q212" s="18">
        <f>IFERROR((VLOOKUP(A212,$A$3:$N$369,13,FALSE)/VLOOKUP(A212-7,$A$3:$N$369,13,FALSE))-1,"No data available")</f>
        <v>1.0416688269502927E-2</v>
      </c>
      <c r="R212" s="18">
        <f>IFERROR((VLOOKUP(A212,$A$3:$N$369,14,FALSE)/VLOOKUP(A212-7,$A$3:$N$369,14,FALSE))-1,"No data available")</f>
        <v>1.9417931652093046E-2</v>
      </c>
    </row>
    <row r="213" spans="1:18" x14ac:dyDescent="0.25">
      <c r="A213" s="22">
        <v>43675</v>
      </c>
      <c r="B213" s="23">
        <v>21500167</v>
      </c>
      <c r="C213" s="23">
        <v>5536293</v>
      </c>
      <c r="D213" s="23">
        <v>2214517</v>
      </c>
      <c r="E213" s="23">
        <v>1551933</v>
      </c>
      <c r="F213" s="23">
        <v>1298037</v>
      </c>
      <c r="G213" s="24">
        <f t="shared" si="15"/>
        <v>6.0373345007041106E-2</v>
      </c>
      <c r="H213" s="47">
        <f>IFERROR((VLOOKUP(A213,$A$3:$F$369,6,TRUE)/(VLOOKUP(A213-7,$A$3:$F$369,6,TRUE))-1),"No Data Available")</f>
        <v>8.6768603846072434E-3</v>
      </c>
      <c r="I213" s="25">
        <f>IFERROR((VLOOKUP(A213,'Channel wise traffic'!$A$3:$F$369,6,TRUE)/(VLOOKUP(A213-7,'Channel wise traffic'!$A$3:$F$369,6,TRUE))-1),"No Data Avaiable")</f>
        <v>0</v>
      </c>
      <c r="J213" s="25">
        <f>IFERROR((VLOOKUP(A213,$A$3:$G$369,7,FALSE)/(VLOOKUP(A213-7,$A$3:$G$369,7,FALSE))-1),"No Data Available")</f>
        <v>8.6768603846072434E-3</v>
      </c>
      <c r="K213" s="24">
        <f t="shared" si="16"/>
        <v>0.25749999988372185</v>
      </c>
      <c r="L213" s="24">
        <f t="shared" si="17"/>
        <v>0.39999996387474435</v>
      </c>
      <c r="M213" s="24">
        <f t="shared" si="18"/>
        <v>0.70079976807583777</v>
      </c>
      <c r="N213" s="24">
        <f t="shared" si="19"/>
        <v>0.83640015387262212</v>
      </c>
      <c r="O213" s="25">
        <f>IFERROR((VLOOKUP(A213,$A$3:$N$369,11,FALSE)/VLOOKUP(A213-7,$A$3:$N$369,11,FALSE))-1,"No data available")</f>
        <v>4.0404104943706276E-2</v>
      </c>
      <c r="P213" s="25">
        <f>IFERROR((VLOOKUP(A213,$A$3:$N$369,12,FALSE)/VLOOKUP(A213-7,$A$3:$N$369,12,FALSE))-1,"No data available")</f>
        <v>9.7611200455816061E-8</v>
      </c>
      <c r="Q213" s="25">
        <f>IFERROR((VLOOKUP(A213,$A$3:$N$369,13,FALSE)/VLOOKUP(A213-7,$A$3:$N$369,13,FALSE))-1,"No data available")</f>
        <v>-4.000051541094618E-2</v>
      </c>
      <c r="R213" s="25">
        <f>IFERROR((VLOOKUP(A213,$A$3:$N$369,14,FALSE)/VLOOKUP(A213-7,$A$3:$N$369,14,FALSE))-1,"No data available")</f>
        <v>9.9013637652074493E-3</v>
      </c>
    </row>
    <row r="214" spans="1:18" x14ac:dyDescent="0.25">
      <c r="A214" s="15">
        <v>43676</v>
      </c>
      <c r="B214" s="16">
        <v>20848646</v>
      </c>
      <c r="C214" s="16">
        <v>5212161</v>
      </c>
      <c r="D214" s="16">
        <v>2043167</v>
      </c>
      <c r="E214" s="16">
        <v>1416936</v>
      </c>
      <c r="F214" s="16">
        <v>1208363</v>
      </c>
      <c r="G214" s="17">
        <f t="shared" si="15"/>
        <v>5.7958823800835793E-2</v>
      </c>
      <c r="H214" s="48">
        <f>IFERROR((VLOOKUP(A214,$A$3:$F$369,6,TRUE)/(VLOOKUP(A214-7,$A$3:$F$369,6,TRUE))-1),"No Data Available")</f>
        <v>3.064391629386698E-2</v>
      </c>
      <c r="I214" s="18">
        <f>IFERROR((VLOOKUP(A214,'Channel wise traffic'!$A$3:$F$369,6,TRUE)/(VLOOKUP(A214-7,'Channel wise traffic'!$A$3:$F$369,6,TRUE))-1),"No Data Avaiable")</f>
        <v>-2.0408173813155628E-2</v>
      </c>
      <c r="J214" s="18">
        <f>IFERROR((VLOOKUP(A214,$A$3:$G$369,7,FALSE)/(VLOOKUP(A214-7,$A$3:$G$369,7,FALSE))-1),"No Data Available")</f>
        <v>5.2115674848858706E-2</v>
      </c>
      <c r="K214" s="17">
        <f t="shared" si="16"/>
        <v>0.24999997601762725</v>
      </c>
      <c r="L214" s="17">
        <f t="shared" si="17"/>
        <v>0.39199997851179197</v>
      </c>
      <c r="M214" s="17">
        <f t="shared" si="18"/>
        <v>0.69349984607229853</v>
      </c>
      <c r="N214" s="17">
        <f t="shared" si="19"/>
        <v>0.85279998532043788</v>
      </c>
      <c r="O214" s="18">
        <f>IFERROR((VLOOKUP(A214,$A$3:$N$369,11,FALSE)/VLOOKUP(A214-7,$A$3:$N$369,11,FALSE))-1,"No data available")</f>
        <v>5.2631652376363469E-2</v>
      </c>
      <c r="P214" s="18">
        <f>IFERROR((VLOOKUP(A214,$A$3:$N$369,12,FALSE)/VLOOKUP(A214-7,$A$3:$N$369,12,FALSE))-1,"No data available")</f>
        <v>-1.0100985238119309E-2</v>
      </c>
      <c r="Q214" s="18">
        <f>IFERROR((VLOOKUP(A214,$A$3:$N$369,13,FALSE)/VLOOKUP(A214-7,$A$3:$N$369,13,FALSE))-1,"No data available")</f>
        <v>-7.7670160640092578E-2</v>
      </c>
      <c r="R214" s="18">
        <f>IFERROR((VLOOKUP(A214,$A$3:$N$369,14,FALSE)/VLOOKUP(A214-7,$A$3:$N$369,14,FALSE))-1,"No data available")</f>
        <v>9.4737297595598458E-2</v>
      </c>
    </row>
    <row r="215" spans="1:18" x14ac:dyDescent="0.25">
      <c r="A215" s="22">
        <v>43677</v>
      </c>
      <c r="B215" s="23">
        <v>22368860</v>
      </c>
      <c r="C215" s="23">
        <v>5592215</v>
      </c>
      <c r="D215" s="23">
        <v>2214517</v>
      </c>
      <c r="E215" s="23">
        <v>1535767</v>
      </c>
      <c r="F215" s="23">
        <v>1322295</v>
      </c>
      <c r="G215" s="24">
        <f t="shared" si="15"/>
        <v>5.9113204696171373E-2</v>
      </c>
      <c r="H215" s="47">
        <f>IFERROR((VLOOKUP(A215,$A$3:$F$369,6,TRUE)/(VLOOKUP(A215-7,$A$3:$F$369,6,TRUE))-1),"No Data Available")</f>
        <v>1.8893876057097803E-2</v>
      </c>
      <c r="I215" s="25">
        <f>IFERROR((VLOOKUP(A215,'Channel wise traffic'!$A$3:$F$369,6,TRUE)/(VLOOKUP(A215-7,'Channel wise traffic'!$A$3:$F$369,6,TRUE))-1),"No Data Avaiable")</f>
        <v>1.980199148273698E-2</v>
      </c>
      <c r="J215" s="25">
        <f>IFERROR((VLOOKUP(A215,$A$3:$G$369,7,FALSE)/(VLOOKUP(A215-7,$A$3:$G$369,7,FALSE))-1),"No Data Available")</f>
        <v>-8.9048033763017287E-4</v>
      </c>
      <c r="K215" s="24">
        <f t="shared" si="16"/>
        <v>0.25</v>
      </c>
      <c r="L215" s="24">
        <f t="shared" si="17"/>
        <v>0.39599997496519718</v>
      </c>
      <c r="M215" s="24">
        <f t="shared" si="18"/>
        <v>0.69349975638028516</v>
      </c>
      <c r="N215" s="24">
        <f t="shared" si="19"/>
        <v>0.86099974800864976</v>
      </c>
      <c r="O215" s="25">
        <f>IFERROR((VLOOKUP(A215,$A$3:$N$369,11,FALSE)/VLOOKUP(A215-7,$A$3:$N$369,11,FALSE))-1,"No data available")</f>
        <v>-1.9607875564000676E-2</v>
      </c>
      <c r="P215" s="25">
        <f>IFERROR((VLOOKUP(A215,$A$3:$N$369,12,FALSE)/VLOOKUP(A215-7,$A$3:$N$369,12,FALSE))-1,"No data available")</f>
        <v>1.0204014082449309E-2</v>
      </c>
      <c r="Q215" s="25">
        <f>IFERROR((VLOOKUP(A215,$A$3:$N$369,13,FALSE)/VLOOKUP(A215-7,$A$3:$N$369,13,FALSE))-1,"No data available")</f>
        <v>-1.0416460949495887E-2</v>
      </c>
      <c r="R215" s="25">
        <f>IFERROR((VLOOKUP(A215,$A$3:$N$369,14,FALSE)/VLOOKUP(A215-7,$A$3:$N$369,14,FALSE))-1,"No data available")</f>
        <v>1.9416669146370413E-2</v>
      </c>
    </row>
    <row r="216" spans="1:18" x14ac:dyDescent="0.25">
      <c r="A216" s="15">
        <v>43678</v>
      </c>
      <c r="B216" s="16">
        <v>22151687</v>
      </c>
      <c r="C216" s="16">
        <v>5704059</v>
      </c>
      <c r="D216" s="16">
        <v>2327256</v>
      </c>
      <c r="E216" s="16">
        <v>1749863</v>
      </c>
      <c r="F216" s="16">
        <v>1506632</v>
      </c>
      <c r="G216" s="17">
        <f t="shared" si="15"/>
        <v>6.8014323243191371E-2</v>
      </c>
      <c r="H216" s="48">
        <f>IFERROR((VLOOKUP(A216,$A$3:$F$369,6,TRUE)/(VLOOKUP(A216-7,$A$3:$F$369,6,TRUE))-1),"No Data Available")</f>
        <v>0.16231751902245817</v>
      </c>
      <c r="I216" s="18">
        <f>IFERROR((VLOOKUP(A216,'Channel wise traffic'!$A$3:$F$369,6,TRUE)/(VLOOKUP(A216-7,'Channel wise traffic'!$A$3:$F$369,6,TRUE))-1),"No Data Avaiable")</f>
        <v>7.3684175322051626E-2</v>
      </c>
      <c r="J216" s="18">
        <f>IFERROR((VLOOKUP(A216,$A$3:$G$369,7,FALSE)/(VLOOKUP(A216-7,$A$3:$G$369,7,FALSE))-1),"No Data Available")</f>
        <v>8.2550620688114362E-2</v>
      </c>
      <c r="K216" s="17">
        <f t="shared" si="16"/>
        <v>0.25749998182982631</v>
      </c>
      <c r="L216" s="17">
        <f t="shared" si="17"/>
        <v>0.40799998737740967</v>
      </c>
      <c r="M216" s="17">
        <f t="shared" si="18"/>
        <v>0.75189966209132131</v>
      </c>
      <c r="N216" s="17">
        <f t="shared" si="19"/>
        <v>0.86099997542664763</v>
      </c>
      <c r="O216" s="18">
        <f>IFERROR((VLOOKUP(A216,$A$3:$N$369,11,FALSE)/VLOOKUP(A216-7,$A$3:$N$369,11,FALSE))-1,"No data available")</f>
        <v>-1.9047568269251136E-2</v>
      </c>
      <c r="P216" s="18">
        <f>IFERROR((VLOOKUP(A216,$A$3:$N$369,12,FALSE)/VLOOKUP(A216-7,$A$3:$N$369,12,FALSE))-1,"No data available")</f>
        <v>4.0816447291996294E-2</v>
      </c>
      <c r="Q216" s="18">
        <f>IFERROR((VLOOKUP(A216,$A$3:$N$369,13,FALSE)/VLOOKUP(A216-7,$A$3:$N$369,13,FALSE))-1,"No data available")</f>
        <v>9.8037352878941331E-3</v>
      </c>
      <c r="R216" s="18">
        <f>IFERROR((VLOOKUP(A216,$A$3:$N$369,14,FALSE)/VLOOKUP(A216-7,$A$3:$N$369,14,FALSE))-1,"No data available")</f>
        <v>4.9999629815369762E-2</v>
      </c>
    </row>
    <row r="217" spans="1:18" x14ac:dyDescent="0.25">
      <c r="A217" s="15">
        <v>43679</v>
      </c>
      <c r="B217" s="16">
        <v>22803207</v>
      </c>
      <c r="C217" s="16">
        <v>5814817</v>
      </c>
      <c r="D217" s="16">
        <v>2256149</v>
      </c>
      <c r="E217" s="16">
        <v>1581109</v>
      </c>
      <c r="F217" s="46">
        <v>1322439</v>
      </c>
      <c r="G217" s="17">
        <f t="shared" si="15"/>
        <v>5.7993553275203794E-2</v>
      </c>
      <c r="H217" s="47">
        <f>IFERROR((VLOOKUP(A217,$A$3:$F$369,6,TRUE)/(VLOOKUP(A217-7,$A$3:$F$369,6,TRUE))-1),"No Data Available")</f>
        <v>6.1115020545257748E-2</v>
      </c>
      <c r="I217" s="25">
        <f>IFERROR((VLOOKUP(A217,'Channel wise traffic'!$A$3:$F$369,6,TRUE)/(VLOOKUP(A217-7,'Channel wise traffic'!$A$3:$F$369,6,TRUE))-1),"No Data Avaiable")</f>
        <v>8.247417297186499E-2</v>
      </c>
      <c r="J217" s="25">
        <f>IFERROR((VLOOKUP(A217,$A$3:$G$369,7,FALSE)/(VLOOKUP(A217-7,$A$3:$G$369,7,FALSE))-1),"No Data Available")</f>
        <v>-1.9731828856234923E-2</v>
      </c>
      <c r="K217" s="17">
        <f t="shared" si="16"/>
        <v>0.25499996557501758</v>
      </c>
      <c r="L217" s="17">
        <f t="shared" si="17"/>
        <v>0.38800000068789781</v>
      </c>
      <c r="M217" s="17">
        <f t="shared" si="18"/>
        <v>0.7007999028432963</v>
      </c>
      <c r="N217" s="17">
        <f t="shared" si="19"/>
        <v>0.83639964101146724</v>
      </c>
      <c r="O217" s="18">
        <f>IFERROR((VLOOKUP(A217,$A$3:$N$369,11,FALSE)/VLOOKUP(A217-7,$A$3:$N$369,11,FALSE))-1,"No data available")</f>
        <v>9.9009581867819385E-3</v>
      </c>
      <c r="P217" s="18">
        <f>IFERROR((VLOOKUP(A217,$A$3:$N$369,12,FALSE)/VLOOKUP(A217-7,$A$3:$N$369,12,FALSE))-1,"No data available")</f>
        <v>8.5113614822773798E-8</v>
      </c>
      <c r="Q217" s="18">
        <f>IFERROR((VLOOKUP(A217,$A$3:$N$369,13,FALSE)/VLOOKUP(A217-7,$A$3:$N$369,13,FALSE))-1,"No data available")</f>
        <v>-7.6922836336441924E-2</v>
      </c>
      <c r="R217" s="18">
        <f>IFERROR((VLOOKUP(A217,$A$3:$N$369,14,FALSE)/VLOOKUP(A217-7,$A$3:$N$369,14,FALSE))-1,"No data available")</f>
        <v>5.1545510107991799E-2</v>
      </c>
    </row>
    <row r="218" spans="1:18" x14ac:dyDescent="0.25">
      <c r="A218" s="22">
        <v>43680</v>
      </c>
      <c r="B218" s="23">
        <v>45338648</v>
      </c>
      <c r="C218" s="23">
        <v>9045060</v>
      </c>
      <c r="D218" s="23">
        <v>3167580</v>
      </c>
      <c r="E218" s="23">
        <v>2240112</v>
      </c>
      <c r="F218" s="23">
        <v>1782233</v>
      </c>
      <c r="G218" s="24">
        <f t="shared" si="15"/>
        <v>3.930935479152356E-2</v>
      </c>
      <c r="H218" s="48">
        <f>IFERROR((VLOOKUP(A218,$A$3:$F$369,6,TRUE)/(VLOOKUP(A218-7,$A$3:$F$369,6,TRUE))-1),"No Data Available")</f>
        <v>4.9113520787332776E-2</v>
      </c>
      <c r="I218" s="18">
        <f>IFERROR((VLOOKUP(A218,'Channel wise traffic'!$A$3:$F$369,6,TRUE)/(VLOOKUP(A218-7,'Channel wise traffic'!$A$3:$F$369,6,TRUE))-1),"No Data Avaiable")</f>
        <v>1.0000011361168459E-2</v>
      </c>
      <c r="J218" s="18">
        <f>IFERROR((VLOOKUP(A218,$A$3:$G$369,7,FALSE)/(VLOOKUP(A218-7,$A$3:$G$369,7,FALSE))-1),"No Data Available")</f>
        <v>3.8726246750083293E-2</v>
      </c>
      <c r="K218" s="24">
        <f t="shared" si="16"/>
        <v>0.19949999391247838</v>
      </c>
      <c r="L218" s="24">
        <f t="shared" si="17"/>
        <v>0.35019999867330898</v>
      </c>
      <c r="M218" s="24">
        <f t="shared" si="18"/>
        <v>0.70719981815771027</v>
      </c>
      <c r="N218" s="24">
        <f t="shared" si="19"/>
        <v>0.79559995214524992</v>
      </c>
      <c r="O218" s="25">
        <f>IFERROR((VLOOKUP(A218,$A$3:$N$369,11,FALSE)/VLOOKUP(A218-7,$A$3:$N$369,11,FALSE))-1,"No data available")</f>
        <v>-6.8627435811957516E-2</v>
      </c>
      <c r="P218" s="25">
        <f>IFERROR((VLOOKUP(A218,$A$3:$N$369,12,FALSE)/VLOOKUP(A218-7,$A$3:$N$369,12,FALSE))-1,"No data available")</f>
        <v>6.1855881454901729E-2</v>
      </c>
      <c r="Q218" s="25">
        <f>IFERROR((VLOOKUP(A218,$A$3:$N$369,13,FALSE)/VLOOKUP(A218-7,$A$3:$N$369,13,FALSE))-1,"No data available")</f>
        <v>3.9999751876417911E-2</v>
      </c>
      <c r="R218" s="25">
        <f>IFERROR((VLOOKUP(A218,$A$3:$N$369,14,FALSE)/VLOOKUP(A218-7,$A$3:$N$369,14,FALSE))-1,"No data available")</f>
        <v>9.9011167341060968E-3</v>
      </c>
    </row>
    <row r="219" spans="1:18" x14ac:dyDescent="0.25">
      <c r="A219" s="15">
        <v>43681</v>
      </c>
      <c r="B219" s="16">
        <v>43991955</v>
      </c>
      <c r="C219" s="16">
        <v>9053544</v>
      </c>
      <c r="D219" s="16">
        <v>2924294</v>
      </c>
      <c r="E219" s="16">
        <v>2068061</v>
      </c>
      <c r="F219" s="16">
        <v>1677611</v>
      </c>
      <c r="G219" s="17">
        <f t="shared" si="15"/>
        <v>3.8134495273056179E-2</v>
      </c>
      <c r="H219" s="47">
        <f>IFERROR((VLOOKUP(A219,$A$3:$F$369,6,TRUE)/(VLOOKUP(A219-7,$A$3:$F$369,6,TRUE))-1),"No Data Available")</f>
        <v>1.0185488493980932E-2</v>
      </c>
      <c r="I219" s="25">
        <f>IFERROR((VLOOKUP(A219,'Channel wise traffic'!$A$3:$F$369,6,TRUE)/(VLOOKUP(A219-7,'Channel wise traffic'!$A$3:$F$369,6,TRUE))-1),"No Data Avaiable")</f>
        <v>1.0309313154317934E-2</v>
      </c>
      <c r="J219" s="25">
        <f>IFERROR((VLOOKUP(A219,$A$3:$G$369,7,FALSE)/(VLOOKUP(A219-7,$A$3:$G$369,7,FALSE))-1),"No Data Available")</f>
        <v>-1.2251521325334913E-4</v>
      </c>
      <c r="K219" s="17">
        <f t="shared" si="16"/>
        <v>0.20579999229404558</v>
      </c>
      <c r="L219" s="17">
        <f t="shared" si="17"/>
        <v>0.3229999213567637</v>
      </c>
      <c r="M219" s="17">
        <f t="shared" si="18"/>
        <v>0.70720009684388774</v>
      </c>
      <c r="N219" s="17">
        <f t="shared" si="19"/>
        <v>0.81119995976907833</v>
      </c>
      <c r="O219" s="18">
        <f>IFERROR((VLOOKUP(A219,$A$3:$N$369,11,FALSE)/VLOOKUP(A219-7,$A$3:$N$369,11,FALSE))-1,"No data available")</f>
        <v>2.0833352417464424E-2</v>
      </c>
      <c r="P219" s="18">
        <f>IFERROR((VLOOKUP(A219,$A$3:$N$369,12,FALSE)/VLOOKUP(A219-7,$A$3:$N$369,12,FALSE))-1,"No data available")</f>
        <v>-7.7669930661339315E-2</v>
      </c>
      <c r="Q219" s="18">
        <f>IFERROR((VLOOKUP(A219,$A$3:$N$369,13,FALSE)/VLOOKUP(A219-7,$A$3:$N$369,13,FALSE))-1,"No data available")</f>
        <v>7.2165263843283256E-2</v>
      </c>
      <c r="R219" s="18">
        <f>IFERROR((VLOOKUP(A219,$A$3:$N$369,14,FALSE)/VLOOKUP(A219-7,$A$3:$N$369,14,FALSE))-1,"No data available")</f>
        <v>-9.524270773628829E-3</v>
      </c>
    </row>
    <row r="220" spans="1:18" x14ac:dyDescent="0.25">
      <c r="A220" s="22">
        <v>43682</v>
      </c>
      <c r="B220" s="23">
        <v>22368860</v>
      </c>
      <c r="C220" s="23">
        <v>5592215</v>
      </c>
      <c r="D220" s="23">
        <v>2214517</v>
      </c>
      <c r="E220" s="23">
        <v>1551933</v>
      </c>
      <c r="F220" s="23">
        <v>1208956</v>
      </c>
      <c r="G220" s="24">
        <f t="shared" si="15"/>
        <v>5.4046384125073878E-2</v>
      </c>
      <c r="H220" s="48">
        <f>IFERROR((VLOOKUP(A220,$A$3:$F$369,6,TRUE)/(VLOOKUP(A220-7,$A$3:$F$369,6,TRUE))-1),"No Data Available")</f>
        <v>-6.8627473639041092E-2</v>
      </c>
      <c r="I220" s="18">
        <f>IFERROR((VLOOKUP(A220,'Channel wise traffic'!$A$3:$F$369,6,TRUE)/(VLOOKUP(A220-7,'Channel wise traffic'!$A$3:$F$369,6,TRUE))-1),"No Data Avaiable")</f>
        <v>4.0403967113556316E-2</v>
      </c>
      <c r="J220" s="18">
        <f>IFERROR((VLOOKUP(A220,$A$3:$G$369,7,FALSE)/(VLOOKUP(A220-7,$A$3:$G$369,7,FALSE))-1),"No Data Available")</f>
        <v>-0.10479725582919641</v>
      </c>
      <c r="K220" s="24">
        <f t="shared" si="16"/>
        <v>0.25</v>
      </c>
      <c r="L220" s="24">
        <f t="shared" si="17"/>
        <v>0.39599997496519718</v>
      </c>
      <c r="M220" s="24">
        <f t="shared" si="18"/>
        <v>0.70079976807583777</v>
      </c>
      <c r="N220" s="24">
        <f t="shared" si="19"/>
        <v>0.77900012436103883</v>
      </c>
      <c r="O220" s="25">
        <f>IFERROR((VLOOKUP(A220,$A$3:$N$369,11,FALSE)/VLOOKUP(A220-7,$A$3:$N$369,11,FALSE))-1,"No data available")</f>
        <v>-2.9126213153819802E-2</v>
      </c>
      <c r="P220" s="25">
        <f>IFERROR((VLOOKUP(A220,$A$3:$N$369,12,FALSE)/VLOOKUP(A220-7,$A$3:$N$369,12,FALSE))-1,"No data available")</f>
        <v>-9.9999731769968569E-3</v>
      </c>
      <c r="Q220" s="25">
        <f>IFERROR((VLOOKUP(A220,$A$3:$N$369,13,FALSE)/VLOOKUP(A220-7,$A$3:$N$369,13,FALSE))-1,"No data available")</f>
        <v>0</v>
      </c>
      <c r="R220" s="25">
        <f>IFERROR((VLOOKUP(A220,$A$3:$N$369,14,FALSE)/VLOOKUP(A220-7,$A$3:$N$369,14,FALSE))-1,"No data available")</f>
        <v>-6.8627473639041092E-2</v>
      </c>
    </row>
    <row r="221" spans="1:18" x14ac:dyDescent="0.25">
      <c r="A221" s="15">
        <v>43683</v>
      </c>
      <c r="B221" s="16">
        <v>22586034</v>
      </c>
      <c r="C221" s="16">
        <v>5420648</v>
      </c>
      <c r="D221" s="16">
        <v>2124894</v>
      </c>
      <c r="E221" s="16">
        <v>1535660</v>
      </c>
      <c r="F221" s="16">
        <v>1221464</v>
      </c>
      <c r="G221" s="17">
        <f t="shared" si="15"/>
        <v>5.4080499480342589E-2</v>
      </c>
      <c r="H221" s="47">
        <f>IFERROR((VLOOKUP(A221,$A$3:$F$369,6,TRUE)/(VLOOKUP(A221-7,$A$3:$F$369,6,TRUE))-1),"No Data Available")</f>
        <v>1.0841940708214315E-2</v>
      </c>
      <c r="I221" s="25">
        <f>IFERROR((VLOOKUP(A221,'Channel wise traffic'!$A$3:$F$369,6,TRUE)/(VLOOKUP(A221-7,'Channel wise traffic'!$A$3:$F$369,6,TRUE))-1),"No Data Avaiable")</f>
        <v>8.3333329336271023E-2</v>
      </c>
      <c r="J221" s="25">
        <f>IFERROR((VLOOKUP(A221,$A$3:$G$369,7,FALSE)/(VLOOKUP(A221-7,$A$3:$G$369,7,FALSE))-1),"No Data Available")</f>
        <v>-6.6915166081014887E-2</v>
      </c>
      <c r="K221" s="17">
        <f t="shared" si="16"/>
        <v>0.23999999291597632</v>
      </c>
      <c r="L221" s="17">
        <f t="shared" si="17"/>
        <v>0.39199999704832339</v>
      </c>
      <c r="M221" s="17">
        <f t="shared" si="18"/>
        <v>0.72269957936725315</v>
      </c>
      <c r="N221" s="17">
        <f t="shared" si="19"/>
        <v>0.79540002344268912</v>
      </c>
      <c r="O221" s="18">
        <f>IFERROR((VLOOKUP(A221,$A$3:$N$369,11,FALSE)/VLOOKUP(A221-7,$A$3:$N$369,11,FALSE))-1,"No data available")</f>
        <v>-3.999993624377729E-2</v>
      </c>
      <c r="P221" s="18">
        <f>IFERROR((VLOOKUP(A221,$A$3:$N$369,12,FALSE)/VLOOKUP(A221-7,$A$3:$N$369,12,FALSE))-1,"No data available")</f>
        <v>4.7287072479917924E-8</v>
      </c>
      <c r="Q221" s="18">
        <f>IFERROR((VLOOKUP(A221,$A$3:$N$369,13,FALSE)/VLOOKUP(A221-7,$A$3:$N$369,13,FALSE))-1,"No data available")</f>
        <v>4.2104887925109136E-2</v>
      </c>
      <c r="R221" s="18">
        <f>IFERROR((VLOOKUP(A221,$A$3:$N$369,14,FALSE)/VLOOKUP(A221-7,$A$3:$N$369,14,FALSE))-1,"No data available")</f>
        <v>-6.7307648763831551E-2</v>
      </c>
    </row>
    <row r="222" spans="1:18" x14ac:dyDescent="0.25">
      <c r="A222" s="15">
        <v>43684</v>
      </c>
      <c r="B222" s="16">
        <v>22586034</v>
      </c>
      <c r="C222" s="16">
        <v>5364183</v>
      </c>
      <c r="D222" s="16">
        <v>2124216</v>
      </c>
      <c r="E222" s="16">
        <v>1488650</v>
      </c>
      <c r="F222" s="46">
        <v>1184072</v>
      </c>
      <c r="G222" s="17">
        <f t="shared" si="15"/>
        <v>5.2424963143152974E-2</v>
      </c>
      <c r="H222" s="48">
        <f>IFERROR((VLOOKUP(A222,$A$3:$F$369,6,TRUE)/(VLOOKUP(A222-7,$A$3:$F$369,6,TRUE))-1),"No Data Available")</f>
        <v>-0.10453264967348441</v>
      </c>
      <c r="I222" s="18">
        <f>IFERROR((VLOOKUP(A222,'Channel wise traffic'!$A$3:$F$369,6,TRUE)/(VLOOKUP(A222-7,'Channel wise traffic'!$A$3:$F$369,6,TRUE))-1),"No Data Avaiable")</f>
        <v>9.7087656419474477E-3</v>
      </c>
      <c r="J222" s="18">
        <f>IFERROR((VLOOKUP(A222,$A$3:$G$369,7,FALSE)/(VLOOKUP(A222-7,$A$3:$G$369,7,FALSE))-1),"No Data Available")</f>
        <v>-0.1131429362930747</v>
      </c>
      <c r="K222" s="17">
        <f t="shared" si="16"/>
        <v>0.23749999667936389</v>
      </c>
      <c r="L222" s="17">
        <f t="shared" si="17"/>
        <v>0.39599991275465435</v>
      </c>
      <c r="M222" s="17">
        <f t="shared" si="18"/>
        <v>0.70079973034757292</v>
      </c>
      <c r="N222" s="17">
        <f t="shared" si="19"/>
        <v>0.79539985893258991</v>
      </c>
      <c r="O222" s="18">
        <f>IFERROR((VLOOKUP(A222,$A$3:$N$369,11,FALSE)/VLOOKUP(A222-7,$A$3:$N$369,11,FALSE))-1,"No data available")</f>
        <v>-5.0000013282544442E-2</v>
      </c>
      <c r="P222" s="18">
        <f>IFERROR((VLOOKUP(A222,$A$3:$N$369,12,FALSE)/VLOOKUP(A222-7,$A$3:$N$369,12,FALSE))-1,"No data available")</f>
        <v>-1.570973403586251E-7</v>
      </c>
      <c r="Q222" s="18">
        <f>IFERROR((VLOOKUP(A222,$A$3:$N$369,13,FALSE)/VLOOKUP(A222-7,$A$3:$N$369,13,FALSE))-1,"No data available")</f>
        <v>1.0526281949095218E-2</v>
      </c>
      <c r="R222" s="18">
        <f>IFERROR((VLOOKUP(A222,$A$3:$N$369,14,FALSE)/VLOOKUP(A222-7,$A$3:$N$369,14,FALSE))-1,"No data available")</f>
        <v>-7.6190369657809454E-2</v>
      </c>
    </row>
    <row r="223" spans="1:18" x14ac:dyDescent="0.25">
      <c r="A223" s="22">
        <v>43685</v>
      </c>
      <c r="B223" s="23">
        <v>20848646</v>
      </c>
      <c r="C223" s="23">
        <v>5264283</v>
      </c>
      <c r="D223" s="23">
        <v>2168884</v>
      </c>
      <c r="E223" s="23">
        <v>1519954</v>
      </c>
      <c r="F223" s="23">
        <v>1233898</v>
      </c>
      <c r="G223" s="24">
        <f t="shared" si="15"/>
        <v>5.9183603577901416E-2</v>
      </c>
      <c r="H223" s="47">
        <f>IFERROR((VLOOKUP(A223,$A$3:$F$369,6,TRUE)/(VLOOKUP(A223-7,$A$3:$F$369,6,TRUE))-1),"No Data Available")</f>
        <v>-0.18102230670794195</v>
      </c>
      <c r="I223" s="25">
        <f>IFERROR((VLOOKUP(A223,'Channel wise traffic'!$A$3:$F$369,6,TRUE)/(VLOOKUP(A223-7,'Channel wise traffic'!$A$3:$F$369,6,TRUE))-1),"No Data Avaiable")</f>
        <v>-5.8823516134325682E-2</v>
      </c>
      <c r="J223" s="25">
        <f>IFERROR((VLOOKUP(A223,$A$3:$G$369,7,FALSE)/(VLOOKUP(A223-7,$A$3:$G$369,7,FALSE))-1),"No Data Available")</f>
        <v>-0.12983617632590294</v>
      </c>
      <c r="K223" s="24">
        <f t="shared" si="16"/>
        <v>0.25249999448405425</v>
      </c>
      <c r="L223" s="24">
        <f t="shared" si="17"/>
        <v>0.41199988678420213</v>
      </c>
      <c r="M223" s="24">
        <f t="shared" si="18"/>
        <v>0.70080004278698171</v>
      </c>
      <c r="N223" s="24">
        <f t="shared" si="19"/>
        <v>0.8117995676184937</v>
      </c>
      <c r="O223" s="25">
        <f>IFERROR((VLOOKUP(A223,$A$3:$N$369,11,FALSE)/VLOOKUP(A223-7,$A$3:$N$369,11,FALSE))-1,"No data available")</f>
        <v>-1.9417427955689681E-2</v>
      </c>
      <c r="P223" s="25">
        <f>IFERROR((VLOOKUP(A223,$A$3:$N$369,12,FALSE)/VLOOKUP(A223-7,$A$3:$N$369,12,FALSE))-1,"No data available")</f>
        <v>9.8036753199515214E-3</v>
      </c>
      <c r="Q223" s="25">
        <f>IFERROR((VLOOKUP(A223,$A$3:$N$369,13,FALSE)/VLOOKUP(A223-7,$A$3:$N$369,13,FALSE))-1,"No data available")</f>
        <v>-6.7960689278955044E-2</v>
      </c>
      <c r="R223" s="25">
        <f>IFERROR((VLOOKUP(A223,$A$3:$N$369,14,FALSE)/VLOOKUP(A223-7,$A$3:$N$369,14,FALSE))-1,"No data available")</f>
        <v>-5.714333241853331E-2</v>
      </c>
    </row>
    <row r="224" spans="1:18" x14ac:dyDescent="0.25">
      <c r="A224" s="15">
        <v>43686</v>
      </c>
      <c r="B224" s="16">
        <v>22586034</v>
      </c>
      <c r="C224" s="16">
        <v>5590043</v>
      </c>
      <c r="D224" s="16">
        <v>2124216</v>
      </c>
      <c r="E224" s="16">
        <v>1566184</v>
      </c>
      <c r="F224" s="16">
        <v>1322799</v>
      </c>
      <c r="G224" s="17">
        <f t="shared" si="15"/>
        <v>5.8567121611523297E-2</v>
      </c>
      <c r="H224" s="48">
        <f>IFERROR((VLOOKUP(A224,$A$3:$F$369,6,TRUE)/(VLOOKUP(A224-7,$A$3:$F$369,6,TRUE))-1),"No Data Available")</f>
        <v>2.7222427650719361E-4</v>
      </c>
      <c r="I224" s="18">
        <f>IFERROR((VLOOKUP(A224,'Channel wise traffic'!$A$3:$F$369,6,TRUE)/(VLOOKUP(A224-7,'Channel wise traffic'!$A$3:$F$369,6,TRUE))-1),"No Data Avaiable")</f>
        <v>-9.5237928177200892E-3</v>
      </c>
      <c r="J224" s="18">
        <f>IFERROR((VLOOKUP(A224,$A$3:$G$369,7,FALSE)/(VLOOKUP(A224-7,$A$3:$G$369,7,FALSE))-1),"No Data Available")</f>
        <v>9.8902085477963197E-3</v>
      </c>
      <c r="K224" s="17">
        <f t="shared" si="16"/>
        <v>0.24749998162581355</v>
      </c>
      <c r="L224" s="17">
        <f t="shared" si="17"/>
        <v>0.37999993917756986</v>
      </c>
      <c r="M224" s="17">
        <f t="shared" si="18"/>
        <v>0.7372997849559555</v>
      </c>
      <c r="N224" s="17">
        <f t="shared" si="19"/>
        <v>0.84459999591363466</v>
      </c>
      <c r="O224" s="18">
        <f>IFERROR((VLOOKUP(A224,$A$3:$N$369,11,FALSE)/VLOOKUP(A224-7,$A$3:$N$369,11,FALSE))-1,"No data available")</f>
        <v>-2.9411705732162674E-2</v>
      </c>
      <c r="P224" s="18">
        <f>IFERROR((VLOOKUP(A224,$A$3:$N$369,12,FALSE)/VLOOKUP(A224-7,$A$3:$N$369,12,FALSE))-1,"No data available")</f>
        <v>-2.0618715196248361E-2</v>
      </c>
      <c r="Q224" s="18">
        <f>IFERROR((VLOOKUP(A224,$A$3:$N$369,13,FALSE)/VLOOKUP(A224-7,$A$3:$N$369,13,FALSE))-1,"No data available")</f>
        <v>5.2083172335742889E-2</v>
      </c>
      <c r="R224" s="18">
        <f>IFERROR((VLOOKUP(A224,$A$3:$N$369,14,FALSE)/VLOOKUP(A224-7,$A$3:$N$369,14,FALSE))-1,"No data available")</f>
        <v>9.8043500978199916E-3</v>
      </c>
    </row>
    <row r="225" spans="1:18" x14ac:dyDescent="0.25">
      <c r="A225" s="22">
        <v>43687</v>
      </c>
      <c r="B225" s="23">
        <v>46685340</v>
      </c>
      <c r="C225" s="23">
        <v>9411764</v>
      </c>
      <c r="D225" s="23">
        <v>3328000</v>
      </c>
      <c r="E225" s="23">
        <v>2330931</v>
      </c>
      <c r="F225" s="23">
        <v>1890851</v>
      </c>
      <c r="G225" s="24">
        <f t="shared" si="15"/>
        <v>4.0502029116634898E-2</v>
      </c>
      <c r="H225" s="47">
        <f>IFERROR((VLOOKUP(A225,$A$3:$F$369,6,TRUE)/(VLOOKUP(A225-7,$A$3:$F$369,6,TRUE))-1),"No Data Available")</f>
        <v>6.0944893288363611E-2</v>
      </c>
      <c r="I225" s="25">
        <f>IFERROR((VLOOKUP(A225,'Channel wise traffic'!$A$3:$F$369,6,TRUE)/(VLOOKUP(A225-7,'Channel wise traffic'!$A$3:$F$369,6,TRUE))-1),"No Data Avaiable")</f>
        <v>2.9702959596478395E-2</v>
      </c>
      <c r="J225" s="25">
        <f>IFERROR((VLOOKUP(A225,$A$3:$G$369,7,FALSE)/(VLOOKUP(A225-7,$A$3:$G$369,7,FALSE))-1),"No Data Available")</f>
        <v>3.034072503699603E-2</v>
      </c>
      <c r="K225" s="24">
        <f t="shared" si="16"/>
        <v>0.2015999883475198</v>
      </c>
      <c r="L225" s="24">
        <f t="shared" si="17"/>
        <v>0.353600026520002</v>
      </c>
      <c r="M225" s="24">
        <f t="shared" si="18"/>
        <v>0.70039993990384619</v>
      </c>
      <c r="N225" s="24">
        <f t="shared" si="19"/>
        <v>0.81119990252821728</v>
      </c>
      <c r="O225" s="25">
        <f>IFERROR((VLOOKUP(A225,$A$3:$N$369,11,FALSE)/VLOOKUP(A225-7,$A$3:$N$369,11,FALSE))-1,"No data available")</f>
        <v>1.0526288216142543E-2</v>
      </c>
      <c r="P225" s="25">
        <f>IFERROR((VLOOKUP(A225,$A$3:$N$369,12,FALSE)/VLOOKUP(A225-7,$A$3:$N$369,12,FALSE))-1,"No data available")</f>
        <v>9.7088174174004838E-3</v>
      </c>
      <c r="Q225" s="25">
        <f>IFERROR((VLOOKUP(A225,$A$3:$N$369,13,FALSE)/VLOOKUP(A225-7,$A$3:$N$369,13,FALSE))-1,"No data available")</f>
        <v>-9.6152149354027383E-3</v>
      </c>
      <c r="R225" s="25">
        <f>IFERROR((VLOOKUP(A225,$A$3:$N$369,14,FALSE)/VLOOKUP(A225-7,$A$3:$N$369,14,FALSE))-1,"No data available")</f>
        <v>1.9607781952354131E-2</v>
      </c>
    </row>
    <row r="226" spans="1:18" x14ac:dyDescent="0.25">
      <c r="A226" s="15">
        <v>43688</v>
      </c>
      <c r="B226" s="16">
        <v>43991955</v>
      </c>
      <c r="C226" s="16">
        <v>9700226</v>
      </c>
      <c r="D226" s="16">
        <v>3166153</v>
      </c>
      <c r="E226" s="16">
        <v>1033432</v>
      </c>
      <c r="F226" s="16">
        <v>765773</v>
      </c>
      <c r="G226" s="17">
        <f t="shared" si="15"/>
        <v>1.7407114550830941E-2</v>
      </c>
      <c r="H226" s="49">
        <f>IFERROR((VLOOKUP(A226,$A$3:$F$369,6,TRUE)/(VLOOKUP(A226-7,$A$3:$F$369,6,TRUE))-1),"No Data Available")</f>
        <v>-0.54353363205176886</v>
      </c>
      <c r="I226" s="32">
        <f>IFERROR((VLOOKUP(A226,'Channel wise traffic'!$A$3:$F$369,6,TRUE)/(VLOOKUP(A226-7,'Channel wise traffic'!$A$3:$F$369,6,TRUE))-1),"No Data Avaiable")</f>
        <v>0</v>
      </c>
      <c r="J226" s="32">
        <f>IFERROR((VLOOKUP(A226,$A$3:$G$369,7,FALSE)/(VLOOKUP(A226-7,$A$3:$G$369,7,FALSE))-1),"No Data Available")</f>
        <v>-0.54353363205176897</v>
      </c>
      <c r="K226" s="17">
        <f t="shared" si="16"/>
        <v>0.22049999823831426</v>
      </c>
      <c r="L226" s="17">
        <f t="shared" si="17"/>
        <v>0.32639992099153153</v>
      </c>
      <c r="M226" s="17">
        <f t="shared" si="18"/>
        <v>0.32639989286683241</v>
      </c>
      <c r="N226" s="17">
        <f t="shared" si="19"/>
        <v>0.74099989162325142</v>
      </c>
      <c r="O226" s="18">
        <f>IFERROR((VLOOKUP(A226,$A$3:$N$369,11,FALSE)/VLOOKUP(A226-7,$A$3:$N$369,11,FALSE))-1,"No data available")</f>
        <v>7.1428602986852496E-2</v>
      </c>
      <c r="P226" s="18">
        <f>IFERROR((VLOOKUP(A226,$A$3:$N$369,12,FALSE)/VLOOKUP(A226-7,$A$3:$N$369,12,FALSE))-1,"No data available")</f>
        <v>1.0526317221645431E-2</v>
      </c>
      <c r="Q226" s="18">
        <f>IFERROR((VLOOKUP(A226,$A$3:$N$369,13,FALSE)/VLOOKUP(A226-7,$A$3:$N$369,13,FALSE))-1,"No data available")</f>
        <v>-0.53846175315374123</v>
      </c>
      <c r="R226" s="18">
        <f>IFERROR((VLOOKUP(A226,$A$3:$N$369,14,FALSE)/VLOOKUP(A226-7,$A$3:$N$369,14,FALSE))-1,"No data available")</f>
        <v>-8.6538549836479906E-2</v>
      </c>
    </row>
    <row r="227" spans="1:18" x14ac:dyDescent="0.25">
      <c r="A227" s="15">
        <v>43689</v>
      </c>
      <c r="B227" s="16">
        <v>20631473</v>
      </c>
      <c r="C227" s="16">
        <v>5157868</v>
      </c>
      <c r="D227" s="16">
        <v>2063147</v>
      </c>
      <c r="E227" s="16">
        <v>1445853</v>
      </c>
      <c r="F227" s="46">
        <v>1244880</v>
      </c>
      <c r="G227" s="17">
        <f t="shared" si="15"/>
        <v>6.0338881281040861E-2</v>
      </c>
      <c r="H227" s="47">
        <f>IFERROR((VLOOKUP(A227,$A$3:$F$369,6,TRUE)/(VLOOKUP(A227-7,$A$3:$F$369,6,TRUE))-1),"No Data Available")</f>
        <v>2.971489450401843E-2</v>
      </c>
      <c r="I227" s="25">
        <f>IFERROR((VLOOKUP(A227,'Channel wise traffic'!$A$3:$F$369,6,TRUE)/(VLOOKUP(A227-7,'Channel wise traffic'!$A$3:$F$369,6,TRUE))-1),"No Data Avaiable")</f>
        <v>-7.7669856905524637E-2</v>
      </c>
      <c r="J227" s="25">
        <f>IFERROR((VLOOKUP(A227,$A$3:$G$369,7,FALSE)/(VLOOKUP(A227-7,$A$3:$G$369,7,FALSE))-1),"No Data Available")</f>
        <v>0.11642771774342786</v>
      </c>
      <c r="K227" s="17">
        <f t="shared" si="16"/>
        <v>0.24999998788259084</v>
      </c>
      <c r="L227" s="17">
        <f t="shared" si="17"/>
        <v>0.39999996122428877</v>
      </c>
      <c r="M227" s="17">
        <f t="shared" si="18"/>
        <v>0.70079979759076794</v>
      </c>
      <c r="N227" s="17">
        <f t="shared" si="19"/>
        <v>0.86100039215604907</v>
      </c>
      <c r="O227" s="18">
        <f>IFERROR((VLOOKUP(A227,$A$3:$N$369,11,FALSE)/VLOOKUP(A227-7,$A$3:$N$369,11,FALSE))-1,"No data available")</f>
        <v>-4.8469636637626934E-8</v>
      </c>
      <c r="P227" s="18">
        <f>IFERROR((VLOOKUP(A227,$A$3:$N$369,12,FALSE)/VLOOKUP(A227-7,$A$3:$N$369,12,FALSE))-1,"No data available")</f>
        <v>1.0100976040322118E-2</v>
      </c>
      <c r="Q227" s="18">
        <f>IFERROR((VLOOKUP(A227,$A$3:$N$369,13,FALSE)/VLOOKUP(A227-7,$A$3:$N$369,13,FALSE))-1,"No data available")</f>
        <v>4.211606730031292E-8</v>
      </c>
      <c r="R227" s="18">
        <f>IFERROR((VLOOKUP(A227,$A$3:$N$369,14,FALSE)/VLOOKUP(A227-7,$A$3:$N$369,14,FALSE))-1,"No data available")</f>
        <v>0.10526348485793835</v>
      </c>
    </row>
    <row r="228" spans="1:18" x14ac:dyDescent="0.25">
      <c r="A228" s="22">
        <v>43690</v>
      </c>
      <c r="B228" s="23">
        <v>20848646</v>
      </c>
      <c r="C228" s="23">
        <v>5316404</v>
      </c>
      <c r="D228" s="23">
        <v>2211624</v>
      </c>
      <c r="E228" s="23">
        <v>1549906</v>
      </c>
      <c r="F228" s="23">
        <v>1334469</v>
      </c>
      <c r="G228" s="24">
        <f t="shared" si="15"/>
        <v>6.4007466000429961E-2</v>
      </c>
      <c r="H228" s="48">
        <f>IFERROR((VLOOKUP(A228,$A$3:$F$369,6,TRUE)/(VLOOKUP(A228-7,$A$3:$F$369,6,TRUE))-1),"No Data Available")</f>
        <v>9.2516029944394562E-2</v>
      </c>
      <c r="I228" s="18">
        <f>IFERROR((VLOOKUP(A228,'Channel wise traffic'!$A$3:$F$369,6,TRUE)/(VLOOKUP(A228-7,'Channel wise traffic'!$A$3:$F$369,6,TRUE))-1),"No Data Avaiable")</f>
        <v>-7.6923073517295992E-2</v>
      </c>
      <c r="J228" s="18">
        <f>IFERROR((VLOOKUP(A228,$A$3:$G$369,7,FALSE)/(VLOOKUP(A228-7,$A$3:$G$369,7,FALSE))-1),"No Data Available")</f>
        <v>0.18355907610830524</v>
      </c>
      <c r="K228" s="24">
        <f t="shared" si="16"/>
        <v>0.25499996498573574</v>
      </c>
      <c r="L228" s="24">
        <f t="shared" si="17"/>
        <v>0.41599998796178772</v>
      </c>
      <c r="M228" s="24">
        <f t="shared" si="18"/>
        <v>0.70079995514608273</v>
      </c>
      <c r="N228" s="24">
        <f t="shared" si="19"/>
        <v>0.86099995741677238</v>
      </c>
      <c r="O228" s="25">
        <f>IFERROR((VLOOKUP(A228,$A$3:$N$369,11,FALSE)/VLOOKUP(A228-7,$A$3:$N$369,11,FALSE))-1,"No data available")</f>
        <v>6.2499885468792149E-2</v>
      </c>
      <c r="P228" s="25">
        <f>IFERROR((VLOOKUP(A228,$A$3:$N$369,12,FALSE)/VLOOKUP(A228-7,$A$3:$N$369,12,FALSE))-1,"No data available")</f>
        <v>6.1224467076987699E-2</v>
      </c>
      <c r="Q228" s="25">
        <f>IFERROR((VLOOKUP(A228,$A$3:$N$369,13,FALSE)/VLOOKUP(A228-7,$A$3:$N$369,13,FALSE))-1,"No data available")</f>
        <v>-3.0302527974824911E-2</v>
      </c>
      <c r="R228" s="25">
        <f>IFERROR((VLOOKUP(A228,$A$3:$N$369,14,FALSE)/VLOOKUP(A228-7,$A$3:$N$369,14,FALSE))-1,"No data available")</f>
        <v>8.247414136367559E-2</v>
      </c>
    </row>
    <row r="229" spans="1:18" x14ac:dyDescent="0.25">
      <c r="A229" s="15">
        <v>43691</v>
      </c>
      <c r="B229" s="16">
        <v>22586034</v>
      </c>
      <c r="C229" s="16">
        <v>5477113</v>
      </c>
      <c r="D229" s="16">
        <v>2147028</v>
      </c>
      <c r="E229" s="16">
        <v>1551657</v>
      </c>
      <c r="F229" s="16">
        <v>1335977</v>
      </c>
      <c r="G229" s="17">
        <f t="shared" si="15"/>
        <v>5.9150579512985767E-2</v>
      </c>
      <c r="H229" s="47">
        <f>IFERROR((VLOOKUP(A229,$A$3:$F$369,6,TRUE)/(VLOOKUP(A229-7,$A$3:$F$369,6,TRUE))-1),"No Data Available")</f>
        <v>0.12829034045226972</v>
      </c>
      <c r="I229" s="25">
        <f>IFERROR((VLOOKUP(A229,'Channel wise traffic'!$A$3:$F$369,6,TRUE)/(VLOOKUP(A229-7,'Channel wise traffic'!$A$3:$F$369,6,TRUE))-1),"No Data Avaiable")</f>
        <v>0</v>
      </c>
      <c r="J229" s="25">
        <f>IFERROR((VLOOKUP(A229,$A$3:$G$369,7,FALSE)/(VLOOKUP(A229-7,$A$3:$G$369,7,FALSE))-1),"No Data Available")</f>
        <v>0.12829034045226972</v>
      </c>
      <c r="K229" s="17">
        <f t="shared" si="16"/>
        <v>0.24249998915258872</v>
      </c>
      <c r="L229" s="17">
        <f t="shared" si="17"/>
        <v>0.39199994595693022</v>
      </c>
      <c r="M229" s="17">
        <f t="shared" si="18"/>
        <v>0.72269993684292888</v>
      </c>
      <c r="N229" s="17">
        <f t="shared" si="19"/>
        <v>0.86100020816456213</v>
      </c>
      <c r="O229" s="18">
        <f>IFERROR((VLOOKUP(A229,$A$3:$N$369,11,FALSE)/VLOOKUP(A229-7,$A$3:$N$369,11,FALSE))-1,"No data available")</f>
        <v>2.1052600181612036E-2</v>
      </c>
      <c r="P229" s="18">
        <f>IFERROR((VLOOKUP(A229,$A$3:$N$369,12,FALSE)/VLOOKUP(A229-7,$A$3:$N$369,12,FALSE))-1,"No data available")</f>
        <v>-1.0100928482280613E-2</v>
      </c>
      <c r="Q229" s="18">
        <f>IFERROR((VLOOKUP(A229,$A$3:$N$369,13,FALSE)/VLOOKUP(A229-7,$A$3:$N$369,13,FALSE))-1,"No data available")</f>
        <v>3.1250306681045892E-2</v>
      </c>
      <c r="R229" s="18">
        <f>IFERROR((VLOOKUP(A229,$A$3:$N$369,14,FALSE)/VLOOKUP(A229-7,$A$3:$N$369,14,FALSE))-1,"No data available")</f>
        <v>8.2474680495928876E-2</v>
      </c>
    </row>
    <row r="230" spans="1:18" x14ac:dyDescent="0.25">
      <c r="A230" s="22">
        <v>43692</v>
      </c>
      <c r="B230" s="23">
        <v>21934513</v>
      </c>
      <c r="C230" s="23">
        <v>5702973</v>
      </c>
      <c r="D230" s="23">
        <v>2235565</v>
      </c>
      <c r="E230" s="23">
        <v>1615643</v>
      </c>
      <c r="F230" s="23">
        <v>1298330</v>
      </c>
      <c r="G230" s="24">
        <f t="shared" si="15"/>
        <v>5.9191193349038565E-2</v>
      </c>
      <c r="H230" s="48">
        <f>IFERROR((VLOOKUP(A230,$A$3:$F$369,6,TRUE)/(VLOOKUP(A230-7,$A$3:$F$369,6,TRUE))-1),"No Data Available")</f>
        <v>5.2218254669348596E-2</v>
      </c>
      <c r="I230" s="18">
        <f>IFERROR((VLOOKUP(A230,'Channel wise traffic'!$A$3:$F$369,6,TRUE)/(VLOOKUP(A230-7,'Channel wise traffic'!$A$3:$F$369,6,TRUE))-1),"No Data Avaiable")</f>
        <v>5.2083288866014987E-2</v>
      </c>
      <c r="J230" s="18">
        <f>IFERROR((VLOOKUP(A230,$A$3:$G$369,7,FALSE)/(VLOOKUP(A230-7,$A$3:$G$369,7,FALSE))-1),"No Data Available")</f>
        <v>1.282411120364646E-4</v>
      </c>
      <c r="K230" s="24">
        <f t="shared" si="16"/>
        <v>0.25999998267570379</v>
      </c>
      <c r="L230" s="24">
        <f t="shared" si="17"/>
        <v>0.39199992705559011</v>
      </c>
      <c r="M230" s="24">
        <f t="shared" si="18"/>
        <v>0.7227000780563303</v>
      </c>
      <c r="N230" s="24">
        <f t="shared" si="19"/>
        <v>0.8035995575755287</v>
      </c>
      <c r="O230" s="25">
        <f>IFERROR((VLOOKUP(A230,$A$3:$N$369,11,FALSE)/VLOOKUP(A230-7,$A$3:$N$369,11,FALSE))-1,"No data available")</f>
        <v>2.970292418015541E-2</v>
      </c>
      <c r="P230" s="25">
        <f>IFERROR((VLOOKUP(A230,$A$3:$N$369,12,FALSE)/VLOOKUP(A230-7,$A$3:$N$369,12,FALSE))-1,"No data available")</f>
        <v>-4.854360491387133E-2</v>
      </c>
      <c r="Q230" s="25">
        <f>IFERROR((VLOOKUP(A230,$A$3:$N$369,13,FALSE)/VLOOKUP(A230-7,$A$3:$N$369,13,FALSE))-1,"No data available")</f>
        <v>3.1250048419311227E-2</v>
      </c>
      <c r="R230" s="25">
        <f>IFERROR((VLOOKUP(A230,$A$3:$N$369,14,FALSE)/VLOOKUP(A230-7,$A$3:$N$369,14,FALSE))-1,"No data available")</f>
        <v>-1.0101027852257527E-2</v>
      </c>
    </row>
    <row r="231" spans="1:18" x14ac:dyDescent="0.25">
      <c r="A231" s="15">
        <v>43693</v>
      </c>
      <c r="B231" s="16">
        <v>21282993</v>
      </c>
      <c r="C231" s="16">
        <v>5480370</v>
      </c>
      <c r="D231" s="16">
        <v>2279834</v>
      </c>
      <c r="E231" s="16">
        <v>1581065</v>
      </c>
      <c r="F231" s="16">
        <v>1257579</v>
      </c>
      <c r="G231" s="17">
        <f t="shared" si="15"/>
        <v>5.9088446817606902E-2</v>
      </c>
      <c r="H231" s="47">
        <f>IFERROR((VLOOKUP(A231,$A$3:$F$369,6,TRUE)/(VLOOKUP(A231-7,$A$3:$F$369,6,TRUE))-1),"No Data Available")</f>
        <v>-4.9304542867056877E-2</v>
      </c>
      <c r="I231" s="25">
        <f>IFERROR((VLOOKUP(A231,'Channel wise traffic'!$A$3:$F$369,6,TRUE)/(VLOOKUP(A231-7,'Channel wise traffic'!$A$3:$F$369,6,TRUE))-1),"No Data Avaiable")</f>
        <v>-5.7692294069183969E-2</v>
      </c>
      <c r="J231" s="25">
        <f>IFERROR((VLOOKUP(A231,$A$3:$G$369,7,FALSE)/(VLOOKUP(A231-7,$A$3:$G$369,7,FALSE))-1),"No Data Available")</f>
        <v>8.9013287957289133E-3</v>
      </c>
      <c r="K231" s="17">
        <f t="shared" si="16"/>
        <v>0.2574999672273538</v>
      </c>
      <c r="L231" s="17">
        <f t="shared" si="17"/>
        <v>0.41600001459755453</v>
      </c>
      <c r="M231" s="17">
        <f t="shared" si="18"/>
        <v>0.69350005307403961</v>
      </c>
      <c r="N231" s="17">
        <f t="shared" si="19"/>
        <v>0.79539993611900839</v>
      </c>
      <c r="O231" s="18">
        <f>IFERROR((VLOOKUP(A231,$A$3:$N$369,11,FALSE)/VLOOKUP(A231-7,$A$3:$N$369,11,FALSE))-1,"No data available")</f>
        <v>4.0403985228002481E-2</v>
      </c>
      <c r="P231" s="18">
        <f>IFERROR((VLOOKUP(A231,$A$3:$N$369,12,FALSE)/VLOOKUP(A231-7,$A$3:$N$369,12,FALSE))-1,"No data available")</f>
        <v>9.4737055742428078E-2</v>
      </c>
      <c r="Q231" s="18">
        <f>IFERROR((VLOOKUP(A231,$A$3:$N$369,13,FALSE)/VLOOKUP(A231-7,$A$3:$N$369,13,FALSE))-1,"No data available")</f>
        <v>-5.9405594271985773E-2</v>
      </c>
      <c r="R231" s="18">
        <f>IFERROR((VLOOKUP(A231,$A$3:$N$369,14,FALSE)/VLOOKUP(A231-7,$A$3:$N$369,14,FALSE))-1,"No data available")</f>
        <v>-5.825249826268919E-2</v>
      </c>
    </row>
    <row r="232" spans="1:18" x14ac:dyDescent="0.25">
      <c r="A232" s="15">
        <v>43694</v>
      </c>
      <c r="B232" s="16">
        <v>46685340</v>
      </c>
      <c r="C232" s="16">
        <v>10098039</v>
      </c>
      <c r="D232" s="16">
        <v>3399000</v>
      </c>
      <c r="E232" s="16">
        <v>2357546</v>
      </c>
      <c r="F232" s="46">
        <v>1857275</v>
      </c>
      <c r="G232" s="17">
        <f t="shared" si="15"/>
        <v>3.9782831184264698E-2</v>
      </c>
      <c r="H232" s="48">
        <f>IFERROR((VLOOKUP(A232,$A$3:$F$369,6,TRUE)/(VLOOKUP(A232-7,$A$3:$F$369,6,TRUE))-1),"No Data Available")</f>
        <v>-1.7757083979647259E-2</v>
      </c>
      <c r="I232" s="18">
        <f>IFERROR((VLOOKUP(A232,'Channel wise traffic'!$A$3:$F$369,6,TRUE)/(VLOOKUP(A232-7,'Channel wise traffic'!$A$3:$F$369,6,TRUE))-1),"No Data Avaiable")</f>
        <v>0</v>
      </c>
      <c r="J232" s="18">
        <f>IFERROR((VLOOKUP(A232,$A$3:$G$369,7,FALSE)/(VLOOKUP(A232-7,$A$3:$G$369,7,FALSE))-1),"No Data Available")</f>
        <v>-1.7757083979647148E-2</v>
      </c>
      <c r="K232" s="17">
        <f t="shared" si="16"/>
        <v>0.21629999910035999</v>
      </c>
      <c r="L232" s="17">
        <f t="shared" si="17"/>
        <v>0.33660000718951472</v>
      </c>
      <c r="M232" s="17">
        <f t="shared" si="18"/>
        <v>0.69359988231832892</v>
      </c>
      <c r="N232" s="17">
        <f t="shared" si="19"/>
        <v>0.78780011079317225</v>
      </c>
      <c r="O232" s="18">
        <f>IFERROR((VLOOKUP(A232,$A$3:$N$369,11,FALSE)/VLOOKUP(A232-7,$A$3:$N$369,11,FALSE))-1,"No data available")</f>
        <v>7.2916724218754281E-2</v>
      </c>
      <c r="P232" s="18">
        <f>IFERROR((VLOOKUP(A232,$A$3:$N$369,12,FALSE)/VLOOKUP(A232-7,$A$3:$N$369,12,FALSE))-1,"No data available")</f>
        <v>-4.8076974138817397E-2</v>
      </c>
      <c r="Q232" s="18">
        <f>IFERROR((VLOOKUP(A232,$A$3:$N$369,13,FALSE)/VLOOKUP(A232-7,$A$3:$N$369,13,FALSE))-1,"No data available")</f>
        <v>-9.7088209151628968E-3</v>
      </c>
      <c r="R232" s="18">
        <f>IFERROR((VLOOKUP(A232,$A$3:$N$369,14,FALSE)/VLOOKUP(A232-7,$A$3:$N$369,14,FALSE))-1,"No data available")</f>
        <v>-2.8845900575328431E-2</v>
      </c>
    </row>
    <row r="233" spans="1:18" x14ac:dyDescent="0.25">
      <c r="A233" s="22">
        <v>43695</v>
      </c>
      <c r="B233" s="23">
        <v>45338648</v>
      </c>
      <c r="C233" s="23">
        <v>9521116</v>
      </c>
      <c r="D233" s="23">
        <v>3140064</v>
      </c>
      <c r="E233" s="23">
        <v>2028481</v>
      </c>
      <c r="F233" s="23">
        <v>1582215</v>
      </c>
      <c r="G233" s="24">
        <f t="shared" si="15"/>
        <v>3.4897710227265712E-2</v>
      </c>
      <c r="H233" s="49">
        <f>IFERROR((VLOOKUP(A233,$A$3:$F$369,6,TRUE)/(VLOOKUP(A233-7,$A$3:$F$369,6,TRUE))-1),"No Data Available")</f>
        <v>1.0661671278564273</v>
      </c>
      <c r="I233" s="32">
        <f>IFERROR((VLOOKUP(A233,'Channel wise traffic'!$A$3:$F$369,6,TRUE)/(VLOOKUP(A233-7,'Channel wise traffic'!$A$3:$F$369,6,TRUE))-1),"No Data Avaiable")</f>
        <v>3.0612233532244737E-2</v>
      </c>
      <c r="J233" s="32">
        <f>IFERROR((VLOOKUP(A233,$A$3:$G$369,7,FALSE)/(VLOOKUP(A233-7,$A$3:$G$369,7,FALSE))-1),"No Data Available")</f>
        <v>1.0047958049198824</v>
      </c>
      <c r="K233" s="24">
        <f t="shared" si="16"/>
        <v>0.20999999823550097</v>
      </c>
      <c r="L233" s="24">
        <f t="shared" si="17"/>
        <v>0.32979999403431276</v>
      </c>
      <c r="M233" s="24">
        <f t="shared" si="18"/>
        <v>0.64599989044809281</v>
      </c>
      <c r="N233" s="24">
        <f t="shared" si="19"/>
        <v>0.77999991126364998</v>
      </c>
      <c r="O233" s="25">
        <f>IFERROR((VLOOKUP(A233,$A$3:$N$369,11,FALSE)/VLOOKUP(A233-7,$A$3:$N$369,11,FALSE))-1,"No data available")</f>
        <v>-4.7619048012258913E-2</v>
      </c>
      <c r="P233" s="25">
        <f>IFERROR((VLOOKUP(A233,$A$3:$N$369,12,FALSE)/VLOOKUP(A233-7,$A$3:$N$369,12,FALSE))-1,"No data available")</f>
        <v>1.0416892971213176E-2</v>
      </c>
      <c r="Q233" s="25">
        <f>IFERROR((VLOOKUP(A233,$A$3:$N$369,13,FALSE)/VLOOKUP(A233-7,$A$3:$N$369,13,FALSE))-1,"No data available")</f>
        <v>0.97916698064497742</v>
      </c>
      <c r="R233" s="25">
        <f>IFERROR((VLOOKUP(A233,$A$3:$N$369,14,FALSE)/VLOOKUP(A233-7,$A$3:$N$369,14,FALSE))-1,"No data available")</f>
        <v>5.2631613150393664E-2</v>
      </c>
    </row>
    <row r="234" spans="1:18" x14ac:dyDescent="0.25">
      <c r="A234" s="15">
        <v>43696</v>
      </c>
      <c r="B234" s="16">
        <v>21065820</v>
      </c>
      <c r="C234" s="16">
        <v>5003132</v>
      </c>
      <c r="D234" s="16">
        <v>2041277</v>
      </c>
      <c r="E234" s="16">
        <v>1534836</v>
      </c>
      <c r="F234" s="16">
        <v>1233394</v>
      </c>
      <c r="G234" s="17">
        <f t="shared" si="15"/>
        <v>5.8549536642770135E-2</v>
      </c>
      <c r="H234" s="48">
        <f>IFERROR((VLOOKUP(A234,$A$3:$F$369,6,TRUE)/(VLOOKUP(A234-7,$A$3:$F$369,6,TRUE))-1),"No Data Available")</f>
        <v>-9.2265921213289248E-3</v>
      </c>
      <c r="I234" s="18">
        <f>IFERROR((VLOOKUP(A234,'Channel wise traffic'!$A$3:$F$369,6,TRUE)/(VLOOKUP(A234-7,'Channel wise traffic'!$A$3:$F$369,6,TRUE))-1),"No Data Avaiable")</f>
        <v>2.1052642293288626E-2</v>
      </c>
      <c r="J234" s="18">
        <f>IFERROR((VLOOKUP(A234,$A$3:$G$369,7,FALSE)/(VLOOKUP(A234-7,$A$3:$G$369,7,FALSE))-1),"No Data Available")</f>
        <v>-2.9654919022056192E-2</v>
      </c>
      <c r="K234" s="17">
        <f t="shared" si="16"/>
        <v>0.23749998813243445</v>
      </c>
      <c r="L234" s="17">
        <f t="shared" si="17"/>
        <v>0.40799982890717257</v>
      </c>
      <c r="M234" s="17">
        <f t="shared" si="18"/>
        <v>0.75189991363249575</v>
      </c>
      <c r="N234" s="17">
        <f t="shared" si="19"/>
        <v>0.80359986343817846</v>
      </c>
      <c r="O234" s="18">
        <f>IFERROR((VLOOKUP(A234,$A$3:$N$369,11,FALSE)/VLOOKUP(A234-7,$A$3:$N$369,11,FALSE))-1,"No data available")</f>
        <v>-5.0000001424107432E-2</v>
      </c>
      <c r="P234" s="18">
        <f>IFERROR((VLOOKUP(A234,$A$3:$N$369,12,FALSE)/VLOOKUP(A234-7,$A$3:$N$369,12,FALSE))-1,"No data available")</f>
        <v>1.9999671145963127E-2</v>
      </c>
      <c r="Q234" s="18">
        <f>IFERROR((VLOOKUP(A234,$A$3:$N$369,13,FALSE)/VLOOKUP(A234-7,$A$3:$N$369,13,FALSE))-1,"No data available")</f>
        <v>7.2916853311604024E-2</v>
      </c>
      <c r="R234" s="18">
        <f>IFERROR((VLOOKUP(A234,$A$3:$N$369,14,FALSE)/VLOOKUP(A234-7,$A$3:$N$369,14,FALSE))-1,"No data available")</f>
        <v>-6.6667250376196363E-2</v>
      </c>
    </row>
    <row r="235" spans="1:18" x14ac:dyDescent="0.25">
      <c r="A235" s="22">
        <v>43697</v>
      </c>
      <c r="B235" s="23">
        <v>21934513</v>
      </c>
      <c r="C235" s="23">
        <v>5757809</v>
      </c>
      <c r="D235" s="23">
        <v>2303123</v>
      </c>
      <c r="E235" s="23">
        <v>1714906</v>
      </c>
      <c r="F235" s="23">
        <v>1392160</v>
      </c>
      <c r="G235" s="24">
        <f t="shared" si="15"/>
        <v>6.3468926800426345E-2</v>
      </c>
      <c r="H235" s="47">
        <f>IFERROR((VLOOKUP(A235,$A$3:$F$369,6,TRUE)/(VLOOKUP(A235-7,$A$3:$F$369,6,TRUE))-1),"No Data Available")</f>
        <v>4.3231427631514885E-2</v>
      </c>
      <c r="I235" s="25">
        <f>IFERROR((VLOOKUP(A235,'Channel wise traffic'!$A$3:$F$369,6,TRUE)/(VLOOKUP(A235-7,'Channel wise traffic'!$A$3:$F$369,6,TRUE))-1),"No Data Avaiable")</f>
        <v>5.2083288866014987E-2</v>
      </c>
      <c r="J235" s="25">
        <f>IFERROR((VLOOKUP(A235,$A$3:$G$369,7,FALSE)/(VLOOKUP(A235-7,$A$3:$G$369,7,FALSE))-1),"No Data Available")</f>
        <v>-8.4136934900688187E-3</v>
      </c>
      <c r="K235" s="24">
        <f t="shared" si="16"/>
        <v>0.26249996979645729</v>
      </c>
      <c r="L235" s="24">
        <f t="shared" si="17"/>
        <v>0.39999989579369516</v>
      </c>
      <c r="M235" s="24">
        <f t="shared" si="18"/>
        <v>0.74460026668137136</v>
      </c>
      <c r="N235" s="24">
        <f t="shared" si="19"/>
        <v>0.81179959717908734</v>
      </c>
      <c r="O235" s="25">
        <f>IFERROR((VLOOKUP(A235,$A$3:$N$369,11,FALSE)/VLOOKUP(A235-7,$A$3:$N$369,11,FALSE))-1,"No data available")</f>
        <v>2.9411787610014395E-2</v>
      </c>
      <c r="P235" s="25">
        <f>IFERROR((VLOOKUP(A235,$A$3:$N$369,12,FALSE)/VLOOKUP(A235-7,$A$3:$N$369,12,FALSE))-1,"No data available")</f>
        <v>-3.8461761132460137E-2</v>
      </c>
      <c r="Q235" s="25">
        <f>IFERROR((VLOOKUP(A235,$A$3:$N$369,13,FALSE)/VLOOKUP(A235-7,$A$3:$N$369,13,FALSE))-1,"No data available")</f>
        <v>6.2500448542635034E-2</v>
      </c>
      <c r="R235" s="25">
        <f>IFERROR((VLOOKUP(A235,$A$3:$N$369,14,FALSE)/VLOOKUP(A235-7,$A$3:$N$369,14,FALSE))-1,"No data available")</f>
        <v>-5.7143278363565919E-2</v>
      </c>
    </row>
    <row r="236" spans="1:18" x14ac:dyDescent="0.25">
      <c r="A236" s="15">
        <v>43698</v>
      </c>
      <c r="B236" s="16">
        <v>22368860</v>
      </c>
      <c r="C236" s="16">
        <v>5592215</v>
      </c>
      <c r="D236" s="16">
        <v>2259254</v>
      </c>
      <c r="E236" s="16">
        <v>1599778</v>
      </c>
      <c r="F236" s="16">
        <v>1351172</v>
      </c>
      <c r="G236" s="17">
        <f t="shared" si="15"/>
        <v>6.0404151127951985E-2</v>
      </c>
      <c r="H236" s="48">
        <f>IFERROR((VLOOKUP(A236,$A$3:$F$369,6,TRUE)/(VLOOKUP(A236-7,$A$3:$F$369,6,TRUE))-1),"No Data Available")</f>
        <v>1.1373698798706755E-2</v>
      </c>
      <c r="I236" s="18">
        <f>IFERROR((VLOOKUP(A236,'Channel wise traffic'!$A$3:$F$369,6,TRUE)/(VLOOKUP(A236-7,'Channel wise traffic'!$A$3:$F$369,6,TRUE))-1),"No Data Avaiable")</f>
        <v>-9.6154118616319506E-3</v>
      </c>
      <c r="J236" s="18">
        <f>IFERROR((VLOOKUP(A236,$A$3:$G$369,7,FALSE)/(VLOOKUP(A236-7,$A$3:$G$369,7,FALSE))-1),"No Data Available")</f>
        <v>2.1192888138839239E-2</v>
      </c>
      <c r="K236" s="17">
        <f t="shared" si="16"/>
        <v>0.25</v>
      </c>
      <c r="L236" s="17">
        <f t="shared" si="17"/>
        <v>0.40399984621478252</v>
      </c>
      <c r="M236" s="17">
        <f t="shared" si="18"/>
        <v>0.70810010738057783</v>
      </c>
      <c r="N236" s="17">
        <f t="shared" si="19"/>
        <v>0.8445996882067387</v>
      </c>
      <c r="O236" s="18">
        <f>IFERROR((VLOOKUP(A236,$A$3:$N$369,11,FALSE)/VLOOKUP(A236-7,$A$3:$N$369,11,FALSE))-1,"No data available")</f>
        <v>3.092788116659273E-2</v>
      </c>
      <c r="P236" s="18">
        <f>IFERROR((VLOOKUP(A236,$A$3:$N$369,12,FALSE)/VLOOKUP(A236-7,$A$3:$N$369,12,FALSE))-1,"No data available")</f>
        <v>3.0611994674026644E-2</v>
      </c>
      <c r="Q236" s="18">
        <f>IFERROR((VLOOKUP(A236,$A$3:$N$369,13,FALSE)/VLOOKUP(A236-7,$A$3:$N$369,13,FALSE))-1,"No data available")</f>
        <v>-2.0201785994515942E-2</v>
      </c>
      <c r="R236" s="18">
        <f>IFERROR((VLOOKUP(A236,$A$3:$N$369,14,FALSE)/VLOOKUP(A236-7,$A$3:$N$369,14,FALSE))-1,"No data available")</f>
        <v>-1.9048218342229251E-2</v>
      </c>
    </row>
    <row r="237" spans="1:18" x14ac:dyDescent="0.25">
      <c r="A237" s="15">
        <v>43699</v>
      </c>
      <c r="B237" s="16">
        <v>21934513</v>
      </c>
      <c r="C237" s="16">
        <v>5483628</v>
      </c>
      <c r="D237" s="16">
        <v>2193451</v>
      </c>
      <c r="E237" s="16">
        <v>1617231</v>
      </c>
      <c r="F237" s="46">
        <v>1392436</v>
      </c>
      <c r="G237" s="17">
        <f t="shared" si="15"/>
        <v>6.3481509710290804E-2</v>
      </c>
      <c r="H237" s="47">
        <f>IFERROR((VLOOKUP(A237,$A$3:$F$369,6,TRUE)/(VLOOKUP(A237-7,$A$3:$F$369,6,TRUE))-1),"No Data Available")</f>
        <v>7.2482342701778446E-2</v>
      </c>
      <c r="I237" s="25">
        <f>IFERROR((VLOOKUP(A237,'Channel wise traffic'!$A$3:$F$369,6,TRUE)/(VLOOKUP(A237-7,'Channel wise traffic'!$A$3:$F$369,6,TRUE))-1),"No Data Avaiable")</f>
        <v>0</v>
      </c>
      <c r="J237" s="25">
        <f>IFERROR((VLOOKUP(A237,$A$3:$G$369,7,FALSE)/(VLOOKUP(A237-7,$A$3:$G$369,7,FALSE))-1),"No Data Available")</f>
        <v>7.2482342701778446E-2</v>
      </c>
      <c r="K237" s="17">
        <f t="shared" si="16"/>
        <v>0.24999998860243672</v>
      </c>
      <c r="L237" s="17">
        <f t="shared" si="17"/>
        <v>0.39999996352779582</v>
      </c>
      <c r="M237" s="17">
        <f t="shared" si="18"/>
        <v>0.7372998074723347</v>
      </c>
      <c r="N237" s="17">
        <f t="shared" si="19"/>
        <v>0.86100006739915325</v>
      </c>
      <c r="O237" s="18">
        <f>IFERROR((VLOOKUP(A237,$A$3:$N$369,11,FALSE)/VLOOKUP(A237-7,$A$3:$N$369,11,FALSE))-1,"No data available")</f>
        <v>-3.8461518229176206E-2</v>
      </c>
      <c r="P237" s="18">
        <f>IFERROR((VLOOKUP(A237,$A$3:$N$369,12,FALSE)/VLOOKUP(A237-7,$A$3:$N$369,12,FALSE))-1,"No data available")</f>
        <v>2.0408260104270992E-2</v>
      </c>
      <c r="Q237" s="18">
        <f>IFERROR((VLOOKUP(A237,$A$3:$N$369,13,FALSE)/VLOOKUP(A237-7,$A$3:$N$369,13,FALSE))-1,"No data available")</f>
        <v>2.0201643613032116E-2</v>
      </c>
      <c r="R237" s="18">
        <f>IFERROR((VLOOKUP(A237,$A$3:$N$369,14,FALSE)/VLOOKUP(A237-7,$A$3:$N$369,14,FALSE))-1,"No data available")</f>
        <v>7.1429245178783685E-2</v>
      </c>
    </row>
    <row r="238" spans="1:18" x14ac:dyDescent="0.25">
      <c r="A238" s="22">
        <v>43700</v>
      </c>
      <c r="B238" s="23">
        <v>20848646</v>
      </c>
      <c r="C238" s="23">
        <v>5420648</v>
      </c>
      <c r="D238" s="23">
        <v>2146576</v>
      </c>
      <c r="E238" s="23">
        <v>1519990</v>
      </c>
      <c r="F238" s="23">
        <v>1296248</v>
      </c>
      <c r="G238" s="24">
        <f t="shared" si="15"/>
        <v>6.2174205461592087E-2</v>
      </c>
      <c r="H238" s="48">
        <f>IFERROR((VLOOKUP(A238,$A$3:$F$369,6,TRUE)/(VLOOKUP(A238-7,$A$3:$F$369,6,TRUE))-1),"No Data Available")</f>
        <v>3.0748764093547987E-2</v>
      </c>
      <c r="I238" s="18">
        <f>IFERROR((VLOOKUP(A238,'Channel wise traffic'!$A$3:$F$369,6,TRUE)/(VLOOKUP(A238-7,'Channel wise traffic'!$A$3:$F$369,6,TRUE))-1),"No Data Avaiable")</f>
        <v>-2.0408173813155628E-2</v>
      </c>
      <c r="J238" s="18">
        <f>IFERROR((VLOOKUP(A238,$A$3:$G$369,7,FALSE)/(VLOOKUP(A238-7,$A$3:$G$369,7,FALSE))-1),"No Data Available")</f>
        <v>5.2222706978747313E-2</v>
      </c>
      <c r="K238" s="24">
        <f t="shared" si="16"/>
        <v>0.2600000019185898</v>
      </c>
      <c r="L238" s="24">
        <f t="shared" si="17"/>
        <v>0.3959998878362882</v>
      </c>
      <c r="M238" s="24">
        <f t="shared" si="18"/>
        <v>0.70809978309642896</v>
      </c>
      <c r="N238" s="24">
        <f t="shared" si="19"/>
        <v>0.85280034737070642</v>
      </c>
      <c r="O238" s="25">
        <f>IFERROR((VLOOKUP(A238,$A$3:$N$369,11,FALSE)/VLOOKUP(A238-7,$A$3:$N$369,11,FALSE))-1,"No data available")</f>
        <v>9.7088738229960114E-3</v>
      </c>
      <c r="P238" s="25">
        <f>IFERROR((VLOOKUP(A238,$A$3:$N$369,12,FALSE)/VLOOKUP(A238-7,$A$3:$N$369,12,FALSE))-1,"No data available")</f>
        <v>-4.8077226104462523E-2</v>
      </c>
      <c r="Q238" s="25">
        <f>IFERROR((VLOOKUP(A238,$A$3:$N$369,13,FALSE)/VLOOKUP(A238-7,$A$3:$N$369,13,FALSE))-1,"No data available")</f>
        <v>2.1052240670601075E-2</v>
      </c>
      <c r="R238" s="25">
        <f>IFERROR((VLOOKUP(A238,$A$3:$N$369,14,FALSE)/VLOOKUP(A238-7,$A$3:$N$369,14,FALSE))-1,"No data available")</f>
        <v>7.2165471287025218E-2</v>
      </c>
    </row>
    <row r="239" spans="1:18" x14ac:dyDescent="0.25">
      <c r="A239" s="15">
        <v>43701</v>
      </c>
      <c r="B239" s="16">
        <v>43094160</v>
      </c>
      <c r="C239" s="16">
        <v>9321266</v>
      </c>
      <c r="D239" s="16">
        <v>3264307</v>
      </c>
      <c r="E239" s="16">
        <v>2108742</v>
      </c>
      <c r="F239" s="16">
        <v>1628371</v>
      </c>
      <c r="G239" s="17">
        <f t="shared" si="15"/>
        <v>3.7786349704925212E-2</v>
      </c>
      <c r="H239" s="47">
        <f>IFERROR((VLOOKUP(A239,$A$3:$F$369,6,TRUE)/(VLOOKUP(A239-7,$A$3:$F$369,6,TRUE))-1),"No Data Available")</f>
        <v>-0.12324723048552311</v>
      </c>
      <c r="I239" s="25">
        <f>IFERROR((VLOOKUP(A239,'Channel wise traffic'!$A$3:$F$369,6,TRUE)/(VLOOKUP(A239-7,'Channel wise traffic'!$A$3:$F$369,6,TRUE))-1),"No Data Avaiable")</f>
        <v>-7.6923099990770072E-2</v>
      </c>
      <c r="J239" s="25">
        <f>IFERROR((VLOOKUP(A239,$A$3:$G$369,7,FALSE)/(VLOOKUP(A239-7,$A$3:$G$369,7,FALSE))-1),"No Data Available")</f>
        <v>-5.0184499692650153E-2</v>
      </c>
      <c r="K239" s="17">
        <f t="shared" si="16"/>
        <v>0.21629998125035968</v>
      </c>
      <c r="L239" s="17">
        <f t="shared" si="17"/>
        <v>0.35019996210815141</v>
      </c>
      <c r="M239" s="17">
        <f t="shared" si="18"/>
        <v>0.64599990135731722</v>
      </c>
      <c r="N239" s="17">
        <f t="shared" si="19"/>
        <v>0.77220020277492463</v>
      </c>
      <c r="O239" s="18">
        <f>IFERROR((VLOOKUP(A239,$A$3:$N$369,11,FALSE)/VLOOKUP(A239-7,$A$3:$N$369,11,FALSE))-1,"No data available")</f>
        <v>-8.2524273636863654E-8</v>
      </c>
      <c r="P239" s="18">
        <f>IFERROR((VLOOKUP(A239,$A$3:$N$369,12,FALSE)/VLOOKUP(A239-7,$A$3:$N$369,12,FALSE))-1,"No data available")</f>
        <v>4.0403905609483814E-2</v>
      </c>
      <c r="Q239" s="18">
        <f>IFERROR((VLOOKUP(A239,$A$3:$N$369,13,FALSE)/VLOOKUP(A239-7,$A$3:$N$369,13,FALSE))-1,"No data available")</f>
        <v>-6.8627435174744789E-2</v>
      </c>
      <c r="R239" s="18">
        <f>IFERROR((VLOOKUP(A239,$A$3:$N$369,14,FALSE)/VLOOKUP(A239-7,$A$3:$N$369,14,FALSE))-1,"No data available")</f>
        <v>-1.9801860655415893E-2</v>
      </c>
    </row>
    <row r="240" spans="1:18" x14ac:dyDescent="0.25">
      <c r="A240" s="22">
        <v>43702</v>
      </c>
      <c r="B240" s="23">
        <v>44440853</v>
      </c>
      <c r="C240" s="23">
        <v>9332579</v>
      </c>
      <c r="D240" s="23">
        <v>3331730</v>
      </c>
      <c r="E240" s="23">
        <v>2288232</v>
      </c>
      <c r="F240" s="23">
        <v>1784821</v>
      </c>
      <c r="G240" s="24">
        <f t="shared" si="15"/>
        <v>4.0161717868016616E-2</v>
      </c>
      <c r="H240" s="48">
        <f>IFERROR((VLOOKUP(A240,$A$3:$F$369,6,TRUE)/(VLOOKUP(A240-7,$A$3:$F$369,6,TRUE))-1),"No Data Available")</f>
        <v>0.12805212945143363</v>
      </c>
      <c r="I240" s="18">
        <f>IFERROR((VLOOKUP(A240,'Channel wise traffic'!$A$3:$F$369,6,TRUE)/(VLOOKUP(A240-7,'Channel wise traffic'!$A$3:$F$369,6,TRUE))-1),"No Data Avaiable")</f>
        <v>-1.9802002472636637E-2</v>
      </c>
      <c r="J240" s="18">
        <f>IFERROR((VLOOKUP(A240,$A$3:$G$369,7,FALSE)/(VLOOKUP(A240-7,$A$3:$G$369,7,FALSE))-1),"No Data Available")</f>
        <v>0.15084106110314699</v>
      </c>
      <c r="K240" s="24">
        <f t="shared" si="16"/>
        <v>0.20999999707476361</v>
      </c>
      <c r="L240" s="24">
        <f t="shared" si="17"/>
        <v>0.35699992467248337</v>
      </c>
      <c r="M240" s="24">
        <f t="shared" si="18"/>
        <v>0.68679995077632339</v>
      </c>
      <c r="N240" s="24">
        <f t="shared" si="19"/>
        <v>0.78000001748074499</v>
      </c>
      <c r="O240" s="25">
        <f>IFERROR((VLOOKUP(A240,$A$3:$N$369,11,FALSE)/VLOOKUP(A240-7,$A$3:$N$369,11,FALSE))-1,"No data available")</f>
        <v>-5.5273208232620163E-9</v>
      </c>
      <c r="P240" s="25">
        <f>IFERROR((VLOOKUP(A240,$A$3:$N$369,12,FALSE)/VLOOKUP(A240-7,$A$3:$N$369,12,FALSE))-1,"No data available")</f>
        <v>8.2474017981154724E-2</v>
      </c>
      <c r="Q240" s="25">
        <f>IFERROR((VLOOKUP(A240,$A$3:$N$369,13,FALSE)/VLOOKUP(A240-7,$A$3:$N$369,13,FALSE))-1,"No data available")</f>
        <v>6.3157998834844964E-2</v>
      </c>
      <c r="R240" s="25">
        <f>IFERROR((VLOOKUP(A240,$A$3:$N$369,14,FALSE)/VLOOKUP(A240-7,$A$3:$N$369,14,FALSE))-1,"No data available")</f>
        <v>1.3617577843128004E-7</v>
      </c>
    </row>
    <row r="241" spans="1:18" x14ac:dyDescent="0.25">
      <c r="A241" s="15">
        <v>43703</v>
      </c>
      <c r="B241" s="16">
        <v>22368860</v>
      </c>
      <c r="C241" s="16">
        <v>5424448</v>
      </c>
      <c r="D241" s="16">
        <v>2169779</v>
      </c>
      <c r="E241" s="16">
        <v>1568099</v>
      </c>
      <c r="F241" s="16">
        <v>1260124</v>
      </c>
      <c r="G241" s="17">
        <f t="shared" si="15"/>
        <v>5.6333849825158724E-2</v>
      </c>
      <c r="H241" s="47">
        <f>IFERROR((VLOOKUP(A241,$A$3:$F$369,6,TRUE)/(VLOOKUP(A241-7,$A$3:$F$369,6,TRUE))-1),"No Data Available")</f>
        <v>2.1671906949441988E-2</v>
      </c>
      <c r="I241" s="25">
        <f>IFERROR((VLOOKUP(A241,'Channel wise traffic'!$A$3:$F$369,6,TRUE)/(VLOOKUP(A241-7,'Channel wise traffic'!$A$3:$F$369,6,TRUE))-1),"No Data Avaiable")</f>
        <v>6.1855605993766494E-2</v>
      </c>
      <c r="J241" s="25">
        <f>IFERROR((VLOOKUP(A241,$A$3:$G$369,7,FALSE)/(VLOOKUP(A241-7,$A$3:$G$369,7,FALSE))-1),"No Data Available")</f>
        <v>-3.7842943679128327E-2</v>
      </c>
      <c r="K241" s="17">
        <f t="shared" si="16"/>
        <v>0.24249997541224722</v>
      </c>
      <c r="L241" s="17">
        <f t="shared" si="17"/>
        <v>0.399999963129889</v>
      </c>
      <c r="M241" s="17">
        <f t="shared" si="18"/>
        <v>0.72269986943370734</v>
      </c>
      <c r="N241" s="17">
        <f t="shared" si="19"/>
        <v>0.80359977271843164</v>
      </c>
      <c r="O241" s="18">
        <f>IFERROR((VLOOKUP(A241,$A$3:$N$369,11,FALSE)/VLOOKUP(A241-7,$A$3:$N$369,11,FALSE))-1,"No data available")</f>
        <v>2.1052579072234234E-2</v>
      </c>
      <c r="P241" s="18">
        <f>IFERROR((VLOOKUP(A241,$A$3:$N$369,12,FALSE)/VLOOKUP(A241-7,$A$3:$N$369,12,FALSE))-1,"No data available")</f>
        <v>-1.9607522382328435E-2</v>
      </c>
      <c r="Q241" s="18">
        <f>IFERROR((VLOOKUP(A241,$A$3:$N$369,13,FALSE)/VLOOKUP(A241-7,$A$3:$N$369,13,FALSE))-1,"No data available")</f>
        <v>-3.8835014699922454E-2</v>
      </c>
      <c r="R241" s="18">
        <f>IFERROR((VLOOKUP(A241,$A$3:$N$369,14,FALSE)/VLOOKUP(A241-7,$A$3:$N$369,14,FALSE))-1,"No data available")</f>
        <v>-1.1289169021821976E-7</v>
      </c>
    </row>
    <row r="242" spans="1:18" x14ac:dyDescent="0.25">
      <c r="A242" s="15">
        <v>43704</v>
      </c>
      <c r="B242" s="16">
        <v>20848646</v>
      </c>
      <c r="C242" s="16">
        <v>5003675</v>
      </c>
      <c r="D242" s="16">
        <v>1961440</v>
      </c>
      <c r="E242" s="16">
        <v>1446170</v>
      </c>
      <c r="F242" s="46">
        <v>1150283</v>
      </c>
      <c r="G242" s="17">
        <f t="shared" si="15"/>
        <v>5.5173031380551046E-2</v>
      </c>
      <c r="H242" s="48">
        <f>IFERROR((VLOOKUP(A242,$A$3:$F$369,6,TRUE)/(VLOOKUP(A242-7,$A$3:$F$369,6,TRUE))-1),"No Data Available")</f>
        <v>-0.17374224227100332</v>
      </c>
      <c r="I242" s="18">
        <f>IFERROR((VLOOKUP(A242,'Channel wise traffic'!$A$3:$F$369,6,TRUE)/(VLOOKUP(A242-7,'Channel wise traffic'!$A$3:$F$369,6,TRUE))-1),"No Data Avaiable")</f>
        <v>-4.950491032145643E-2</v>
      </c>
      <c r="J242" s="18">
        <f>IFERROR((VLOOKUP(A242,$A$3:$G$369,7,FALSE)/(VLOOKUP(A242-7,$A$3:$G$369,7,FALSE))-1),"No Data Available")</f>
        <v>-0.13070798323030053</v>
      </c>
      <c r="K242" s="17">
        <f t="shared" si="16"/>
        <v>0.23999999808141018</v>
      </c>
      <c r="L242" s="17">
        <f t="shared" si="17"/>
        <v>0.39199988008813524</v>
      </c>
      <c r="M242" s="17">
        <f t="shared" si="18"/>
        <v>0.73730014683089973</v>
      </c>
      <c r="N242" s="17">
        <f t="shared" si="19"/>
        <v>0.79539957266434791</v>
      </c>
      <c r="O242" s="18">
        <f>IFERROR((VLOOKUP(A242,$A$3:$N$369,11,FALSE)/VLOOKUP(A242-7,$A$3:$N$369,11,FALSE))-1,"No data available")</f>
        <v>-8.571418782445428E-2</v>
      </c>
      <c r="P242" s="18">
        <f>IFERROR((VLOOKUP(A242,$A$3:$N$369,12,FALSE)/VLOOKUP(A242-7,$A$3:$N$369,12,FALSE))-1,"No data available")</f>
        <v>-2.0000044474226653E-2</v>
      </c>
      <c r="Q242" s="18">
        <f>IFERROR((VLOOKUP(A242,$A$3:$N$369,13,FALSE)/VLOOKUP(A242-7,$A$3:$N$369,13,FALSE))-1,"No data available")</f>
        <v>-9.8040790167961411E-3</v>
      </c>
      <c r="R242" s="18">
        <f>IFERROR((VLOOKUP(A242,$A$3:$N$369,14,FALSE)/VLOOKUP(A242-7,$A$3:$N$369,14,FALSE))-1,"No data available")</f>
        <v>-2.0202060424429513E-2</v>
      </c>
    </row>
    <row r="243" spans="1:18" x14ac:dyDescent="0.25">
      <c r="A243" s="22">
        <v>43705</v>
      </c>
      <c r="B243" s="23">
        <v>21934513</v>
      </c>
      <c r="C243" s="23">
        <v>5593301</v>
      </c>
      <c r="D243" s="23">
        <v>2304440</v>
      </c>
      <c r="E243" s="23">
        <v>1699063</v>
      </c>
      <c r="F243" s="23">
        <v>1421096</v>
      </c>
      <c r="G243" s="24">
        <f t="shared" si="15"/>
        <v>6.4788126365057666E-2</v>
      </c>
      <c r="H243" s="47">
        <f>IFERROR((VLOOKUP(A243,$A$3:$F$369,6,TRUE)/(VLOOKUP(A243-7,$A$3:$F$369,6,TRUE))-1),"No Data Available")</f>
        <v>5.1750628343393723E-2</v>
      </c>
      <c r="I243" s="25">
        <f>IFERROR((VLOOKUP(A243,'Channel wise traffic'!$A$3:$F$369,6,TRUE)/(VLOOKUP(A243-7,'Channel wise traffic'!$A$3:$F$369,6,TRUE))-1),"No Data Avaiable")</f>
        <v>-1.9417486578885645E-2</v>
      </c>
      <c r="J243" s="25">
        <f>IFERROR((VLOOKUP(A243,$A$3:$G$369,7,FALSE)/(VLOOKUP(A243-7,$A$3:$G$369,7,FALSE))-1),"No Data Available")</f>
        <v>7.2577383428818587E-2</v>
      </c>
      <c r="K243" s="24">
        <f t="shared" si="16"/>
        <v>0.25500000843419685</v>
      </c>
      <c r="L243" s="24">
        <f t="shared" si="17"/>
        <v>0.41199999785457642</v>
      </c>
      <c r="M243" s="24">
        <f t="shared" si="18"/>
        <v>0.73729973442571728</v>
      </c>
      <c r="N243" s="24">
        <f t="shared" si="19"/>
        <v>0.83639982743429764</v>
      </c>
      <c r="O243" s="25">
        <f>IFERROR((VLOOKUP(A243,$A$3:$N$369,11,FALSE)/VLOOKUP(A243-7,$A$3:$N$369,11,FALSE))-1,"No data available")</f>
        <v>2.0000033736787381E-2</v>
      </c>
      <c r="P243" s="25">
        <f>IFERROR((VLOOKUP(A243,$A$3:$N$369,12,FALSE)/VLOOKUP(A243-7,$A$3:$N$369,12,FALSE))-1,"No data available")</f>
        <v>1.9802363081942165E-2</v>
      </c>
      <c r="Q243" s="25">
        <f>IFERROR((VLOOKUP(A243,$A$3:$N$369,13,FALSE)/VLOOKUP(A243-7,$A$3:$N$369,13,FALSE))-1,"No data available")</f>
        <v>4.1236580450687121E-2</v>
      </c>
      <c r="R243" s="25">
        <f>IFERROR((VLOOKUP(A243,$A$3:$N$369,14,FALSE)/VLOOKUP(A243-7,$A$3:$N$369,14,FALSE))-1,"No data available")</f>
        <v>-9.7085766037293686E-3</v>
      </c>
    </row>
    <row r="244" spans="1:18" x14ac:dyDescent="0.25">
      <c r="A244" s="15">
        <v>43706</v>
      </c>
      <c r="B244" s="16">
        <v>21282993</v>
      </c>
      <c r="C244" s="16">
        <v>5214333</v>
      </c>
      <c r="D244" s="16">
        <v>2044018</v>
      </c>
      <c r="E244" s="16">
        <v>1566740</v>
      </c>
      <c r="F244" s="16">
        <v>1310421</v>
      </c>
      <c r="G244" s="17">
        <f t="shared" si="15"/>
        <v>6.1571274303383924E-2</v>
      </c>
      <c r="H244" s="48">
        <f>IFERROR((VLOOKUP(A244,$A$3:$F$369,6,TRUE)/(VLOOKUP(A244-7,$A$3:$F$369,6,TRUE))-1),"No Data Available")</f>
        <v>-5.8900373158981778E-2</v>
      </c>
      <c r="I244" s="18">
        <f>IFERROR((VLOOKUP(A244,'Channel wise traffic'!$A$3:$F$369,6,TRUE)/(VLOOKUP(A244-7,'Channel wise traffic'!$A$3:$F$369,6,TRUE))-1),"No Data Avaiable")</f>
        <v>-2.970291883871945E-2</v>
      </c>
      <c r="J244" s="18">
        <f>IFERROR((VLOOKUP(A244,$A$3:$G$369,7,FALSE)/(VLOOKUP(A244-7,$A$3:$G$369,7,FALSE))-1),"No Data Available")</f>
        <v>-3.0091209481699188E-2</v>
      </c>
      <c r="K244" s="17">
        <f t="shared" si="16"/>
        <v>0.24499998660902628</v>
      </c>
      <c r="L244" s="17">
        <f t="shared" si="17"/>
        <v>0.39199989720641165</v>
      </c>
      <c r="M244" s="17">
        <f t="shared" si="18"/>
        <v>0.76650009931419394</v>
      </c>
      <c r="N244" s="17">
        <f t="shared" si="19"/>
        <v>0.83639978554195338</v>
      </c>
      <c r="O244" s="18">
        <f>IFERROR((VLOOKUP(A244,$A$3:$N$369,11,FALSE)/VLOOKUP(A244-7,$A$3:$N$369,11,FALSE))-1,"No data available")</f>
        <v>-2.0000008885447285E-2</v>
      </c>
      <c r="P244" s="18">
        <f>IFERROR((VLOOKUP(A244,$A$3:$N$369,12,FALSE)/VLOOKUP(A244-7,$A$3:$N$369,12,FALSE))-1,"No data available")</f>
        <v>-2.0000167627085896E-2</v>
      </c>
      <c r="Q244" s="18">
        <f>IFERROR((VLOOKUP(A244,$A$3:$N$369,13,FALSE)/VLOOKUP(A244-7,$A$3:$N$369,13,FALSE))-1,"No data available")</f>
        <v>3.9604366562858262E-2</v>
      </c>
      <c r="R244" s="18">
        <f>IFERROR((VLOOKUP(A244,$A$3:$N$369,14,FALSE)/VLOOKUP(A244-7,$A$3:$N$369,14,FALSE))-1,"No data available")</f>
        <v>-2.8571753695107893E-2</v>
      </c>
    </row>
    <row r="245" spans="1:18" x14ac:dyDescent="0.25">
      <c r="A245" s="22">
        <v>43707</v>
      </c>
      <c r="B245" s="23">
        <v>21934513</v>
      </c>
      <c r="C245" s="23">
        <v>5319119</v>
      </c>
      <c r="D245" s="23">
        <v>2127647</v>
      </c>
      <c r="E245" s="23">
        <v>1522119</v>
      </c>
      <c r="F245" s="23">
        <v>1210693</v>
      </c>
      <c r="G245" s="24">
        <f t="shared" si="15"/>
        <v>5.5195800335298077E-2</v>
      </c>
      <c r="H245" s="47">
        <f>IFERROR((VLOOKUP(A245,$A$3:$F$369,6,TRUE)/(VLOOKUP(A245-7,$A$3:$F$369,6,TRUE))-1),"No Data Available")</f>
        <v>-6.6002030475649676E-2</v>
      </c>
      <c r="I245" s="25">
        <f>IFERROR((VLOOKUP(A245,'Channel wise traffic'!$A$3:$F$369,6,TRUE)/(VLOOKUP(A245-7,'Channel wise traffic'!$A$3:$F$369,6,TRUE))-1),"No Data Avaiable")</f>
        <v>5.2083288866014987E-2</v>
      </c>
      <c r="J245" s="25">
        <f>IFERROR((VLOOKUP(A245,$A$3:$G$369,7,FALSE)/(VLOOKUP(A245-7,$A$3:$G$369,7,FALSE))-1),"No Data Available")</f>
        <v>-0.11223955456262158</v>
      </c>
      <c r="K245" s="24">
        <f t="shared" si="16"/>
        <v>0.24249998164992312</v>
      </c>
      <c r="L245" s="24">
        <f t="shared" si="17"/>
        <v>0.39999988719936513</v>
      </c>
      <c r="M245" s="24">
        <f t="shared" si="18"/>
        <v>0.71540015801493384</v>
      </c>
      <c r="N245" s="24">
        <f t="shared" si="19"/>
        <v>0.79539970265136961</v>
      </c>
      <c r="O245" s="25">
        <f>IFERROR((VLOOKUP(A245,$A$3:$N$369,11,FALSE)/VLOOKUP(A245-7,$A$3:$N$369,11,FALSE))-1,"No data available")</f>
        <v>-6.7307769767425696E-2</v>
      </c>
      <c r="P245" s="25">
        <f>IFERROR((VLOOKUP(A245,$A$3:$N$369,12,FALSE)/VLOOKUP(A245-7,$A$3:$N$369,12,FALSE))-1,"No data available")</f>
        <v>1.0101011353646161E-2</v>
      </c>
      <c r="Q245" s="25">
        <f>IFERROR((VLOOKUP(A245,$A$3:$N$369,13,FALSE)/VLOOKUP(A245-7,$A$3:$N$369,13,FALSE))-1,"No data available")</f>
        <v>1.0309810979719947E-2</v>
      </c>
      <c r="R245" s="25">
        <f>IFERROR((VLOOKUP(A245,$A$3:$N$369,14,FALSE)/VLOOKUP(A245-7,$A$3:$N$369,14,FALSE))-1,"No data available")</f>
        <v>-6.7308420893952947E-2</v>
      </c>
    </row>
    <row r="246" spans="1:18" x14ac:dyDescent="0.25">
      <c r="A246" s="15">
        <v>43708</v>
      </c>
      <c r="B246" s="16">
        <v>45338648</v>
      </c>
      <c r="C246" s="16">
        <v>9235482</v>
      </c>
      <c r="D246" s="16">
        <v>3265666</v>
      </c>
      <c r="E246" s="16">
        <v>2176240</v>
      </c>
      <c r="F246" s="16">
        <v>1663518</v>
      </c>
      <c r="G246" s="17">
        <f t="shared" si="15"/>
        <v>3.6690948525858115E-2</v>
      </c>
      <c r="H246" s="48">
        <f>IFERROR((VLOOKUP(A246,$A$3:$F$369,6,TRUE)/(VLOOKUP(A246-7,$A$3:$F$369,6,TRUE))-1),"No Data Available")</f>
        <v>2.158414759290106E-2</v>
      </c>
      <c r="I246" s="18">
        <f>IFERROR((VLOOKUP(A246,'Channel wise traffic'!$A$3:$F$369,6,TRUE)/(VLOOKUP(A246-7,'Channel wise traffic'!$A$3:$F$369,6,TRUE))-1),"No Data Avaiable")</f>
        <v>5.2083370558023256E-2</v>
      </c>
      <c r="J246" s="18">
        <f>IFERROR((VLOOKUP(A246,$A$3:$G$369,7,FALSE)/(VLOOKUP(A246-7,$A$3:$G$369,7,FALSE))-1),"No Data Available")</f>
        <v>-2.8989335768633939E-2</v>
      </c>
      <c r="K246" s="17">
        <f t="shared" si="16"/>
        <v>0.20369998681919232</v>
      </c>
      <c r="L246" s="17">
        <f t="shared" si="17"/>
        <v>0.35359995287739177</v>
      </c>
      <c r="M246" s="17">
        <f t="shared" si="18"/>
        <v>0.66640005438400618</v>
      </c>
      <c r="N246" s="17">
        <f t="shared" si="19"/>
        <v>0.76440006616917255</v>
      </c>
      <c r="O246" s="18">
        <f>IFERROR((VLOOKUP(A246,$A$3:$N$369,11,FALSE)/VLOOKUP(A246-7,$A$3:$N$369,11,FALSE))-1,"No data available")</f>
        <v>-5.8252406488113806E-2</v>
      </c>
      <c r="P246" s="18">
        <f>IFERROR((VLOOKUP(A246,$A$3:$N$369,12,FALSE)/VLOOKUP(A246-7,$A$3:$N$369,12,FALSE))-1,"No data available")</f>
        <v>9.7087125560291199E-3</v>
      </c>
      <c r="Q246" s="18">
        <f>IFERROR((VLOOKUP(A246,$A$3:$N$369,13,FALSE)/VLOOKUP(A246-7,$A$3:$N$369,13,FALSE))-1,"No data available")</f>
        <v>3.1579189073908553E-2</v>
      </c>
      <c r="R246" s="18">
        <f>IFERROR((VLOOKUP(A246,$A$3:$N$369,14,FALSE)/VLOOKUP(A246-7,$A$3:$N$369,14,FALSE))-1,"No data available")</f>
        <v>-1.0101184353127679E-2</v>
      </c>
    </row>
    <row r="247" spans="1:18" x14ac:dyDescent="0.25">
      <c r="A247" s="15">
        <v>43709</v>
      </c>
      <c r="B247" s="16">
        <v>42645263</v>
      </c>
      <c r="C247" s="16">
        <v>9224170</v>
      </c>
      <c r="D247" s="16">
        <v>3261666</v>
      </c>
      <c r="E247" s="16">
        <v>2217933</v>
      </c>
      <c r="F247" s="46">
        <v>1660788</v>
      </c>
      <c r="G247" s="17">
        <f t="shared" si="15"/>
        <v>3.8944255074707827E-2</v>
      </c>
      <c r="H247" s="47">
        <f>IFERROR((VLOOKUP(A247,$A$3:$F$369,6,TRUE)/(VLOOKUP(A247-7,$A$3:$F$369,6,TRUE))-1),"No Data Available")</f>
        <v>-6.9493243300028373E-2</v>
      </c>
      <c r="I247" s="25">
        <f>IFERROR((VLOOKUP(A247,'Channel wise traffic'!$A$3:$F$369,6,TRUE)/(VLOOKUP(A247-7,'Channel wise traffic'!$A$3:$F$369,6,TRUE))-1),"No Data Avaiable")</f>
        <v>-4.0404041767787002E-2</v>
      </c>
      <c r="J247" s="25">
        <f>IFERROR((VLOOKUP(A247,$A$3:$G$369,7,FALSE)/(VLOOKUP(A247-7,$A$3:$G$369,7,FALSE))-1),"No Data Available")</f>
        <v>-3.0314011898338933E-2</v>
      </c>
      <c r="K247" s="17">
        <f t="shared" si="16"/>
        <v>0.21629999092748003</v>
      </c>
      <c r="L247" s="17">
        <f t="shared" si="17"/>
        <v>0.3535999444936509</v>
      </c>
      <c r="M247" s="17">
        <f t="shared" si="18"/>
        <v>0.68000003679101417</v>
      </c>
      <c r="N247" s="17">
        <f t="shared" si="19"/>
        <v>0.74879989611949505</v>
      </c>
      <c r="O247" s="18">
        <f>IFERROR((VLOOKUP(A247,$A$3:$N$369,11,FALSE)/VLOOKUP(A247-7,$A$3:$N$369,11,FALSE))-1,"No data available")</f>
        <v>2.9999971145111548E-2</v>
      </c>
      <c r="P247" s="18">
        <f>IFERROR((VLOOKUP(A247,$A$3:$N$369,12,FALSE)/VLOOKUP(A247-7,$A$3:$N$369,12,FALSE))-1,"No data available")</f>
        <v>-9.5237560118581754E-3</v>
      </c>
      <c r="Q247" s="18">
        <f>IFERROR((VLOOKUP(A247,$A$3:$N$369,13,FALSE)/VLOOKUP(A247-7,$A$3:$N$369,13,FALSE))-1,"No data available")</f>
        <v>-9.9008655688209712E-3</v>
      </c>
      <c r="R247" s="18">
        <f>IFERROR((VLOOKUP(A247,$A$3:$N$369,14,FALSE)/VLOOKUP(A247-7,$A$3:$N$369,14,FALSE))-1,"No data available")</f>
        <v>-4.0000154694894152E-2</v>
      </c>
    </row>
    <row r="248" spans="1:18" x14ac:dyDescent="0.25">
      <c r="A248" s="22">
        <v>43710</v>
      </c>
      <c r="B248" s="23">
        <v>22803207</v>
      </c>
      <c r="C248" s="23">
        <v>5529777</v>
      </c>
      <c r="D248" s="23">
        <v>2278268</v>
      </c>
      <c r="E248" s="23">
        <v>1696398</v>
      </c>
      <c r="F248" s="23">
        <v>1335405</v>
      </c>
      <c r="G248" s="24">
        <f t="shared" si="15"/>
        <v>5.8562157507055915E-2</v>
      </c>
      <c r="H248" s="48">
        <f>IFERROR((VLOOKUP(A248,$A$3:$F$369,6,TRUE)/(VLOOKUP(A248-7,$A$3:$F$369,6,TRUE))-1),"No Data Available")</f>
        <v>5.9740946129111183E-2</v>
      </c>
      <c r="I248" s="18">
        <f>IFERROR((VLOOKUP(A248,'Channel wise traffic'!$A$3:$F$369,6,TRUE)/(VLOOKUP(A248-7,'Channel wise traffic'!$A$3:$F$369,6,TRUE))-1),"No Data Avaiable")</f>
        <v>1.9417486578885645E-2</v>
      </c>
      <c r="J248" s="18">
        <f>IFERROR((VLOOKUP(A248,$A$3:$G$369,7,FALSE)/(VLOOKUP(A248-7,$A$3:$G$369,7,FALSE))-1),"No Data Available")</f>
        <v>3.9555395003414651E-2</v>
      </c>
      <c r="K248" s="24">
        <f t="shared" si="16"/>
        <v>0.24249996941219715</v>
      </c>
      <c r="L248" s="24">
        <f t="shared" si="17"/>
        <v>0.41199997757594925</v>
      </c>
      <c r="M248" s="24">
        <f t="shared" si="18"/>
        <v>0.7445998451455228</v>
      </c>
      <c r="N248" s="24">
        <f t="shared" si="19"/>
        <v>0.78720029144104153</v>
      </c>
      <c r="O248" s="25">
        <f>IFERROR((VLOOKUP(A248,$A$3:$N$369,11,FALSE)/VLOOKUP(A248-7,$A$3:$N$369,11,FALSE))-1,"No data available")</f>
        <v>-2.4742477067185575E-8</v>
      </c>
      <c r="P248" s="25">
        <f>IFERROR((VLOOKUP(A248,$A$3:$N$369,12,FALSE)/VLOOKUP(A248-7,$A$3:$N$369,12,FALSE))-1,"No data available")</f>
        <v>3.0000038880412472E-2</v>
      </c>
      <c r="Q248" s="25">
        <f>IFERROR((VLOOKUP(A248,$A$3:$N$369,13,FALSE)/VLOOKUP(A248-7,$A$3:$N$369,13,FALSE))-1,"No data available")</f>
        <v>3.0303002170148252E-2</v>
      </c>
      <c r="R248" s="25">
        <f>IFERROR((VLOOKUP(A248,$A$3:$N$369,14,FALSE)/VLOOKUP(A248-7,$A$3:$N$369,14,FALSE))-1,"No data available")</f>
        <v>-2.0407523538631289E-2</v>
      </c>
    </row>
    <row r="249" spans="1:18" x14ac:dyDescent="0.25">
      <c r="A249" s="15">
        <v>43711</v>
      </c>
      <c r="B249" s="16">
        <v>22586034</v>
      </c>
      <c r="C249" s="16">
        <v>5702973</v>
      </c>
      <c r="D249" s="16">
        <v>2167129</v>
      </c>
      <c r="E249" s="16">
        <v>1502904</v>
      </c>
      <c r="F249" s="16">
        <v>1170762</v>
      </c>
      <c r="G249" s="17">
        <f t="shared" si="15"/>
        <v>5.1835660922143305E-2</v>
      </c>
      <c r="H249" s="47">
        <f>IFERROR((VLOOKUP(A249,$A$3:$F$369,6,TRUE)/(VLOOKUP(A249-7,$A$3:$F$369,6,TRUE))-1),"No Data Available")</f>
        <v>1.7803444891387521E-2</v>
      </c>
      <c r="I249" s="25">
        <f>IFERROR((VLOOKUP(A249,'Channel wise traffic'!$A$3:$F$369,6,TRUE)/(VLOOKUP(A249-7,'Channel wise traffic'!$A$3:$F$369,6,TRUE))-1),"No Data Avaiable")</f>
        <v>8.3333329336271023E-2</v>
      </c>
      <c r="J249" s="25">
        <f>IFERROR((VLOOKUP(A249,$A$3:$G$369,7,FALSE)/(VLOOKUP(A249-7,$A$3:$G$369,7,FALSE))-1),"No Data Available")</f>
        <v>-6.048916245671776E-2</v>
      </c>
      <c r="K249" s="17">
        <f t="shared" si="16"/>
        <v>0.25249997409903835</v>
      </c>
      <c r="L249" s="17">
        <f t="shared" si="17"/>
        <v>0.37999987024311704</v>
      </c>
      <c r="M249" s="17">
        <f t="shared" si="18"/>
        <v>0.6935000177654399</v>
      </c>
      <c r="N249" s="17">
        <f t="shared" si="19"/>
        <v>0.77899985627824531</v>
      </c>
      <c r="O249" s="18">
        <f>IFERROR((VLOOKUP(A249,$A$3:$N$369,11,FALSE)/VLOOKUP(A249-7,$A$3:$N$369,11,FALSE))-1,"No data available")</f>
        <v>5.2083233823143837E-2</v>
      </c>
      <c r="P249" s="18">
        <f>IFERROR((VLOOKUP(A249,$A$3:$N$369,12,FALSE)/VLOOKUP(A249-7,$A$3:$N$369,12,FALSE))-1,"No data available")</f>
        <v>-3.0612279377024709E-2</v>
      </c>
      <c r="Q249" s="18">
        <f>IFERROR((VLOOKUP(A249,$A$3:$N$369,13,FALSE)/VLOOKUP(A249-7,$A$3:$N$369,13,FALSE))-1,"No data available")</f>
        <v>-5.9406103815011768E-2</v>
      </c>
      <c r="R249" s="18">
        <f>IFERROR((VLOOKUP(A249,$A$3:$N$369,14,FALSE)/VLOOKUP(A249-7,$A$3:$N$369,14,FALSE))-1,"No data available")</f>
        <v>-2.0618211210710724E-2</v>
      </c>
    </row>
    <row r="250" spans="1:18" x14ac:dyDescent="0.25">
      <c r="A250" s="22">
        <v>43712</v>
      </c>
      <c r="B250" s="23">
        <v>22368860</v>
      </c>
      <c r="C250" s="23">
        <v>5592215</v>
      </c>
      <c r="D250" s="23">
        <v>2259254</v>
      </c>
      <c r="E250" s="23">
        <v>1566793</v>
      </c>
      <c r="F250" s="23">
        <v>1310465</v>
      </c>
      <c r="G250" s="24">
        <f t="shared" si="15"/>
        <v>5.8584344486039969E-2</v>
      </c>
      <c r="H250" s="48">
        <f>IFERROR((VLOOKUP(A250,$A$3:$F$369,6,TRUE)/(VLOOKUP(A250-7,$A$3:$F$369,6,TRUE))-1),"No Data Available")</f>
        <v>-7.7849068606202554E-2</v>
      </c>
      <c r="I250" s="18">
        <f>IFERROR((VLOOKUP(A250,'Channel wise traffic'!$A$3:$F$369,6,TRUE)/(VLOOKUP(A250-7,'Channel wise traffic'!$A$3:$F$369,6,TRUE))-1),"No Data Avaiable")</f>
        <v>1.980199148273698E-2</v>
      </c>
      <c r="J250" s="18">
        <f>IFERROR((VLOOKUP(A250,$A$3:$G$369,7,FALSE)/(VLOOKUP(A250-7,$A$3:$G$369,7,FALSE))-1),"No Data Available")</f>
        <v>-9.575492033928612E-2</v>
      </c>
      <c r="K250" s="24">
        <f t="shared" si="16"/>
        <v>0.25</v>
      </c>
      <c r="L250" s="24">
        <f t="shared" si="17"/>
        <v>0.40399984621478252</v>
      </c>
      <c r="M250" s="24">
        <f t="shared" si="18"/>
        <v>0.69350015536101739</v>
      </c>
      <c r="N250" s="24">
        <f t="shared" si="19"/>
        <v>0.83639957543849119</v>
      </c>
      <c r="O250" s="25">
        <f>IFERROR((VLOOKUP(A250,$A$3:$N$369,11,FALSE)/VLOOKUP(A250-7,$A$3:$N$369,11,FALSE))-1,"No data available")</f>
        <v>-1.9607875564000676E-2</v>
      </c>
      <c r="P250" s="25">
        <f>IFERROR((VLOOKUP(A250,$A$3:$N$369,12,FALSE)/VLOOKUP(A250-7,$A$3:$N$369,12,FALSE))-1,"No data available")</f>
        <v>-1.9417843887022834E-2</v>
      </c>
      <c r="Q250" s="25">
        <f>IFERROR((VLOOKUP(A250,$A$3:$N$369,13,FALSE)/VLOOKUP(A250-7,$A$3:$N$369,13,FALSE))-1,"No data available")</f>
        <v>-5.9405391077233194E-2</v>
      </c>
      <c r="R250" s="25">
        <f>IFERROR((VLOOKUP(A250,$A$3:$N$369,14,FALSE)/VLOOKUP(A250-7,$A$3:$N$369,14,FALSE))-1,"No data available")</f>
        <v>-3.0128629657788508E-7</v>
      </c>
    </row>
    <row r="251" spans="1:18" x14ac:dyDescent="0.25">
      <c r="A251" s="15">
        <v>43713</v>
      </c>
      <c r="B251" s="16">
        <v>20631473</v>
      </c>
      <c r="C251" s="16">
        <v>5261025</v>
      </c>
      <c r="D251" s="16">
        <v>2146498</v>
      </c>
      <c r="E251" s="16">
        <v>1598282</v>
      </c>
      <c r="F251" s="16">
        <v>1284380</v>
      </c>
      <c r="G251" s="17">
        <f t="shared" si="15"/>
        <v>6.22534319289757E-2</v>
      </c>
      <c r="H251" s="47">
        <f>IFERROR((VLOOKUP(A251,$A$3:$F$369,6,TRUE)/(VLOOKUP(A251-7,$A$3:$F$369,6,TRUE))-1),"No Data Available")</f>
        <v>-1.9872239532180869E-2</v>
      </c>
      <c r="I251" s="25">
        <f>IFERROR((VLOOKUP(A251,'Channel wise traffic'!$A$3:$F$369,6,TRUE)/(VLOOKUP(A251-7,'Channel wise traffic'!$A$3:$F$369,6,TRUE))-1),"No Data Avaiable")</f>
        <v>-3.0612237226795957E-2</v>
      </c>
      <c r="J251" s="25">
        <f>IFERROR((VLOOKUP(A251,$A$3:$G$369,7,FALSE)/(VLOOKUP(A251-7,$A$3:$G$369,7,FALSE))-1),"No Data Available")</f>
        <v>1.1079153928673646E-2</v>
      </c>
      <c r="K251" s="17">
        <f t="shared" si="16"/>
        <v>0.25499997019117343</v>
      </c>
      <c r="L251" s="17">
        <f t="shared" si="17"/>
        <v>0.40799996198459426</v>
      </c>
      <c r="M251" s="17">
        <f t="shared" si="18"/>
        <v>0.74459980861850328</v>
      </c>
      <c r="N251" s="17">
        <f t="shared" si="19"/>
        <v>0.80360036589287742</v>
      </c>
      <c r="O251" s="18">
        <f>IFERROR((VLOOKUP(A251,$A$3:$N$369,11,FALSE)/VLOOKUP(A251-7,$A$3:$N$369,11,FALSE))-1,"No data available")</f>
        <v>4.0816261749863747E-2</v>
      </c>
      <c r="P251" s="18">
        <f>IFERROR((VLOOKUP(A251,$A$3:$N$369,12,FALSE)/VLOOKUP(A251-7,$A$3:$N$369,12,FALSE))-1,"No data available")</f>
        <v>4.0816502484330108E-2</v>
      </c>
      <c r="Q251" s="18">
        <f>IFERROR((VLOOKUP(A251,$A$3:$N$369,13,FALSE)/VLOOKUP(A251-7,$A$3:$N$369,13,FALSE))-1,"No data available")</f>
        <v>-2.8571804120163025E-2</v>
      </c>
      <c r="R251" s="18">
        <f>IFERROR((VLOOKUP(A251,$A$3:$N$369,14,FALSE)/VLOOKUP(A251-7,$A$3:$N$369,14,FALSE))-1,"No data available")</f>
        <v>-3.9215002461799098E-2</v>
      </c>
    </row>
    <row r="252" spans="1:18" x14ac:dyDescent="0.25">
      <c r="A252" s="15">
        <v>43714</v>
      </c>
      <c r="B252" s="16">
        <v>20848646</v>
      </c>
      <c r="C252" s="16">
        <v>5264283</v>
      </c>
      <c r="D252" s="16">
        <v>2084656</v>
      </c>
      <c r="E252" s="16">
        <v>1460927</v>
      </c>
      <c r="F252" s="46">
        <v>1233898</v>
      </c>
      <c r="G252" s="17">
        <f t="shared" si="15"/>
        <v>5.9183603577901416E-2</v>
      </c>
      <c r="H252" s="48">
        <f>IFERROR((VLOOKUP(A252,$A$3:$F$369,6,TRUE)/(VLOOKUP(A252-7,$A$3:$F$369,6,TRUE))-1),"No Data Available")</f>
        <v>1.9166708653638898E-2</v>
      </c>
      <c r="I252" s="18">
        <f>IFERROR((VLOOKUP(A252,'Channel wise traffic'!$A$3:$F$369,6,TRUE)/(VLOOKUP(A252-7,'Channel wise traffic'!$A$3:$F$369,6,TRUE))-1),"No Data Avaiable")</f>
        <v>-4.950491032145643E-2</v>
      </c>
      <c r="J252" s="18">
        <f>IFERROR((VLOOKUP(A252,$A$3:$G$369,7,FALSE)/(VLOOKUP(A252-7,$A$3:$G$369,7,FALSE))-1),"No Data Available")</f>
        <v>7.2248309081100803E-2</v>
      </c>
      <c r="K252" s="17">
        <f t="shared" si="16"/>
        <v>0.25249999448405425</v>
      </c>
      <c r="L252" s="17">
        <f t="shared" si="17"/>
        <v>0.3959999870827613</v>
      </c>
      <c r="M252" s="17">
        <f t="shared" si="18"/>
        <v>0.70080003607309793</v>
      </c>
      <c r="N252" s="17">
        <f t="shared" si="19"/>
        <v>0.84459935369802874</v>
      </c>
      <c r="O252" s="18">
        <f>IFERROR((VLOOKUP(A252,$A$3:$N$369,11,FALSE)/VLOOKUP(A252-7,$A$3:$N$369,11,FALSE))-1,"No data available")</f>
        <v>4.1237169446747934E-2</v>
      </c>
      <c r="P252" s="18">
        <f>IFERROR((VLOOKUP(A252,$A$3:$N$369,12,FALSE)/VLOOKUP(A252-7,$A$3:$N$369,12,FALSE))-1,"No data available")</f>
        <v>-9.9997531114558447E-3</v>
      </c>
      <c r="Q252" s="18">
        <f>IFERROR((VLOOKUP(A252,$A$3:$N$369,13,FALSE)/VLOOKUP(A252-7,$A$3:$N$369,13,FALSE))-1,"No data available")</f>
        <v>-2.0408329210253151E-2</v>
      </c>
      <c r="R252" s="18">
        <f>IFERROR((VLOOKUP(A252,$A$3:$N$369,14,FALSE)/VLOOKUP(A252-7,$A$3:$N$369,14,FALSE))-1,"No data available")</f>
        <v>6.1855254512489743E-2</v>
      </c>
    </row>
    <row r="253" spans="1:18" x14ac:dyDescent="0.25">
      <c r="A253" s="22">
        <v>43715</v>
      </c>
      <c r="B253" s="23">
        <v>46685340</v>
      </c>
      <c r="C253" s="23">
        <v>9313725</v>
      </c>
      <c r="D253" s="23">
        <v>3135000</v>
      </c>
      <c r="E253" s="23">
        <v>2025210</v>
      </c>
      <c r="F253" s="23">
        <v>1500680</v>
      </c>
      <c r="G253" s="24">
        <f t="shared" si="15"/>
        <v>3.2144566152886536E-2</v>
      </c>
      <c r="H253" s="47">
        <f>IFERROR((VLOOKUP(A253,$A$3:$F$369,6,TRUE)/(VLOOKUP(A253-7,$A$3:$F$369,6,TRUE))-1),"No Data Available")</f>
        <v>-9.7887729498568721E-2</v>
      </c>
      <c r="I253" s="25">
        <f>IFERROR((VLOOKUP(A253,'Channel wise traffic'!$A$3:$F$369,6,TRUE)/(VLOOKUP(A253-7,'Channel wise traffic'!$A$3:$F$369,6,TRUE))-1),"No Data Avaiable")</f>
        <v>2.9702959596478395E-2</v>
      </c>
      <c r="J253" s="25">
        <f>IFERROR((VLOOKUP(A253,$A$3:$G$369,7,FALSE)/(VLOOKUP(A253-7,$A$3:$G$369,7,FALSE))-1),"No Data Available")</f>
        <v>-0.12391018917833363</v>
      </c>
      <c r="K253" s="24">
        <f t="shared" si="16"/>
        <v>0.19949999293139989</v>
      </c>
      <c r="L253" s="24">
        <f t="shared" si="17"/>
        <v>0.3366000177157904</v>
      </c>
      <c r="M253" s="24">
        <f t="shared" si="18"/>
        <v>0.64600000000000002</v>
      </c>
      <c r="N253" s="24">
        <f t="shared" si="19"/>
        <v>0.74099969879666805</v>
      </c>
      <c r="O253" s="25">
        <f>IFERROR((VLOOKUP(A253,$A$3:$N$369,11,FALSE)/VLOOKUP(A253-7,$A$3:$N$369,11,FALSE))-1,"No data available")</f>
        <v>-2.0618528029265004E-2</v>
      </c>
      <c r="P253" s="25">
        <f>IFERROR((VLOOKUP(A253,$A$3:$N$369,12,FALSE)/VLOOKUP(A253-7,$A$3:$N$369,12,FALSE))-1,"No data available")</f>
        <v>-4.8076746117372893E-2</v>
      </c>
      <c r="Q253" s="25">
        <f>IFERROR((VLOOKUP(A253,$A$3:$N$369,13,FALSE)/VLOOKUP(A253-7,$A$3:$N$369,13,FALSE))-1,"No data available")</f>
        <v>-3.061232400838132E-2</v>
      </c>
      <c r="R253" s="25">
        <f>IFERROR((VLOOKUP(A253,$A$3:$N$369,14,FALSE)/VLOOKUP(A253-7,$A$3:$N$369,14,FALSE))-1,"No data available")</f>
        <v>-3.0612722850452578E-2</v>
      </c>
    </row>
    <row r="254" spans="1:18" x14ac:dyDescent="0.25">
      <c r="A254" s="15">
        <v>43716</v>
      </c>
      <c r="B254" s="16">
        <v>43094160</v>
      </c>
      <c r="C254" s="16">
        <v>9230769</v>
      </c>
      <c r="D254" s="16">
        <v>3169846</v>
      </c>
      <c r="E254" s="16">
        <v>2133940</v>
      </c>
      <c r="F254" s="16">
        <v>1697763</v>
      </c>
      <c r="G254" s="17">
        <f t="shared" si="15"/>
        <v>3.9396591092621364E-2</v>
      </c>
      <c r="H254" s="48">
        <f>IFERROR((VLOOKUP(A254,$A$3:$F$369,6,TRUE)/(VLOOKUP(A254-7,$A$3:$F$369,6,TRUE))-1),"No Data Available")</f>
        <v>2.2263527915664216E-2</v>
      </c>
      <c r="I254" s="18">
        <f>IFERROR((VLOOKUP(A254,'Channel wise traffic'!$A$3:$F$369,6,TRUE)/(VLOOKUP(A254-7,'Channel wise traffic'!$A$3:$F$369,6,TRUE))-1),"No Data Avaiable")</f>
        <v>1.0526304435092948E-2</v>
      </c>
      <c r="J254" s="18">
        <f>IFERROR((VLOOKUP(A254,$A$3:$G$369,7,FALSE)/(VLOOKUP(A254-7,$A$3:$G$369,7,FALSE))-1),"No Data Available")</f>
        <v>1.1614961360688625E-2</v>
      </c>
      <c r="K254" s="17">
        <f t="shared" si="16"/>
        <v>0.21419999832923997</v>
      </c>
      <c r="L254" s="17">
        <f t="shared" si="17"/>
        <v>0.34339999191833315</v>
      </c>
      <c r="M254" s="17">
        <f t="shared" si="18"/>
        <v>0.67319989677731973</v>
      </c>
      <c r="N254" s="17">
        <f t="shared" si="19"/>
        <v>0.79560015745522372</v>
      </c>
      <c r="O254" s="18">
        <f>IFERROR((VLOOKUP(A254,$A$3:$N$369,11,FALSE)/VLOOKUP(A254-7,$A$3:$N$369,11,FALSE))-1,"No data available")</f>
        <v>-9.7087040514215461E-3</v>
      </c>
      <c r="P254" s="18">
        <f>IFERROR((VLOOKUP(A254,$A$3:$N$369,12,FALSE)/VLOOKUP(A254-7,$A$3:$N$369,12,FALSE))-1,"No data available")</f>
        <v>-2.884602425468108E-2</v>
      </c>
      <c r="Q254" s="18">
        <f>IFERROR((VLOOKUP(A254,$A$3:$N$369,13,FALSE)/VLOOKUP(A254-7,$A$3:$N$369,13,FALSE))-1,"No data available")</f>
        <v>-1.0000205361436421E-2</v>
      </c>
      <c r="R254" s="18">
        <f>IFERROR((VLOOKUP(A254,$A$3:$N$369,14,FALSE)/VLOOKUP(A254-7,$A$3:$N$369,14,FALSE))-1,"No data available")</f>
        <v>6.2500357676679164E-2</v>
      </c>
    </row>
    <row r="255" spans="1:18" x14ac:dyDescent="0.25">
      <c r="A255" s="22">
        <v>43717</v>
      </c>
      <c r="B255" s="23">
        <v>21717340</v>
      </c>
      <c r="C255" s="23">
        <v>5375041</v>
      </c>
      <c r="D255" s="23">
        <v>2257517</v>
      </c>
      <c r="E255" s="23">
        <v>1697427</v>
      </c>
      <c r="F255" s="23">
        <v>1419728</v>
      </c>
      <c r="G255" s="24">
        <f t="shared" si="15"/>
        <v>6.5373015295611708E-2</v>
      </c>
      <c r="H255" s="47">
        <f>IFERROR((VLOOKUP(A255,$A$3:$F$369,6,TRUE)/(VLOOKUP(A255-7,$A$3:$F$369,6,TRUE))-1),"No Data Available")</f>
        <v>6.3144139792796983E-2</v>
      </c>
      <c r="I255" s="25">
        <f>IFERROR((VLOOKUP(A255,'Channel wise traffic'!$A$3:$F$369,6,TRUE)/(VLOOKUP(A255-7,'Channel wise traffic'!$A$3:$F$369,6,TRUE))-1),"No Data Avaiable")</f>
        <v>-4.7619051795569911E-2</v>
      </c>
      <c r="J255" s="25">
        <f>IFERROR((VLOOKUP(A255,$A$3:$G$369,7,FALSE)/(VLOOKUP(A255-7,$A$3:$G$369,7,FALSE))-1),"No Data Available")</f>
        <v>0.11630134678243675</v>
      </c>
      <c r="K255" s="24">
        <f t="shared" si="16"/>
        <v>0.24749997006999935</v>
      </c>
      <c r="L255" s="24">
        <f t="shared" si="17"/>
        <v>0.41999995907007964</v>
      </c>
      <c r="M255" s="24">
        <f t="shared" si="18"/>
        <v>0.75189998569224503</v>
      </c>
      <c r="N255" s="24">
        <f t="shared" si="19"/>
        <v>0.83640003369806182</v>
      </c>
      <c r="O255" s="25">
        <f>IFERROR((VLOOKUP(A255,$A$3:$N$369,11,FALSE)/VLOOKUP(A255-7,$A$3:$N$369,11,FALSE))-1,"No data available")</f>
        <v>2.061856201434531E-2</v>
      </c>
      <c r="P255" s="25">
        <f>IFERROR((VLOOKUP(A255,$A$3:$N$369,12,FALSE)/VLOOKUP(A255-7,$A$3:$N$369,12,FALSE))-1,"No data available")</f>
        <v>1.9417431867834622E-2</v>
      </c>
      <c r="Q255" s="25">
        <f>IFERROR((VLOOKUP(A255,$A$3:$N$369,13,FALSE)/VLOOKUP(A255-7,$A$3:$N$369,13,FALSE))-1,"No data available")</f>
        <v>9.8041123622520931E-3</v>
      </c>
      <c r="R255" s="25">
        <f>IFERROR((VLOOKUP(A255,$A$3:$N$369,14,FALSE)/VLOOKUP(A255-7,$A$3:$N$369,14,FALSE))-1,"No data available")</f>
        <v>6.249964944367048E-2</v>
      </c>
    </row>
    <row r="256" spans="1:18" x14ac:dyDescent="0.25">
      <c r="A256" s="15">
        <v>43718</v>
      </c>
      <c r="B256" s="16">
        <v>22368860</v>
      </c>
      <c r="C256" s="16">
        <v>5480370</v>
      </c>
      <c r="D256" s="16">
        <v>2126383</v>
      </c>
      <c r="E256" s="16">
        <v>1505692</v>
      </c>
      <c r="F256" s="16">
        <v>1185281</v>
      </c>
      <c r="G256" s="17">
        <f t="shared" si="15"/>
        <v>5.2987993129734817E-2</v>
      </c>
      <c r="H256" s="48">
        <f>IFERROR((VLOOKUP(A256,$A$3:$F$369,6,TRUE)/(VLOOKUP(A256-7,$A$3:$F$369,6,TRUE))-1),"No Data Available")</f>
        <v>1.2401324949050219E-2</v>
      </c>
      <c r="I256" s="18">
        <f>IFERROR((VLOOKUP(A256,'Channel wise traffic'!$A$3:$F$369,6,TRUE)/(VLOOKUP(A256-7,'Channel wise traffic'!$A$3:$F$369,6,TRUE))-1),"No Data Avaiable")</f>
        <v>-9.6154118616319506E-3</v>
      </c>
      <c r="J256" s="18">
        <f>IFERROR((VLOOKUP(A256,$A$3:$G$369,7,FALSE)/(VLOOKUP(A256-7,$A$3:$G$369,7,FALSE))-1),"No Data Available")</f>
        <v>2.2230491269751518E-2</v>
      </c>
      <c r="K256" s="17">
        <f t="shared" si="16"/>
        <v>0.24499996870649643</v>
      </c>
      <c r="L256" s="17">
        <f t="shared" si="17"/>
        <v>0.38799989781711819</v>
      </c>
      <c r="M256" s="17">
        <f t="shared" si="18"/>
        <v>0.70810009297478393</v>
      </c>
      <c r="N256" s="17">
        <f t="shared" si="19"/>
        <v>0.7872001710841261</v>
      </c>
      <c r="O256" s="18">
        <f>IFERROR((VLOOKUP(A256,$A$3:$N$369,11,FALSE)/VLOOKUP(A256-7,$A$3:$N$369,11,FALSE))-1,"No data available")</f>
        <v>-2.9702994700507079E-2</v>
      </c>
      <c r="P256" s="18">
        <f>IFERROR((VLOOKUP(A256,$A$3:$N$369,12,FALSE)/VLOOKUP(A256-7,$A$3:$N$369,12,FALSE))-1,"No data available")</f>
        <v>2.105271133088249E-2</v>
      </c>
      <c r="Q256" s="18">
        <f>IFERROR((VLOOKUP(A256,$A$3:$N$369,13,FALSE)/VLOOKUP(A256-7,$A$3:$N$369,13,FALSE))-1,"No data available")</f>
        <v>2.1052739488583772E-2</v>
      </c>
      <c r="R256" s="18">
        <f>IFERROR((VLOOKUP(A256,$A$3:$N$369,14,FALSE)/VLOOKUP(A256-7,$A$3:$N$369,14,FALSE))-1,"No data available")</f>
        <v>1.0526721846982889E-2</v>
      </c>
    </row>
    <row r="257" spans="1:18" x14ac:dyDescent="0.25">
      <c r="A257" s="15">
        <v>43719</v>
      </c>
      <c r="B257" s="16">
        <v>21065820</v>
      </c>
      <c r="C257" s="16">
        <v>5055796</v>
      </c>
      <c r="D257" s="16">
        <v>1981872</v>
      </c>
      <c r="E257" s="16">
        <v>1504637</v>
      </c>
      <c r="F257" s="46">
        <v>1246140</v>
      </c>
      <c r="G257" s="17">
        <f t="shared" si="15"/>
        <v>5.9154592605462311E-2</v>
      </c>
      <c r="H257" s="47">
        <f>IFERROR((VLOOKUP(A257,$A$3:$F$369,6,TRUE)/(VLOOKUP(A257-7,$A$3:$F$369,6,TRUE))-1),"No Data Available")</f>
        <v>-4.9085629909993767E-2</v>
      </c>
      <c r="I257" s="25">
        <f>IFERROR((VLOOKUP(A257,'Channel wise traffic'!$A$3:$F$369,6,TRUE)/(VLOOKUP(A257-7,'Channel wise traffic'!$A$3:$F$369,6,TRUE))-1),"No Data Avaiable")</f>
        <v>-5.8252370326638991E-2</v>
      </c>
      <c r="J257" s="25">
        <f>IFERROR((VLOOKUP(A257,$A$3:$G$369,7,FALSE)/(VLOOKUP(A257-7,$A$3:$G$369,7,FALSE))-1),"No Data Available")</f>
        <v>9.7337970480873004E-3</v>
      </c>
      <c r="K257" s="17">
        <f t="shared" si="16"/>
        <v>0.2399999620237902</v>
      </c>
      <c r="L257" s="17">
        <f t="shared" si="17"/>
        <v>0.39199999367063071</v>
      </c>
      <c r="M257" s="17">
        <f t="shared" si="18"/>
        <v>0.75919988778286385</v>
      </c>
      <c r="N257" s="17">
        <f t="shared" si="19"/>
        <v>0.82819975847995231</v>
      </c>
      <c r="O257" s="18">
        <f>IFERROR((VLOOKUP(A257,$A$3:$N$369,11,FALSE)/VLOOKUP(A257-7,$A$3:$N$369,11,FALSE))-1,"No data available")</f>
        <v>-4.0000151904839187E-2</v>
      </c>
      <c r="P257" s="18">
        <f>IFERROR((VLOOKUP(A257,$A$3:$N$369,12,FALSE)/VLOOKUP(A257-7,$A$3:$N$369,12,FALSE))-1,"No data available")</f>
        <v>-2.9702616613799915E-2</v>
      </c>
      <c r="Q257" s="18">
        <f>IFERROR((VLOOKUP(A257,$A$3:$N$369,13,FALSE)/VLOOKUP(A257-7,$A$3:$N$369,13,FALSE))-1,"No data available")</f>
        <v>9.4736435044697309E-2</v>
      </c>
      <c r="R257" s="18">
        <f>IFERROR((VLOOKUP(A257,$A$3:$N$369,14,FALSE)/VLOOKUP(A257-7,$A$3:$N$369,14,FALSE))-1,"No data available")</f>
        <v>-9.8037077006406514E-3</v>
      </c>
    </row>
    <row r="258" spans="1:18" x14ac:dyDescent="0.25">
      <c r="A258" s="22">
        <v>43720</v>
      </c>
      <c r="B258" s="23">
        <v>20848646</v>
      </c>
      <c r="C258" s="23">
        <v>5160040</v>
      </c>
      <c r="D258" s="23">
        <v>2022735</v>
      </c>
      <c r="E258" s="23">
        <v>1535660</v>
      </c>
      <c r="F258" s="23">
        <v>1309611</v>
      </c>
      <c r="G258" s="24">
        <f t="shared" si="15"/>
        <v>6.2815158356087003E-2</v>
      </c>
      <c r="H258" s="48">
        <f>IFERROR((VLOOKUP(A258,$A$3:$F$369,6,TRUE)/(VLOOKUP(A258-7,$A$3:$F$369,6,TRUE))-1),"No Data Available")</f>
        <v>1.9644497734315314E-2</v>
      </c>
      <c r="I258" s="18">
        <f>IFERROR((VLOOKUP(A258,'Channel wise traffic'!$A$3:$F$369,6,TRUE)/(VLOOKUP(A258-7,'Channel wise traffic'!$A$3:$F$369,6,TRUE))-1),"No Data Avaiable")</f>
        <v>1.0526296911824717E-2</v>
      </c>
      <c r="J258" s="18">
        <f>IFERROR((VLOOKUP(A258,$A$3:$G$369,7,FALSE)/(VLOOKUP(A258-7,$A$3:$G$369,7,FALSE))-1),"No Data Available")</f>
        <v>9.0232202419324725E-3</v>
      </c>
      <c r="K258" s="24">
        <f t="shared" si="16"/>
        <v>0.24750000551594573</v>
      </c>
      <c r="L258" s="24">
        <f t="shared" si="17"/>
        <v>0.39199986821807581</v>
      </c>
      <c r="M258" s="24">
        <f t="shared" si="18"/>
        <v>0.75919979631538481</v>
      </c>
      <c r="N258" s="24">
        <f t="shared" si="19"/>
        <v>0.852800098980243</v>
      </c>
      <c r="O258" s="25">
        <f>IFERROR((VLOOKUP(A258,$A$3:$N$369,11,FALSE)/VLOOKUP(A258-7,$A$3:$N$369,11,FALSE))-1,"No data available")</f>
        <v>-2.9411629615505364E-2</v>
      </c>
      <c r="P258" s="25">
        <f>IFERROR((VLOOKUP(A258,$A$3:$N$369,12,FALSE)/VLOOKUP(A258-7,$A$3:$N$369,12,FALSE))-1,"No data available")</f>
        <v>-3.9215919748351813E-2</v>
      </c>
      <c r="Q258" s="25">
        <f>IFERROR((VLOOKUP(A258,$A$3:$N$369,13,FALSE)/VLOOKUP(A258-7,$A$3:$N$369,13,FALSE))-1,"No data available")</f>
        <v>1.9607831653851271E-2</v>
      </c>
      <c r="R258" s="25">
        <f>IFERROR((VLOOKUP(A258,$A$3:$N$369,14,FALSE)/VLOOKUP(A258-7,$A$3:$N$369,14,FALSE))-1,"No data available")</f>
        <v>6.1224129773385538E-2</v>
      </c>
    </row>
    <row r="259" spans="1:18" x14ac:dyDescent="0.25">
      <c r="A259" s="15">
        <v>43721</v>
      </c>
      <c r="B259" s="16">
        <v>22803207</v>
      </c>
      <c r="C259" s="16">
        <v>5985841</v>
      </c>
      <c r="D259" s="16">
        <v>2322506</v>
      </c>
      <c r="E259" s="16">
        <v>1610658</v>
      </c>
      <c r="F259" s="16">
        <v>1360362</v>
      </c>
      <c r="G259" s="17">
        <f t="shared" si="15"/>
        <v>5.9656608826995257E-2</v>
      </c>
      <c r="H259" s="47">
        <f>IFERROR((VLOOKUP(A259,$A$3:$F$369,6,TRUE)/(VLOOKUP(A259-7,$A$3:$F$369,6,TRUE))-1),"No Data Available")</f>
        <v>0.10249145391272219</v>
      </c>
      <c r="I259" s="25">
        <f>IFERROR((VLOOKUP(A259,'Channel wise traffic'!$A$3:$F$369,6,TRUE)/(VLOOKUP(A259-7,'Channel wise traffic'!$A$3:$F$369,6,TRUE))-1),"No Data Avaiable")</f>
        <v>9.3749977516524474E-2</v>
      </c>
      <c r="J259" s="25">
        <f>IFERROR((VLOOKUP(A259,$A$3:$G$369,7,FALSE)/(VLOOKUP(A259-7,$A$3:$G$369,7,FALSE))-1),"No Data Available")</f>
        <v>7.9921670952536328E-3</v>
      </c>
      <c r="K259" s="17">
        <f t="shared" si="16"/>
        <v>0.26249996327270986</v>
      </c>
      <c r="L259" s="17">
        <f t="shared" si="17"/>
        <v>0.387999948545242</v>
      </c>
      <c r="M259" s="17">
        <f t="shared" si="18"/>
        <v>0.69350003832067608</v>
      </c>
      <c r="N259" s="17">
        <f t="shared" si="19"/>
        <v>0.84460015720283266</v>
      </c>
      <c r="O259" s="18">
        <f>IFERROR((VLOOKUP(A259,$A$3:$N$369,11,FALSE)/VLOOKUP(A259-7,$A$3:$N$369,11,FALSE))-1,"No data available")</f>
        <v>3.9603837651913887E-2</v>
      </c>
      <c r="P259" s="18">
        <f>IFERROR((VLOOKUP(A259,$A$3:$N$369,12,FALSE)/VLOOKUP(A259-7,$A$3:$N$369,12,FALSE))-1,"No data available")</f>
        <v>-2.020211817796691E-2</v>
      </c>
      <c r="Q259" s="18">
        <f>IFERROR((VLOOKUP(A259,$A$3:$N$369,13,FALSE)/VLOOKUP(A259-7,$A$3:$N$369,13,FALSE))-1,"No data available")</f>
        <v>-1.0416662923316999E-2</v>
      </c>
      <c r="R259" s="18">
        <f>IFERROR((VLOOKUP(A259,$A$3:$N$369,14,FALSE)/VLOOKUP(A259-7,$A$3:$N$369,14,FALSE))-1,"No data available")</f>
        <v>9.5134432731569518E-7</v>
      </c>
    </row>
    <row r="260" spans="1:18" x14ac:dyDescent="0.25">
      <c r="A260" s="22">
        <v>43722</v>
      </c>
      <c r="B260" s="23">
        <v>44440853</v>
      </c>
      <c r="C260" s="23">
        <v>9332579</v>
      </c>
      <c r="D260" s="23">
        <v>1396153</v>
      </c>
      <c r="E260" s="23">
        <v>939890</v>
      </c>
      <c r="F260" s="23">
        <v>696459</v>
      </c>
      <c r="G260" s="24">
        <f t="shared" si="15"/>
        <v>1.5671593882322647E-2</v>
      </c>
      <c r="H260" s="49">
        <f>IFERROR((VLOOKUP(A260,$A$3:$F$369,6,TRUE)/(VLOOKUP(A260-7,$A$3:$F$369,6,TRUE))-1),"No Data Available")</f>
        <v>-0.53590439000986212</v>
      </c>
      <c r="I260" s="32">
        <f>IFERROR((VLOOKUP(A260,'Channel wise traffic'!$A$3:$F$369,6,TRUE)/(VLOOKUP(A260-7,'Channel wise traffic'!$A$3:$F$369,6,TRUE))-1),"No Data Avaiable")</f>
        <v>-4.8076934816731254E-2</v>
      </c>
      <c r="J260" s="32">
        <f>IFERROR((VLOOKUP(A260,$A$3:$G$369,7,FALSE)/(VLOOKUP(A260-7,$A$3:$G$369,7,FALSE))-1),"No Data Available")</f>
        <v>-0.51246522327334754</v>
      </c>
      <c r="K260" s="24">
        <f t="shared" si="16"/>
        <v>0.20999999707476361</v>
      </c>
      <c r="L260" s="24">
        <f t="shared" si="17"/>
        <v>0.14959991230719827</v>
      </c>
      <c r="M260" s="24">
        <f t="shared" si="18"/>
        <v>0.67319985703572605</v>
      </c>
      <c r="N260" s="24">
        <f t="shared" si="19"/>
        <v>0.74100054261668924</v>
      </c>
      <c r="O260" s="25">
        <f>IFERROR((VLOOKUP(A260,$A$3:$N$369,11,FALSE)/VLOOKUP(A260-7,$A$3:$N$369,11,FALSE))-1,"No data available")</f>
        <v>5.263160158092961E-2</v>
      </c>
      <c r="P260" s="25">
        <f>IFERROR((VLOOKUP(A260,$A$3:$N$369,12,FALSE)/VLOOKUP(A260-7,$A$3:$N$369,12,FALSE))-1,"No data available")</f>
        <v>-0.55555583947261233</v>
      </c>
      <c r="Q260" s="25">
        <f>IFERROR((VLOOKUP(A260,$A$3:$N$369,13,FALSE)/VLOOKUP(A260-7,$A$3:$N$369,13,FALSE))-1,"No data available")</f>
        <v>4.2105041850968972E-2</v>
      </c>
      <c r="R260" s="25">
        <f>IFERROR((VLOOKUP(A260,$A$3:$N$369,14,FALSE)/VLOOKUP(A260-7,$A$3:$N$369,14,FALSE))-1,"No data available")</f>
        <v>1.1387589260447584E-6</v>
      </c>
    </row>
    <row r="261" spans="1:18" x14ac:dyDescent="0.25">
      <c r="A261" s="15">
        <v>43723</v>
      </c>
      <c r="B261" s="16">
        <v>46236443</v>
      </c>
      <c r="C261" s="16">
        <v>9515460</v>
      </c>
      <c r="D261" s="16">
        <v>3364666</v>
      </c>
      <c r="E261" s="16">
        <v>2333732</v>
      </c>
      <c r="F261" s="16">
        <v>1856717</v>
      </c>
      <c r="G261" s="17">
        <f t="shared" ref="G261:G324" si="20">(F261/B261)</f>
        <v>4.0157003426928843E-2</v>
      </c>
      <c r="H261" s="47">
        <f>IFERROR((VLOOKUP(A261,$A$3:$F$369,6,TRUE)/(VLOOKUP(A261-7,$A$3:$F$369,6,TRUE))-1),"No Data Available")</f>
        <v>9.3625553154356611E-2</v>
      </c>
      <c r="I261" s="25">
        <f>IFERROR((VLOOKUP(A261,'Channel wise traffic'!$A$3:$F$369,6,TRUE)/(VLOOKUP(A261-7,'Channel wise traffic'!$A$3:$F$369,6,TRUE))-1),"No Data Avaiable")</f>
        <v>7.2916681653230064E-2</v>
      </c>
      <c r="J261" s="25">
        <f>IFERROR((VLOOKUP(A261,$A$3:$G$369,7,FALSE)/(VLOOKUP(A261-7,$A$3:$G$369,7,FALSE))-1),"No Data Available")</f>
        <v>1.9301475412422109E-2</v>
      </c>
      <c r="K261" s="17">
        <f t="shared" ref="K261:K324" si="21">C261/B261</f>
        <v>0.20580000066181561</v>
      </c>
      <c r="L261" s="17">
        <f t="shared" ref="L261:L324" si="22">D261/C261</f>
        <v>0.35359993105955989</v>
      </c>
      <c r="M261" s="17">
        <f t="shared" ref="M261:M324" si="23">E261/D261</f>
        <v>0.69359989966314639</v>
      </c>
      <c r="N261" s="17">
        <f t="shared" ref="N261:N324" si="24">F261/E261</f>
        <v>0.79559992321311956</v>
      </c>
      <c r="O261" s="18">
        <f>IFERROR((VLOOKUP(A261,$A$3:$N$369,11,FALSE)/VLOOKUP(A261-7,$A$3:$N$369,11,FALSE))-1,"No data available")</f>
        <v>-3.9215675690683183E-2</v>
      </c>
      <c r="P261" s="18">
        <f>IFERROR((VLOOKUP(A261,$A$3:$N$369,12,FALSE)/VLOOKUP(A261-7,$A$3:$N$369,12,FALSE))-1,"No data available")</f>
        <v>2.9702793771912761E-2</v>
      </c>
      <c r="Q261" s="18">
        <f>IFERROR((VLOOKUP(A261,$A$3:$N$369,13,FALSE)/VLOOKUP(A261-7,$A$3:$N$369,13,FALSE))-1,"No data available")</f>
        <v>3.0303039236166951E-2</v>
      </c>
      <c r="R261" s="18">
        <f>IFERROR((VLOOKUP(A261,$A$3:$N$369,14,FALSE)/VLOOKUP(A261-7,$A$3:$N$369,14,FALSE))-1,"No data available")</f>
        <v>-2.9442189264372587E-7</v>
      </c>
    </row>
    <row r="262" spans="1:18" x14ac:dyDescent="0.25">
      <c r="A262" s="15">
        <v>43724</v>
      </c>
      <c r="B262" s="16">
        <v>20631473</v>
      </c>
      <c r="C262" s="16">
        <v>5106289</v>
      </c>
      <c r="D262" s="16">
        <v>1960815</v>
      </c>
      <c r="E262" s="16">
        <v>1445709</v>
      </c>
      <c r="F262" s="46">
        <v>1161771</v>
      </c>
      <c r="G262" s="17">
        <f t="shared" si="20"/>
        <v>5.631061824814932E-2</v>
      </c>
      <c r="H262" s="48">
        <f>IFERROR((VLOOKUP(A262,$A$3:$F$369,6,TRUE)/(VLOOKUP(A262-7,$A$3:$F$369,6,TRUE))-1),"No Data Available")</f>
        <v>-0.18169466263960421</v>
      </c>
      <c r="I262" s="18">
        <f>IFERROR((VLOOKUP(A262,'Channel wise traffic'!$A$3:$F$369,6,TRUE)/(VLOOKUP(A262-7,'Channel wise traffic'!$A$3:$F$369,6,TRUE))-1),"No Data Avaiable")</f>
        <v>-4.9999958558456847E-2</v>
      </c>
      <c r="J262" s="18">
        <f>IFERROR((VLOOKUP(A262,$A$3:$G$369,7,FALSE)/(VLOOKUP(A262-7,$A$3:$G$369,7,FALSE))-1),"No Data Available")</f>
        <v>-0.1386259606732676</v>
      </c>
      <c r="K262" s="17">
        <f t="shared" si="21"/>
        <v>0.24749997249348119</v>
      </c>
      <c r="L262" s="17">
        <f t="shared" si="22"/>
        <v>0.38400000470008649</v>
      </c>
      <c r="M262" s="17">
        <f t="shared" si="23"/>
        <v>0.73730005125419784</v>
      </c>
      <c r="N262" s="17">
        <f t="shared" si="24"/>
        <v>0.80359947956331457</v>
      </c>
      <c r="O262" s="18">
        <f>IFERROR((VLOOKUP(A262,$A$3:$N$369,11,FALSE)/VLOOKUP(A262-7,$A$3:$N$369,11,FALSE))-1,"No data available")</f>
        <v>9.7918468888735788E-9</v>
      </c>
      <c r="P262" s="18">
        <f>IFERROR((VLOOKUP(A262,$A$3:$N$369,12,FALSE)/VLOOKUP(A262-7,$A$3:$N$369,12,FALSE))-1,"No data available")</f>
        <v>-8.571418542444742E-2</v>
      </c>
      <c r="Q262" s="18">
        <f>IFERROR((VLOOKUP(A262,$A$3:$N$369,13,FALSE)/VLOOKUP(A262-7,$A$3:$N$369,13,FALSE))-1,"No data available")</f>
        <v>-1.9417388902602029E-2</v>
      </c>
      <c r="R262" s="18">
        <f>IFERROR((VLOOKUP(A262,$A$3:$N$369,14,FALSE)/VLOOKUP(A262-7,$A$3:$N$369,14,FALSE))-1,"No data available")</f>
        <v>-3.9216347218116177E-2</v>
      </c>
    </row>
    <row r="263" spans="1:18" x14ac:dyDescent="0.25">
      <c r="A263" s="22">
        <v>43725</v>
      </c>
      <c r="B263" s="23">
        <v>22368860</v>
      </c>
      <c r="C263" s="23">
        <v>5312604</v>
      </c>
      <c r="D263" s="23">
        <v>2188793</v>
      </c>
      <c r="E263" s="23">
        <v>1581840</v>
      </c>
      <c r="F263" s="23">
        <v>1361964</v>
      </c>
      <c r="G263" s="24">
        <f t="shared" si="20"/>
        <v>6.0886607542807281E-2</v>
      </c>
      <c r="H263" s="47">
        <f>IFERROR((VLOOKUP(A263,$A$3:$F$369,6,TRUE)/(VLOOKUP(A263-7,$A$3:$F$369,6,TRUE))-1),"No Data Available")</f>
        <v>0.14906423033862848</v>
      </c>
      <c r="I263" s="25">
        <f>IFERROR((VLOOKUP(A263,'Channel wise traffic'!$A$3:$F$369,6,TRUE)/(VLOOKUP(A263-7,'Channel wise traffic'!$A$3:$F$369,6,TRUE))-1),"No Data Avaiable")</f>
        <v>0</v>
      </c>
      <c r="J263" s="25">
        <f>IFERROR((VLOOKUP(A263,$A$3:$G$369,7,FALSE)/(VLOOKUP(A263-7,$A$3:$G$369,7,FALSE))-1),"No Data Available")</f>
        <v>0.1490642303386287</v>
      </c>
      <c r="K263" s="24">
        <f t="shared" si="21"/>
        <v>0.23749998882374873</v>
      </c>
      <c r="L263" s="24">
        <f t="shared" si="22"/>
        <v>0.41200002861120461</v>
      </c>
      <c r="M263" s="24">
        <f t="shared" si="23"/>
        <v>0.72269967968647564</v>
      </c>
      <c r="N263" s="24">
        <f t="shared" si="24"/>
        <v>0.86099984827795484</v>
      </c>
      <c r="O263" s="25">
        <f>IFERROR((VLOOKUP(A263,$A$3:$N$369,11,FALSE)/VLOOKUP(A263-7,$A$3:$N$369,11,FALSE))-1,"No data available")</f>
        <v>-3.0612166696774024E-2</v>
      </c>
      <c r="P263" s="25">
        <f>IFERROR((VLOOKUP(A263,$A$3:$N$369,12,FALSE)/VLOOKUP(A263-7,$A$3:$N$369,12,FALSE))-1,"No data available")</f>
        <v>6.1856023491528855E-2</v>
      </c>
      <c r="Q263" s="25">
        <f>IFERROR((VLOOKUP(A263,$A$3:$N$369,13,FALSE)/VLOOKUP(A263-7,$A$3:$N$369,13,FALSE))-1,"No data available")</f>
        <v>2.0617970335744085E-2</v>
      </c>
      <c r="R263" s="25">
        <f>IFERROR((VLOOKUP(A263,$A$3:$N$369,14,FALSE)/VLOOKUP(A263-7,$A$3:$N$369,14,FALSE))-1,"No data available")</f>
        <v>9.3749569556358603E-2</v>
      </c>
    </row>
    <row r="264" spans="1:18" x14ac:dyDescent="0.25">
      <c r="A264" s="15">
        <v>43726</v>
      </c>
      <c r="B264" s="16">
        <v>21500167</v>
      </c>
      <c r="C264" s="16">
        <v>5643793</v>
      </c>
      <c r="D264" s="16">
        <v>2144641</v>
      </c>
      <c r="E264" s="16">
        <v>1502964</v>
      </c>
      <c r="F264" s="16">
        <v>1195458</v>
      </c>
      <c r="G264" s="17">
        <f t="shared" si="20"/>
        <v>5.5602265787051797E-2</v>
      </c>
      <c r="H264" s="48">
        <f>IFERROR((VLOOKUP(A264,$A$3:$F$369,6,TRUE)/(VLOOKUP(A264-7,$A$3:$F$369,6,TRUE))-1),"No Data Available")</f>
        <v>-4.0671192642881215E-2</v>
      </c>
      <c r="I264" s="18">
        <f>IFERROR((VLOOKUP(A264,'Channel wise traffic'!$A$3:$F$369,6,TRUE)/(VLOOKUP(A264-7,'Channel wise traffic'!$A$3:$F$369,6,TRUE))-1),"No Data Avaiable")</f>
        <v>2.0618566978098496E-2</v>
      </c>
      <c r="J264" s="18">
        <f>IFERROR((VLOOKUP(A264,$A$3:$G$369,7,FALSE)/(VLOOKUP(A264-7,$A$3:$G$369,7,FALSE))-1),"No Data Available")</f>
        <v>-6.0051581152846811E-2</v>
      </c>
      <c r="K264" s="17">
        <f t="shared" si="21"/>
        <v>0.26249996104681417</v>
      </c>
      <c r="L264" s="17">
        <f t="shared" si="22"/>
        <v>0.37999993975682667</v>
      </c>
      <c r="M264" s="17">
        <f t="shared" si="23"/>
        <v>0.70079980752023296</v>
      </c>
      <c r="N264" s="17">
        <f t="shared" si="24"/>
        <v>0.79540028902887894</v>
      </c>
      <c r="O264" s="18">
        <f>IFERROR((VLOOKUP(A264,$A$3:$N$369,11,FALSE)/VLOOKUP(A264-7,$A$3:$N$369,11,FALSE))-1,"No data available")</f>
        <v>9.3750010763725244E-2</v>
      </c>
      <c r="P264" s="18">
        <f>IFERROR((VLOOKUP(A264,$A$3:$N$369,12,FALSE)/VLOOKUP(A264-7,$A$3:$N$369,12,FALSE))-1,"No data available")</f>
        <v>-3.0612382927451831E-2</v>
      </c>
      <c r="Q264" s="18">
        <f>IFERROR((VLOOKUP(A264,$A$3:$N$369,13,FALSE)/VLOOKUP(A264-7,$A$3:$N$369,13,FALSE))-1,"No data available")</f>
        <v>-7.6923194013081453E-2</v>
      </c>
      <c r="R264" s="18">
        <f>IFERROR((VLOOKUP(A264,$A$3:$N$369,14,FALSE)/VLOOKUP(A264-7,$A$3:$N$369,14,FALSE))-1,"No data available")</f>
        <v>-3.9603331340342773E-2</v>
      </c>
    </row>
    <row r="265" spans="1:18" x14ac:dyDescent="0.25">
      <c r="A265" s="22">
        <v>43727</v>
      </c>
      <c r="B265" s="23">
        <v>21282993</v>
      </c>
      <c r="C265" s="23">
        <v>5054710</v>
      </c>
      <c r="D265" s="23">
        <v>2062322</v>
      </c>
      <c r="E265" s="23">
        <v>1535605</v>
      </c>
      <c r="F265" s="23">
        <v>1259196</v>
      </c>
      <c r="G265" s="24">
        <f t="shared" si="20"/>
        <v>5.9164422973780051E-2</v>
      </c>
      <c r="H265" s="47">
        <f>IFERROR((VLOOKUP(A265,$A$3:$F$369,6,TRUE)/(VLOOKUP(A265-7,$A$3:$F$369,6,TRUE))-1),"No Data Available")</f>
        <v>-3.849616412812662E-2</v>
      </c>
      <c r="I265" s="25">
        <f>IFERROR((VLOOKUP(A265,'Channel wise traffic'!$A$3:$F$369,6,TRUE)/(VLOOKUP(A265-7,'Channel wise traffic'!$A$3:$F$369,6,TRUE))-1),"No Data Avaiable")</f>
        <v>2.0833344325254632E-2</v>
      </c>
      <c r="J265" s="25">
        <f>IFERROR((VLOOKUP(A265,$A$3:$G$369,7,FALSE)/(VLOOKUP(A265-7,$A$3:$G$369,7,FALSE))-1),"No Data Available")</f>
        <v>-5.8118700610633511E-2</v>
      </c>
      <c r="K265" s="24">
        <f t="shared" si="21"/>
        <v>0.2374999606493316</v>
      </c>
      <c r="L265" s="24">
        <f t="shared" si="22"/>
        <v>0.4080000633072916</v>
      </c>
      <c r="M265" s="24">
        <f t="shared" si="23"/>
        <v>0.74460001881374493</v>
      </c>
      <c r="N265" s="24">
        <f t="shared" si="24"/>
        <v>0.81999993487908673</v>
      </c>
      <c r="O265" s="25">
        <f>IFERROR((VLOOKUP(A265,$A$3:$N$369,11,FALSE)/VLOOKUP(A265-7,$A$3:$N$369,11,FALSE))-1,"No data available")</f>
        <v>-4.0404220782814693E-2</v>
      </c>
      <c r="P265" s="25">
        <f>IFERROR((VLOOKUP(A265,$A$3:$N$369,12,FALSE)/VLOOKUP(A265-7,$A$3:$N$369,12,FALSE))-1,"No data available")</f>
        <v>4.0816837928921545E-2</v>
      </c>
      <c r="Q265" s="25">
        <f>IFERROR((VLOOKUP(A265,$A$3:$N$369,13,FALSE)/VLOOKUP(A265-7,$A$3:$N$369,13,FALSE))-1,"No data available")</f>
        <v>-1.9230481320591464E-2</v>
      </c>
      <c r="R265" s="25">
        <f>IFERROR((VLOOKUP(A265,$A$3:$N$369,14,FALSE)/VLOOKUP(A265-7,$A$3:$N$369,14,FALSE))-1,"No data available")</f>
        <v>-3.8461726423786646E-2</v>
      </c>
    </row>
    <row r="266" spans="1:18" x14ac:dyDescent="0.25">
      <c r="A266" s="15">
        <v>43728</v>
      </c>
      <c r="B266" s="16">
        <v>21282993</v>
      </c>
      <c r="C266" s="16">
        <v>5107918</v>
      </c>
      <c r="D266" s="16">
        <v>2043167</v>
      </c>
      <c r="E266" s="16">
        <v>1506427</v>
      </c>
      <c r="F266" s="16">
        <v>1235270</v>
      </c>
      <c r="G266" s="17">
        <f t="shared" si="20"/>
        <v>5.8040238983304654E-2</v>
      </c>
      <c r="H266" s="48">
        <f>IFERROR((VLOOKUP(A266,$A$3:$F$369,6,TRUE)/(VLOOKUP(A266-7,$A$3:$F$369,6,TRUE))-1),"No Data Available")</f>
        <v>-9.1954935524514836E-2</v>
      </c>
      <c r="I266" s="18">
        <f>IFERROR((VLOOKUP(A266,'Channel wise traffic'!$A$3:$F$369,6,TRUE)/(VLOOKUP(A266-7,'Channel wise traffic'!$A$3:$F$369,6,TRUE))-1),"No Data Avaiable")</f>
        <v>-6.6666637431010201E-2</v>
      </c>
      <c r="J266" s="18">
        <f>IFERROR((VLOOKUP(A266,$A$3:$G$369,7,FALSE)/(VLOOKUP(A266-7,$A$3:$G$369,7,FALSE))-1),"No Data Available")</f>
        <v>-2.7094564633703744E-2</v>
      </c>
      <c r="K266" s="17">
        <f t="shared" si="21"/>
        <v>0.23999998496452074</v>
      </c>
      <c r="L266" s="17">
        <f t="shared" si="22"/>
        <v>0.39999996084510364</v>
      </c>
      <c r="M266" s="17">
        <f t="shared" si="23"/>
        <v>0.73729998575740507</v>
      </c>
      <c r="N266" s="17">
        <f t="shared" si="24"/>
        <v>0.8199999070648627</v>
      </c>
      <c r="O266" s="18">
        <f>IFERROR((VLOOKUP(A266,$A$3:$N$369,11,FALSE)/VLOOKUP(A266-7,$A$3:$N$369,11,FALSE))-1,"No data available")</f>
        <v>-8.5714215071390321E-2</v>
      </c>
      <c r="P266" s="18">
        <f>IFERROR((VLOOKUP(A266,$A$3:$N$369,12,FALSE)/VLOOKUP(A266-7,$A$3:$N$369,12,FALSE))-1,"No data available")</f>
        <v>3.0927870853731276E-2</v>
      </c>
      <c r="Q266" s="18">
        <f>IFERROR((VLOOKUP(A266,$A$3:$N$369,13,FALSE)/VLOOKUP(A266-7,$A$3:$N$369,13,FALSE))-1,"No data available")</f>
        <v>6.3157815452745236E-2</v>
      </c>
      <c r="R266" s="18">
        <f>IFERROR((VLOOKUP(A266,$A$3:$N$369,14,FALSE)/VLOOKUP(A266-7,$A$3:$N$369,14,FALSE))-1,"No data available")</f>
        <v>-2.9126504332466219E-2</v>
      </c>
    </row>
    <row r="267" spans="1:18" x14ac:dyDescent="0.25">
      <c r="A267" s="15">
        <v>43729</v>
      </c>
      <c r="B267" s="16">
        <v>43991955</v>
      </c>
      <c r="C267" s="16">
        <v>8868778</v>
      </c>
      <c r="D267" s="16">
        <v>3045538</v>
      </c>
      <c r="E267" s="16">
        <v>1967417</v>
      </c>
      <c r="F267" s="46">
        <v>1473202</v>
      </c>
      <c r="G267" s="17">
        <f t="shared" si="20"/>
        <v>3.3487986610279082E-2</v>
      </c>
      <c r="H267" s="49">
        <f>IFERROR((VLOOKUP(A267,$A$3:$F$369,6,TRUE)/(VLOOKUP(A267-7,$A$3:$F$369,6,TRUE))-1),"No Data Available")</f>
        <v>1.1152745531323451</v>
      </c>
      <c r="I267" s="32">
        <f>IFERROR((VLOOKUP(A267,'Channel wise traffic'!$A$3:$F$369,6,TRUE)/(VLOOKUP(A267-7,'Channel wise traffic'!$A$3:$F$369,6,TRUE))-1),"No Data Avaiable")</f>
        <v>-1.0100976689217722E-2</v>
      </c>
      <c r="J267" s="32">
        <f>IFERROR((VLOOKUP(A267,$A$3:$G$369,7,FALSE)/(VLOOKUP(A267-7,$A$3:$G$369,7,FALSE))-1),"No Data Available")</f>
        <v>1.1368590113895878</v>
      </c>
      <c r="K267" s="17">
        <f t="shared" si="21"/>
        <v>0.2015999970903771</v>
      </c>
      <c r="L267" s="17">
        <f t="shared" si="22"/>
        <v>0.34339995882183544</v>
      </c>
      <c r="M267" s="17">
        <f t="shared" si="23"/>
        <v>0.6459998200646323</v>
      </c>
      <c r="N267" s="17">
        <f t="shared" si="24"/>
        <v>0.74880007644541036</v>
      </c>
      <c r="O267" s="18">
        <f>IFERROR((VLOOKUP(A267,$A$3:$N$369,11,FALSE)/VLOOKUP(A267-7,$A$3:$N$369,11,FALSE))-1,"No data available")</f>
        <v>-4.0000000482837916E-2</v>
      </c>
      <c r="P267" s="18">
        <f>IFERROR((VLOOKUP(A267,$A$3:$N$369,12,FALSE)/VLOOKUP(A267-7,$A$3:$N$369,12,FALSE))-1,"No data available")</f>
        <v>1.2954556157538075</v>
      </c>
      <c r="Q267" s="18">
        <f>IFERROR((VLOOKUP(A267,$A$3:$N$369,13,FALSE)/VLOOKUP(A267-7,$A$3:$N$369,13,FALSE))-1,"No data available")</f>
        <v>-4.0404103902907162E-2</v>
      </c>
      <c r="R267" s="18">
        <f>IFERROR((VLOOKUP(A267,$A$3:$N$369,14,FALSE)/VLOOKUP(A267-7,$A$3:$N$369,14,FALSE))-1,"No data available")</f>
        <v>1.0525678970731533E-2</v>
      </c>
    </row>
    <row r="268" spans="1:18" x14ac:dyDescent="0.25">
      <c r="A268" s="22">
        <v>43730</v>
      </c>
      <c r="B268" s="23">
        <v>45787545</v>
      </c>
      <c r="C268" s="23">
        <v>9423076</v>
      </c>
      <c r="D268" s="23">
        <v>3364038</v>
      </c>
      <c r="E268" s="23">
        <v>2401923</v>
      </c>
      <c r="F268" s="23">
        <v>1892235</v>
      </c>
      <c r="G268" s="24">
        <f t="shared" si="20"/>
        <v>4.1326413110814308E-2</v>
      </c>
      <c r="H268" s="48">
        <f>IFERROR((VLOOKUP(A268,$A$3:$F$369,6,TRUE)/(VLOOKUP(A268-7,$A$3:$F$369,6,TRUE))-1),"No Data Available")</f>
        <v>1.9129463456197149E-2</v>
      </c>
      <c r="I268" s="18">
        <f>IFERROR((VLOOKUP(A268,'Channel wise traffic'!$A$3:$F$369,6,TRUE)/(VLOOKUP(A268-7,'Channel wise traffic'!$A$3:$F$369,6,TRUE))-1),"No Data Avaiable")</f>
        <v>-9.7087273650668937E-3</v>
      </c>
      <c r="J268" s="18">
        <f>IFERROR((VLOOKUP(A268,$A$3:$G$369,7,FALSE)/(VLOOKUP(A268-7,$A$3:$G$369,7,FALSE))-1),"No Data Available")</f>
        <v>2.9120939913092947E-2</v>
      </c>
      <c r="K268" s="24">
        <f t="shared" si="21"/>
        <v>0.20579998337975972</v>
      </c>
      <c r="L268" s="24">
        <f t="shared" si="22"/>
        <v>0.35699998599183536</v>
      </c>
      <c r="M268" s="24">
        <f t="shared" si="23"/>
        <v>0.71399996076144201</v>
      </c>
      <c r="N268" s="24">
        <f t="shared" si="24"/>
        <v>0.78780002522978465</v>
      </c>
      <c r="O268" s="25">
        <f>IFERROR((VLOOKUP(A268,$A$3:$N$369,11,FALSE)/VLOOKUP(A268-7,$A$3:$N$369,11,FALSE))-1,"No data available")</f>
        <v>-8.3975004061542791E-8</v>
      </c>
      <c r="P268" s="25">
        <f>IFERROR((VLOOKUP(A268,$A$3:$N$369,12,FALSE)/VLOOKUP(A268-7,$A$3:$N$369,12,FALSE))-1,"No data available")</f>
        <v>9.6155418415586613E-3</v>
      </c>
      <c r="Q268" s="25">
        <f>IFERROR((VLOOKUP(A268,$A$3:$N$369,13,FALSE)/VLOOKUP(A268-7,$A$3:$N$369,13,FALSE))-1,"No data available")</f>
        <v>2.9411857049291834E-2</v>
      </c>
      <c r="R268" s="25">
        <f>IFERROR((VLOOKUP(A268,$A$3:$N$369,14,FALSE)/VLOOKUP(A268-7,$A$3:$N$369,14,FALSE))-1,"No data available")</f>
        <v>-9.8037942887603258E-3</v>
      </c>
    </row>
    <row r="269" spans="1:18" x14ac:dyDescent="0.25">
      <c r="A269" s="15">
        <v>43731</v>
      </c>
      <c r="B269" s="16">
        <v>20848646</v>
      </c>
      <c r="C269" s="16">
        <v>5264283</v>
      </c>
      <c r="D269" s="16">
        <v>2189941</v>
      </c>
      <c r="E269" s="16">
        <v>1518724</v>
      </c>
      <c r="F269" s="16">
        <v>1220447</v>
      </c>
      <c r="G269" s="17">
        <f t="shared" si="20"/>
        <v>5.8538429785799997E-2</v>
      </c>
      <c r="H269" s="47">
        <f>IFERROR((VLOOKUP(A269,$A$3:$F$369,6,TRUE)/(VLOOKUP(A269-7,$A$3:$F$369,6,TRUE))-1),"No Data Available")</f>
        <v>5.0505650425083815E-2</v>
      </c>
      <c r="I269" s="25">
        <f>IFERROR((VLOOKUP(A269,'Channel wise traffic'!$A$3:$F$369,6,TRUE)/(VLOOKUP(A269-7,'Channel wise traffic'!$A$3:$F$369,6,TRUE))-1),"No Data Avaiable")</f>
        <v>1.0526296911824717E-2</v>
      </c>
      <c r="J269" s="25">
        <f>IFERROR((VLOOKUP(A269,$A$3:$G$369,7,FALSE)/(VLOOKUP(A269-7,$A$3:$G$369,7,FALSE))-1),"No Data Available")</f>
        <v>3.9562903178103515E-2</v>
      </c>
      <c r="K269" s="17">
        <f t="shared" si="21"/>
        <v>0.25249999448405425</v>
      </c>
      <c r="L269" s="17">
        <f t="shared" si="22"/>
        <v>0.41599986170956232</v>
      </c>
      <c r="M269" s="17">
        <f t="shared" si="23"/>
        <v>0.69349996187111895</v>
      </c>
      <c r="N269" s="17">
        <f t="shared" si="24"/>
        <v>0.80360025916493061</v>
      </c>
      <c r="O269" s="18">
        <f>IFERROR((VLOOKUP(A269,$A$3:$N$369,11,FALSE)/VLOOKUP(A269-7,$A$3:$N$369,11,FALSE))-1,"No data available")</f>
        <v>2.0202111298031511E-2</v>
      </c>
      <c r="P269" s="18">
        <f>IFERROR((VLOOKUP(A269,$A$3:$N$369,12,FALSE)/VLOOKUP(A269-7,$A$3:$N$369,12,FALSE))-1,"No data available")</f>
        <v>8.3332959942197249E-2</v>
      </c>
      <c r="Q269" s="18">
        <f>IFERROR((VLOOKUP(A269,$A$3:$N$369,13,FALSE)/VLOOKUP(A269-7,$A$3:$N$369,13,FALSE))-1,"No data available")</f>
        <v>-5.9406057694654901E-2</v>
      </c>
      <c r="R269" s="18">
        <f>IFERROR((VLOOKUP(A269,$A$3:$N$369,14,FALSE)/VLOOKUP(A269-7,$A$3:$N$369,14,FALSE))-1,"No data available")</f>
        <v>9.7013703448389776E-7</v>
      </c>
    </row>
    <row r="270" spans="1:18" x14ac:dyDescent="0.25">
      <c r="A270" s="22">
        <v>43732</v>
      </c>
      <c r="B270" s="23">
        <v>21934513</v>
      </c>
      <c r="C270" s="23">
        <v>5702973</v>
      </c>
      <c r="D270" s="23">
        <v>2235565</v>
      </c>
      <c r="E270" s="23">
        <v>1615643</v>
      </c>
      <c r="F270" s="23">
        <v>1338075</v>
      </c>
      <c r="G270" s="24">
        <f t="shared" si="20"/>
        <v>6.1003177959775085E-2</v>
      </c>
      <c r="H270" s="48">
        <f>IFERROR((VLOOKUP(A270,$A$3:$F$369,6,TRUE)/(VLOOKUP(A270-7,$A$3:$F$369,6,TRUE))-1),"No Data Available")</f>
        <v>-1.7540111192366314E-2</v>
      </c>
      <c r="I270" s="18">
        <f>IFERROR((VLOOKUP(A270,'Channel wise traffic'!$A$3:$F$369,6,TRUE)/(VLOOKUP(A270-7,'Channel wise traffic'!$A$3:$F$369,6,TRUE))-1),"No Data Avaiable")</f>
        <v>-1.9417486578885645E-2</v>
      </c>
      <c r="J270" s="18">
        <f>IFERROR((VLOOKUP(A270,$A$3:$G$369,7,FALSE)/(VLOOKUP(A270-7,$A$3:$G$369,7,FALSE))-1),"No Data Available")</f>
        <v>1.9145493840471151E-3</v>
      </c>
      <c r="K270" s="24">
        <f t="shared" si="21"/>
        <v>0.25999998267570379</v>
      </c>
      <c r="L270" s="24">
        <f t="shared" si="22"/>
        <v>0.39199992705559011</v>
      </c>
      <c r="M270" s="24">
        <f t="shared" si="23"/>
        <v>0.7227000780563303</v>
      </c>
      <c r="N270" s="24">
        <f t="shared" si="24"/>
        <v>0.82819967034796671</v>
      </c>
      <c r="O270" s="25">
        <f>IFERROR((VLOOKUP(A270,$A$3:$N$369,11,FALSE)/VLOOKUP(A270-7,$A$3:$N$369,11,FALSE))-1,"No data available")</f>
        <v>9.4736820676873945E-2</v>
      </c>
      <c r="P270" s="25">
        <f>IFERROR((VLOOKUP(A270,$A$3:$N$369,12,FALSE)/VLOOKUP(A270-7,$A$3:$N$369,12,FALSE))-1,"No data available")</f>
        <v>-4.8543932443480875E-2</v>
      </c>
      <c r="Q270" s="25">
        <f>IFERROR((VLOOKUP(A270,$A$3:$N$369,13,FALSE)/VLOOKUP(A270-7,$A$3:$N$369,13,FALSE))-1,"No data available")</f>
        <v>5.5122461772860731E-7</v>
      </c>
      <c r="R270" s="25">
        <f>IFERROR((VLOOKUP(A270,$A$3:$N$369,14,FALSE)/VLOOKUP(A270-7,$A$3:$N$369,14,FALSE))-1,"No data available")</f>
        <v>-3.8095451463307728E-2</v>
      </c>
    </row>
    <row r="271" spans="1:18" x14ac:dyDescent="0.25">
      <c r="A271" s="15">
        <v>43733</v>
      </c>
      <c r="B271" s="16">
        <v>21282993</v>
      </c>
      <c r="C271" s="16">
        <v>5586785</v>
      </c>
      <c r="D271" s="16">
        <v>2279408</v>
      </c>
      <c r="E271" s="16">
        <v>1747166</v>
      </c>
      <c r="F271" s="16">
        <v>1404023</v>
      </c>
      <c r="G271" s="17">
        <f t="shared" si="20"/>
        <v>6.5969245960847703E-2</v>
      </c>
      <c r="H271" s="47">
        <f>IFERROR((VLOOKUP(A271,$A$3:$F$369,6,TRUE)/(VLOOKUP(A271-7,$A$3:$F$369,6,TRUE))-1),"No Data Available")</f>
        <v>0.17446451485539427</v>
      </c>
      <c r="I271" s="25">
        <f>IFERROR((VLOOKUP(A271,'Channel wise traffic'!$A$3:$F$369,6,TRUE)/(VLOOKUP(A271-7,'Channel wise traffic'!$A$3:$F$369,6,TRUE))-1),"No Data Avaiable")</f>
        <v>-1.0101038289657804E-2</v>
      </c>
      <c r="J271" s="25">
        <f>IFERROR((VLOOKUP(A271,$A$3:$G$369,7,FALSE)/(VLOOKUP(A271-7,$A$3:$G$369,7,FALSE))-1),"No Data Available")</f>
        <v>0.18644887986219594</v>
      </c>
      <c r="K271" s="17">
        <f t="shared" si="21"/>
        <v>0.26249996887185933</v>
      </c>
      <c r="L271" s="17">
        <f t="shared" si="22"/>
        <v>0.40799994988172983</v>
      </c>
      <c r="M271" s="17">
        <f t="shared" si="23"/>
        <v>0.76649989821918674</v>
      </c>
      <c r="N271" s="17">
        <f t="shared" si="24"/>
        <v>0.80360023031583716</v>
      </c>
      <c r="O271" s="18">
        <f>IFERROR((VLOOKUP(A271,$A$3:$N$369,11,FALSE)/VLOOKUP(A271-7,$A$3:$N$369,11,FALSE))-1,"No data available")</f>
        <v>2.9809700263783157E-8</v>
      </c>
      <c r="P271" s="18">
        <f>IFERROR((VLOOKUP(A271,$A$3:$N$369,12,FALSE)/VLOOKUP(A271-7,$A$3:$N$369,12,FALSE))-1,"No data available")</f>
        <v>7.3684248852305734E-2</v>
      </c>
      <c r="Q271" s="18">
        <f>IFERROR((VLOOKUP(A271,$A$3:$N$369,13,FALSE)/VLOOKUP(A271-7,$A$3:$N$369,13,FALSE))-1,"No data available")</f>
        <v>9.3750155171178351E-2</v>
      </c>
      <c r="R271" s="18">
        <f>IFERROR((VLOOKUP(A271,$A$3:$N$369,14,FALSE)/VLOOKUP(A271-7,$A$3:$N$369,14,FALSE))-1,"No data available")</f>
        <v>1.0309200788661599E-2</v>
      </c>
    </row>
    <row r="272" spans="1:18" x14ac:dyDescent="0.25">
      <c r="A272" s="15">
        <v>43734</v>
      </c>
      <c r="B272" s="16">
        <v>22368860</v>
      </c>
      <c r="C272" s="16">
        <v>5424448</v>
      </c>
      <c r="D272" s="16">
        <v>2213175</v>
      </c>
      <c r="E272" s="16">
        <v>1647930</v>
      </c>
      <c r="F272" s="46">
        <v>1337789</v>
      </c>
      <c r="G272" s="17">
        <f t="shared" si="20"/>
        <v>5.9805864044926743E-2</v>
      </c>
      <c r="H272" s="48">
        <f>IFERROR((VLOOKUP(A272,$A$3:$F$369,6,TRUE)/(VLOOKUP(A272-7,$A$3:$F$369,6,TRUE))-1),"No Data Available")</f>
        <v>6.2415223682413146E-2</v>
      </c>
      <c r="I272" s="18">
        <f>IFERROR((VLOOKUP(A272,'Channel wise traffic'!$A$3:$F$369,6,TRUE)/(VLOOKUP(A272-7,'Channel wise traffic'!$A$3:$F$369,6,TRUE))-1),"No Data Avaiable")</f>
        <v>5.1020364054076506E-2</v>
      </c>
      <c r="J272" s="18">
        <f>IFERROR((VLOOKUP(A272,$A$3:$G$369,7,FALSE)/(VLOOKUP(A272-7,$A$3:$G$369,7,FALSE))-1),"No Data Available")</f>
        <v>1.0841668673604143E-2</v>
      </c>
      <c r="K272" s="17">
        <f t="shared" si="21"/>
        <v>0.24249997541224722</v>
      </c>
      <c r="L272" s="17">
        <f t="shared" si="22"/>
        <v>0.40800003981971988</v>
      </c>
      <c r="M272" s="17">
        <f t="shared" si="23"/>
        <v>0.74459995255684708</v>
      </c>
      <c r="N272" s="17">
        <f t="shared" si="24"/>
        <v>0.81179965168423418</v>
      </c>
      <c r="O272" s="18">
        <f>IFERROR((VLOOKUP(A272,$A$3:$N$369,11,FALSE)/VLOOKUP(A272-7,$A$3:$N$369,11,FALSE))-1,"No data available")</f>
        <v>2.1052697226750849E-2</v>
      </c>
      <c r="P272" s="18">
        <f>IFERROR((VLOOKUP(A272,$A$3:$N$369,12,FALSE)/VLOOKUP(A272-7,$A$3:$N$369,12,FALSE))-1,"No data available")</f>
        <v>-5.7567568823024828E-8</v>
      </c>
      <c r="Q272" s="18">
        <f>IFERROR((VLOOKUP(A272,$A$3:$N$369,13,FALSE)/VLOOKUP(A272-7,$A$3:$N$369,13,FALSE))-1,"No data available")</f>
        <v>-8.8983207358062089E-8</v>
      </c>
      <c r="R272" s="18">
        <f>IFERROR((VLOOKUP(A272,$A$3:$N$369,14,FALSE)/VLOOKUP(A272-7,$A$3:$N$369,14,FALSE))-1,"No data available")</f>
        <v>-1.0000346153761219E-2</v>
      </c>
    </row>
    <row r="273" spans="1:18" x14ac:dyDescent="0.25">
      <c r="A273" s="22">
        <v>43735</v>
      </c>
      <c r="B273" s="23">
        <v>20848646</v>
      </c>
      <c r="C273" s="23">
        <v>5055796</v>
      </c>
      <c r="D273" s="23">
        <v>1961649</v>
      </c>
      <c r="E273" s="23">
        <v>1474964</v>
      </c>
      <c r="F273" s="23">
        <v>1197375</v>
      </c>
      <c r="G273" s="24">
        <f t="shared" si="20"/>
        <v>5.7431787176970631E-2</v>
      </c>
      <c r="H273" s="47">
        <f>IFERROR((VLOOKUP(A273,$A$3:$F$369,6,TRUE)/(VLOOKUP(A273-7,$A$3:$F$369,6,TRUE))-1),"No Data Available")</f>
        <v>-3.0677503703643749E-2</v>
      </c>
      <c r="I273" s="25">
        <f>IFERROR((VLOOKUP(A273,'Channel wise traffic'!$A$3:$F$369,6,TRUE)/(VLOOKUP(A273-7,'Channel wise traffic'!$A$3:$F$369,6,TRUE))-1),"No Data Avaiable")</f>
        <v>-2.0408173813155628E-2</v>
      </c>
      <c r="J273" s="25">
        <f>IFERROR((VLOOKUP(A273,$A$3:$G$369,7,FALSE)/(VLOOKUP(A273-7,$A$3:$G$369,7,FALSE))-1),"No Data Available")</f>
        <v>-1.0483275344697396E-2</v>
      </c>
      <c r="K273" s="24">
        <f t="shared" si="21"/>
        <v>0.24249996858309167</v>
      </c>
      <c r="L273" s="24">
        <f t="shared" si="22"/>
        <v>0.38800003006450418</v>
      </c>
      <c r="M273" s="24">
        <f t="shared" si="23"/>
        <v>0.75190005959272022</v>
      </c>
      <c r="N273" s="24">
        <f t="shared" si="24"/>
        <v>0.81179947442785039</v>
      </c>
      <c r="O273" s="25">
        <f>IFERROR((VLOOKUP(A273,$A$3:$N$369,11,FALSE)/VLOOKUP(A273-7,$A$3:$N$369,11,FALSE))-1,"No data available")</f>
        <v>1.0416599063289622E-2</v>
      </c>
      <c r="P273" s="25">
        <f>IFERROR((VLOOKUP(A273,$A$3:$N$369,12,FALSE)/VLOOKUP(A273-7,$A$3:$N$369,12,FALSE))-1,"No data available")</f>
        <v>-2.9999829888099239E-2</v>
      </c>
      <c r="Q273" s="25">
        <f>IFERROR((VLOOKUP(A273,$A$3:$N$369,13,FALSE)/VLOOKUP(A273-7,$A$3:$N$369,13,FALSE))-1,"No data available")</f>
        <v>1.9802080723380078E-2</v>
      </c>
      <c r="R273" s="25">
        <f>IFERROR((VLOOKUP(A273,$A$3:$N$369,14,FALSE)/VLOOKUP(A273-7,$A$3:$N$369,14,FALSE))-1,"No data available")</f>
        <v>-1.0000528739527836E-2</v>
      </c>
    </row>
    <row r="274" spans="1:18" x14ac:dyDescent="0.25">
      <c r="A274" s="15">
        <v>43736</v>
      </c>
      <c r="B274" s="16">
        <v>43991955</v>
      </c>
      <c r="C274" s="16">
        <v>9238310</v>
      </c>
      <c r="D274" s="16">
        <v>3141025</v>
      </c>
      <c r="E274" s="16">
        <v>2135897</v>
      </c>
      <c r="F274" s="16">
        <v>1582700</v>
      </c>
      <c r="G274" s="17">
        <f t="shared" si="20"/>
        <v>3.5977032618804958E-2</v>
      </c>
      <c r="H274" s="48">
        <f>IFERROR((VLOOKUP(A274,$A$3:$F$369,6,TRUE)/(VLOOKUP(A274-7,$A$3:$F$369,6,TRUE))-1),"No Data Available")</f>
        <v>7.4326534989770598E-2</v>
      </c>
      <c r="I274" s="18">
        <f>IFERROR((VLOOKUP(A274,'Channel wise traffic'!$A$3:$F$369,6,TRUE)/(VLOOKUP(A274-7,'Channel wise traffic'!$A$3:$F$369,6,TRUE))-1),"No Data Avaiable")</f>
        <v>0</v>
      </c>
      <c r="J274" s="18">
        <f>IFERROR((VLOOKUP(A274,$A$3:$G$369,7,FALSE)/(VLOOKUP(A274-7,$A$3:$G$369,7,FALSE))-1),"No Data Available")</f>
        <v>7.4326534989770598E-2</v>
      </c>
      <c r="K274" s="17">
        <f t="shared" si="21"/>
        <v>0.20999998749771406</v>
      </c>
      <c r="L274" s="17">
        <f t="shared" si="22"/>
        <v>0.33999995670203748</v>
      </c>
      <c r="M274" s="17">
        <f t="shared" si="23"/>
        <v>0.68</v>
      </c>
      <c r="N274" s="17">
        <f t="shared" si="24"/>
        <v>0.74100015122452068</v>
      </c>
      <c r="O274" s="18">
        <f>IFERROR((VLOOKUP(A274,$A$3:$N$369,11,FALSE)/VLOOKUP(A274-7,$A$3:$N$369,11,FALSE))-1,"No data available")</f>
        <v>4.1666619685372552E-2</v>
      </c>
      <c r="P274" s="18">
        <f>IFERROR((VLOOKUP(A274,$A$3:$N$369,12,FALSE)/VLOOKUP(A274-7,$A$3:$N$369,12,FALSE))-1,"No data available")</f>
        <v>-9.9009974592395578E-3</v>
      </c>
      <c r="Q274" s="18">
        <f>IFERROR((VLOOKUP(A274,$A$3:$N$369,13,FALSE)/VLOOKUP(A274-7,$A$3:$N$369,13,FALSE))-1,"No data available")</f>
        <v>5.2631872145051162E-2</v>
      </c>
      <c r="R274" s="18">
        <f>IFERROR((VLOOKUP(A274,$A$3:$N$369,14,FALSE)/VLOOKUP(A274-7,$A$3:$N$369,14,FALSE))-1,"No data available")</f>
        <v>-1.0416565737968786E-2</v>
      </c>
    </row>
    <row r="275" spans="1:18" x14ac:dyDescent="0.25">
      <c r="A275" s="22">
        <v>43737</v>
      </c>
      <c r="B275" s="23">
        <v>42645263</v>
      </c>
      <c r="C275" s="23">
        <v>8865950</v>
      </c>
      <c r="D275" s="23">
        <v>2984278</v>
      </c>
      <c r="E275" s="23">
        <v>1948137</v>
      </c>
      <c r="F275" s="23">
        <v>1565133</v>
      </c>
      <c r="G275" s="24">
        <f t="shared" si="20"/>
        <v>3.6701215795057938E-2</v>
      </c>
      <c r="H275" s="47">
        <f>IFERROR((VLOOKUP(A275,$A$3:$F$369,6,TRUE)/(VLOOKUP(A275-7,$A$3:$F$369,6,TRUE))-1),"No Data Available")</f>
        <v>-0.17286542104971103</v>
      </c>
      <c r="I275" s="25">
        <f>IFERROR((VLOOKUP(A275,'Channel wise traffic'!$A$3:$F$369,6,TRUE)/(VLOOKUP(A275-7,'Channel wise traffic'!$A$3:$F$369,6,TRUE))-1),"No Data Avaiable")</f>
        <v>-6.8627463399216215E-2</v>
      </c>
      <c r="J275" s="25">
        <f>IFERROR((VLOOKUP(A275,$A$3:$G$369,7,FALSE)/(VLOOKUP(A275-7,$A$3:$G$369,7,FALSE))-1),"No Data Available")</f>
        <v>-0.11191867301316905</v>
      </c>
      <c r="K275" s="24">
        <f t="shared" si="21"/>
        <v>0.20789999583306593</v>
      </c>
      <c r="L275" s="24">
        <f t="shared" si="22"/>
        <v>0.33659991315087495</v>
      </c>
      <c r="M275" s="24">
        <f t="shared" si="23"/>
        <v>0.65280010776475916</v>
      </c>
      <c r="N275" s="24">
        <f t="shared" si="24"/>
        <v>0.80339986356195692</v>
      </c>
      <c r="O275" s="25">
        <f>IFERROR((VLOOKUP(A275,$A$3:$N$369,11,FALSE)/VLOOKUP(A275-7,$A$3:$N$369,11,FALSE))-1,"No data available")</f>
        <v>1.0204142968423424E-2</v>
      </c>
      <c r="P275" s="25">
        <f>IFERROR((VLOOKUP(A275,$A$3:$N$369,12,FALSE)/VLOOKUP(A275-7,$A$3:$N$369,12,FALSE))-1,"No data available")</f>
        <v>-5.7143063421372098E-2</v>
      </c>
      <c r="Q275" s="25">
        <f>IFERROR((VLOOKUP(A275,$A$3:$N$369,13,FALSE)/VLOOKUP(A275-7,$A$3:$N$369,13,FALSE))-1,"No data available")</f>
        <v>-8.5714084537787061E-2</v>
      </c>
      <c r="R275" s="25">
        <f>IFERROR((VLOOKUP(A275,$A$3:$N$369,14,FALSE)/VLOOKUP(A275-7,$A$3:$N$369,14,FALSE))-1,"No data available")</f>
        <v>1.9801774349552881E-2</v>
      </c>
    </row>
    <row r="276" spans="1:18" x14ac:dyDescent="0.25">
      <c r="A276" s="15">
        <v>43738</v>
      </c>
      <c r="B276" s="16">
        <v>21717340</v>
      </c>
      <c r="C276" s="16">
        <v>5375041</v>
      </c>
      <c r="D276" s="16">
        <v>2150016</v>
      </c>
      <c r="E276" s="16">
        <v>1553817</v>
      </c>
      <c r="F276" s="16">
        <v>1235906</v>
      </c>
      <c r="G276" s="17">
        <f t="shared" si="20"/>
        <v>5.6908719023600493E-2</v>
      </c>
      <c r="H276" s="48">
        <f>IFERROR((VLOOKUP(A276,$A$3:$F$369,6,TRUE)/(VLOOKUP(A276-7,$A$3:$F$369,6,TRUE))-1),"No Data Available")</f>
        <v>1.2666670490402376E-2</v>
      </c>
      <c r="I276" s="18">
        <f>IFERROR((VLOOKUP(A276,'Channel wise traffic'!$A$3:$F$369,6,TRUE)/(VLOOKUP(A276-7,'Channel wise traffic'!$A$3:$F$369,6,TRUE))-1),"No Data Avaiable")</f>
        <v>4.1666640685761536E-2</v>
      </c>
      <c r="J276" s="18">
        <f>IFERROR((VLOOKUP(A276,$A$3:$G$369,7,FALSE)/(VLOOKUP(A276-7,$A$3:$G$369,7,FALSE))-1),"No Data Available")</f>
        <v>-2.7840014980976324E-2</v>
      </c>
      <c r="K276" s="17">
        <f t="shared" si="21"/>
        <v>0.24749997006999935</v>
      </c>
      <c r="L276" s="17">
        <f t="shared" si="22"/>
        <v>0.39999992558196301</v>
      </c>
      <c r="M276" s="17">
        <f t="shared" si="23"/>
        <v>0.72270020316127881</v>
      </c>
      <c r="N276" s="17">
        <f t="shared" si="24"/>
        <v>0.79539997309850519</v>
      </c>
      <c r="O276" s="18">
        <f>IFERROR((VLOOKUP(A276,$A$3:$N$369,11,FALSE)/VLOOKUP(A276-7,$A$3:$N$369,11,FALSE))-1,"No data available")</f>
        <v>-1.9802077319929001E-2</v>
      </c>
      <c r="P276" s="18">
        <f>IFERROR((VLOOKUP(A276,$A$3:$N$369,12,FALSE)/VLOOKUP(A276-7,$A$3:$N$369,12,FALSE))-1,"No data available")</f>
        <v>-3.8461397707795331E-2</v>
      </c>
      <c r="Q276" s="18">
        <f>IFERROR((VLOOKUP(A276,$A$3:$N$369,13,FALSE)/VLOOKUP(A276-7,$A$3:$N$369,13,FALSE))-1,"No data available")</f>
        <v>4.2105613403893072E-2</v>
      </c>
      <c r="R276" s="18">
        <f>IFERROR((VLOOKUP(A276,$A$3:$N$369,14,FALSE)/VLOOKUP(A276-7,$A$3:$N$369,14,FALSE))-1,"No data available")</f>
        <v>-1.0204434322789835E-2</v>
      </c>
    </row>
    <row r="277" spans="1:18" x14ac:dyDescent="0.25">
      <c r="A277" s="15">
        <v>43739</v>
      </c>
      <c r="B277" s="16">
        <v>21934513</v>
      </c>
      <c r="C277" s="16">
        <v>5319119</v>
      </c>
      <c r="D277" s="16">
        <v>2085094</v>
      </c>
      <c r="E277" s="16">
        <v>1476455</v>
      </c>
      <c r="F277" s="46">
        <v>1174372</v>
      </c>
      <c r="G277" s="17">
        <f t="shared" si="20"/>
        <v>5.3539916751285978E-2</v>
      </c>
      <c r="H277" s="47">
        <f>IFERROR((VLOOKUP(A277,$A$3:$F$369,6,TRUE)/(VLOOKUP(A277-7,$A$3:$F$369,6,TRUE))-1),"No Data Available")</f>
        <v>-0.12234217065560604</v>
      </c>
      <c r="I277" s="25">
        <f>IFERROR((VLOOKUP(A277,'Channel wise traffic'!$A$3:$F$369,6,TRUE)/(VLOOKUP(A277-7,'Channel wise traffic'!$A$3:$F$369,6,TRUE))-1),"No Data Avaiable")</f>
        <v>0</v>
      </c>
      <c r="J277" s="25">
        <f>IFERROR((VLOOKUP(A277,$A$3:$G$369,7,FALSE)/(VLOOKUP(A277-7,$A$3:$G$369,7,FALSE))-1),"No Data Available")</f>
        <v>-0.12234217065560604</v>
      </c>
      <c r="K277" s="17">
        <f t="shared" si="21"/>
        <v>0.24249998164992312</v>
      </c>
      <c r="L277" s="17">
        <f t="shared" si="22"/>
        <v>0.3919998781753144</v>
      </c>
      <c r="M277" s="17">
        <f t="shared" si="23"/>
        <v>0.70809997055288632</v>
      </c>
      <c r="N277" s="17">
        <f t="shared" si="24"/>
        <v>0.79539979206951783</v>
      </c>
      <c r="O277" s="18">
        <f>IFERROR((VLOOKUP(A277,$A$3:$N$369,11,FALSE)/VLOOKUP(A277-7,$A$3:$N$369,11,FALSE))-1,"No data available")</f>
        <v>-6.730770073784309E-2</v>
      </c>
      <c r="P277" s="18">
        <f>IFERROR((VLOOKUP(A277,$A$3:$N$369,12,FALSE)/VLOOKUP(A277-7,$A$3:$N$369,12,FALSE))-1,"No data available")</f>
        <v>-1.2469460408670585E-7</v>
      </c>
      <c r="Q277" s="18">
        <f>IFERROR((VLOOKUP(A277,$A$3:$N$369,13,FALSE)/VLOOKUP(A277-7,$A$3:$N$369,13,FALSE))-1,"No data available")</f>
        <v>-2.0202166772570918E-2</v>
      </c>
      <c r="R277" s="18">
        <f>IFERROR((VLOOKUP(A277,$A$3:$N$369,14,FALSE)/VLOOKUP(A277-7,$A$3:$N$369,14,FALSE))-1,"No data available")</f>
        <v>-3.9603829188519346E-2</v>
      </c>
    </row>
    <row r="278" spans="1:18" x14ac:dyDescent="0.25">
      <c r="A278" s="22">
        <v>43740</v>
      </c>
      <c r="B278" s="23">
        <v>21500167</v>
      </c>
      <c r="C278" s="23">
        <v>5267540</v>
      </c>
      <c r="D278" s="23">
        <v>2085946</v>
      </c>
      <c r="E278" s="23">
        <v>1461831</v>
      </c>
      <c r="F278" s="23">
        <v>1150753</v>
      </c>
      <c r="G278" s="24">
        <f t="shared" si="20"/>
        <v>5.3522979612204875E-2</v>
      </c>
      <c r="H278" s="48">
        <f>IFERROR((VLOOKUP(A278,$A$3:$F$369,6,TRUE)/(VLOOKUP(A278-7,$A$3:$F$369,6,TRUE))-1),"No Data Available")</f>
        <v>-0.18038878280484005</v>
      </c>
      <c r="I278" s="18">
        <f>IFERROR((VLOOKUP(A278,'Channel wise traffic'!$A$3:$F$369,6,TRUE)/(VLOOKUP(A278-7,'Channel wise traffic'!$A$3:$F$369,6,TRUE))-1),"No Data Avaiable")</f>
        <v>1.0204110399515187E-2</v>
      </c>
      <c r="J278" s="18">
        <f>IFERROR((VLOOKUP(A278,$A$3:$G$369,7,FALSE)/(VLOOKUP(A278-7,$A$3:$G$369,7,FALSE))-1),"No Data Available")</f>
        <v>-0.18866770670729816</v>
      </c>
      <c r="K278" s="24">
        <f t="shared" si="21"/>
        <v>0.24499995744219102</v>
      </c>
      <c r="L278" s="24">
        <f t="shared" si="22"/>
        <v>0.39600003037471004</v>
      </c>
      <c r="M278" s="24">
        <f t="shared" si="23"/>
        <v>0.700800020710028</v>
      </c>
      <c r="N278" s="24">
        <f t="shared" si="24"/>
        <v>0.7871997515444672</v>
      </c>
      <c r="O278" s="25">
        <f>IFERROR((VLOOKUP(A278,$A$3:$N$369,11,FALSE)/VLOOKUP(A278-7,$A$3:$N$369,11,FALSE))-1,"No data available")</f>
        <v>-6.6666718113825851E-2</v>
      </c>
      <c r="P278" s="25">
        <f>IFERROR((VLOOKUP(A278,$A$3:$N$369,12,FALSE)/VLOOKUP(A278-7,$A$3:$N$369,12,FALSE))-1,"No data available")</f>
        <v>-2.9411571032051054E-2</v>
      </c>
      <c r="Q278" s="25">
        <f>IFERROR((VLOOKUP(A278,$A$3:$N$369,13,FALSE)/VLOOKUP(A278-7,$A$3:$N$369,13,FALSE))-1,"No data available")</f>
        <v>-8.5714137290558767E-2</v>
      </c>
      <c r="R278" s="25">
        <f>IFERROR((VLOOKUP(A278,$A$3:$N$369,14,FALSE)/VLOOKUP(A278-7,$A$3:$N$369,14,FALSE))-1,"No data available")</f>
        <v>-2.0408753199242069E-2</v>
      </c>
    </row>
    <row r="279" spans="1:18" x14ac:dyDescent="0.25">
      <c r="A279" s="15">
        <v>43741</v>
      </c>
      <c r="B279" s="16">
        <v>21282993</v>
      </c>
      <c r="C279" s="16">
        <v>5480370</v>
      </c>
      <c r="D279" s="16">
        <v>2126383</v>
      </c>
      <c r="E279" s="16">
        <v>1567782</v>
      </c>
      <c r="F279" s="16">
        <v>1311293</v>
      </c>
      <c r="G279" s="17">
        <f t="shared" si="20"/>
        <v>6.161224598438763E-2</v>
      </c>
      <c r="H279" s="47">
        <f>IFERROR((VLOOKUP(A279,$A$3:$F$369,6,TRUE)/(VLOOKUP(A279-7,$A$3:$F$369,6,TRUE))-1),"No Data Available")</f>
        <v>-1.9805813921328408E-2</v>
      </c>
      <c r="I279" s="25">
        <f>IFERROR((VLOOKUP(A279,'Channel wise traffic'!$A$3:$F$369,6,TRUE)/(VLOOKUP(A279-7,'Channel wise traffic'!$A$3:$F$369,6,TRUE))-1),"No Data Avaiable")</f>
        <v>-4.8543649389700683E-2</v>
      </c>
      <c r="J279" s="25">
        <f>IFERROR((VLOOKUP(A279,$A$3:$G$369,7,FALSE)/(VLOOKUP(A279-7,$A$3:$G$369,7,FALSE))-1),"No Data Available")</f>
        <v>3.0204094001616832E-2</v>
      </c>
      <c r="K279" s="17">
        <f t="shared" si="21"/>
        <v>0.2574999672273538</v>
      </c>
      <c r="L279" s="17">
        <f t="shared" si="22"/>
        <v>0.38799989781711819</v>
      </c>
      <c r="M279" s="17">
        <f t="shared" si="23"/>
        <v>0.73729991257454564</v>
      </c>
      <c r="N279" s="17">
        <f t="shared" si="24"/>
        <v>0.83640008623647932</v>
      </c>
      <c r="O279" s="18">
        <f>IFERROR((VLOOKUP(A279,$A$3:$N$369,11,FALSE)/VLOOKUP(A279-7,$A$3:$N$369,11,FALSE))-1,"No data available")</f>
        <v>6.1855642622671514E-2</v>
      </c>
      <c r="P279" s="18">
        <f>IFERROR((VLOOKUP(A279,$A$3:$N$369,12,FALSE)/VLOOKUP(A279-7,$A$3:$N$369,12,FALSE))-1,"No data available")</f>
        <v>-4.9019951104512183E-2</v>
      </c>
      <c r="Q279" s="18">
        <f>IFERROR((VLOOKUP(A279,$A$3:$N$369,13,FALSE)/VLOOKUP(A279-7,$A$3:$N$369,13,FALSE))-1,"No data available")</f>
        <v>-9.80397588964943E-3</v>
      </c>
      <c r="R279" s="18">
        <f>IFERROR((VLOOKUP(A279,$A$3:$N$369,14,FALSE)/VLOOKUP(A279-7,$A$3:$N$369,14,FALSE))-1,"No data available")</f>
        <v>3.0303578599974568E-2</v>
      </c>
    </row>
    <row r="280" spans="1:18" x14ac:dyDescent="0.25">
      <c r="A280" s="22">
        <v>43742</v>
      </c>
      <c r="B280" s="23">
        <v>21065820</v>
      </c>
      <c r="C280" s="23">
        <v>5213790</v>
      </c>
      <c r="D280" s="23">
        <v>2064661</v>
      </c>
      <c r="E280" s="23">
        <v>1431842</v>
      </c>
      <c r="F280" s="23">
        <v>1127146</v>
      </c>
      <c r="G280" s="24">
        <f t="shared" si="20"/>
        <v>5.3505916218784741E-2</v>
      </c>
      <c r="H280" s="48">
        <f>IFERROR((VLOOKUP(A280,$A$3:$F$369,6,TRUE)/(VLOOKUP(A280-7,$A$3:$F$369,6,TRUE))-1),"No Data Available")</f>
        <v>-5.8652468942478331E-2</v>
      </c>
      <c r="I280" s="18">
        <f>IFERROR((VLOOKUP(A280,'Channel wise traffic'!$A$3:$F$369,6,TRUE)/(VLOOKUP(A280-7,'Channel wise traffic'!$A$3:$F$369,6,TRUE))-1),"No Data Avaiable")</f>
        <v>1.0416696145001181E-2</v>
      </c>
      <c r="J280" s="18">
        <f>IFERROR((VLOOKUP(A280,$A$3:$G$369,7,FALSE)/(VLOOKUP(A280-7,$A$3:$G$369,7,FALSE))-1),"No Data Available")</f>
        <v>-6.835710938419326E-2</v>
      </c>
      <c r="K280" s="24">
        <f t="shared" si="21"/>
        <v>0.247499978638382</v>
      </c>
      <c r="L280" s="24">
        <f t="shared" si="22"/>
        <v>0.39600003068784895</v>
      </c>
      <c r="M280" s="24">
        <f t="shared" si="23"/>
        <v>0.69349980456840132</v>
      </c>
      <c r="N280" s="24">
        <f t="shared" si="24"/>
        <v>0.78719998435581584</v>
      </c>
      <c r="O280" s="25">
        <f>IFERROR((VLOOKUP(A280,$A$3:$N$369,11,FALSE)/VLOOKUP(A280-7,$A$3:$N$369,11,FALSE))-1,"No data available")</f>
        <v>2.0618600837373213E-2</v>
      </c>
      <c r="P280" s="25">
        <f>IFERROR((VLOOKUP(A280,$A$3:$N$369,12,FALSE)/VLOOKUP(A280-7,$A$3:$N$369,12,FALSE))-1,"No data available")</f>
        <v>2.0618556709943503E-2</v>
      </c>
      <c r="Q280" s="25">
        <f>IFERROR((VLOOKUP(A280,$A$3:$N$369,13,FALSE)/VLOOKUP(A280-7,$A$3:$N$369,13,FALSE))-1,"No data available")</f>
        <v>-7.7670235929961806E-2</v>
      </c>
      <c r="R280" s="25">
        <f>IFERROR((VLOOKUP(A280,$A$3:$N$369,14,FALSE)/VLOOKUP(A280-7,$A$3:$N$369,14,FALSE))-1,"No data available")</f>
        <v>-3.0302421776476351E-2</v>
      </c>
    </row>
    <row r="281" spans="1:18" x14ac:dyDescent="0.25">
      <c r="A281" s="15">
        <v>43743</v>
      </c>
      <c r="B281" s="16">
        <v>46236443</v>
      </c>
      <c r="C281" s="16">
        <v>9612556</v>
      </c>
      <c r="D281" s="16">
        <v>3235586</v>
      </c>
      <c r="E281" s="16">
        <v>2178196</v>
      </c>
      <c r="F281" s="16">
        <v>1648023</v>
      </c>
      <c r="G281" s="17">
        <f t="shared" si="20"/>
        <v>3.5643377670726097E-2</v>
      </c>
      <c r="H281" s="47">
        <f>IFERROR((VLOOKUP(A281,$A$3:$F$369,6,TRUE)/(VLOOKUP(A281-7,$A$3:$F$369,6,TRUE))-1),"No Data Available")</f>
        <v>4.1273140835281552E-2</v>
      </c>
      <c r="I281" s="25">
        <f>IFERROR((VLOOKUP(A281,'Channel wise traffic'!$A$3:$F$369,6,TRUE)/(VLOOKUP(A281-7,'Channel wise traffic'!$A$3:$F$369,6,TRUE))-1),"No Data Avaiable")</f>
        <v>5.1020374066121921E-2</v>
      </c>
      <c r="J281" s="25">
        <f>IFERROR((VLOOKUP(A281,$A$3:$G$369,7,FALSE)/(VLOOKUP(A281-7,$A$3:$G$369,7,FALSE))-1),"No Data Available")</f>
        <v>-9.2741097247820425E-3</v>
      </c>
      <c r="K281" s="17">
        <f t="shared" si="21"/>
        <v>0.20789998919250774</v>
      </c>
      <c r="L281" s="17">
        <f t="shared" si="22"/>
        <v>0.33659996363090111</v>
      </c>
      <c r="M281" s="17">
        <f t="shared" si="23"/>
        <v>0.67319984695198953</v>
      </c>
      <c r="N281" s="17">
        <f t="shared" si="24"/>
        <v>0.75659995702866045</v>
      </c>
      <c r="O281" s="18">
        <f>IFERROR((VLOOKUP(A281,$A$3:$N$369,11,FALSE)/VLOOKUP(A281-7,$A$3:$N$369,11,FALSE))-1,"No data available")</f>
        <v>-9.9999925249004695E-3</v>
      </c>
      <c r="P281" s="18">
        <f>IFERROR((VLOOKUP(A281,$A$3:$N$369,12,FALSE)/VLOOKUP(A281-7,$A$3:$N$369,12,FALSE))-1,"No data available")</f>
        <v>-9.9999808944563062E-3</v>
      </c>
      <c r="Q281" s="18">
        <f>IFERROR((VLOOKUP(A281,$A$3:$N$369,13,FALSE)/VLOOKUP(A281-7,$A$3:$N$369,13,FALSE))-1,"No data available")</f>
        <v>-1.0000225070603719E-2</v>
      </c>
      <c r="R281" s="18">
        <f>IFERROR((VLOOKUP(A281,$A$3:$N$369,14,FALSE)/VLOOKUP(A281-7,$A$3:$N$369,14,FALSE))-1,"No data available")</f>
        <v>2.1052365209859536E-2</v>
      </c>
    </row>
    <row r="282" spans="1:18" x14ac:dyDescent="0.25">
      <c r="A282" s="15">
        <v>43744</v>
      </c>
      <c r="B282" s="16">
        <v>43543058</v>
      </c>
      <c r="C282" s="16">
        <v>9144042</v>
      </c>
      <c r="D282" s="16">
        <v>3140064</v>
      </c>
      <c r="E282" s="16">
        <v>2135243</v>
      </c>
      <c r="F282" s="46">
        <v>1698799</v>
      </c>
      <c r="G282" s="17">
        <f t="shared" si="20"/>
        <v>3.9014232762430233E-2</v>
      </c>
      <c r="H282" s="48">
        <f>IFERROR((VLOOKUP(A282,$A$3:$F$369,6,TRUE)/(VLOOKUP(A282-7,$A$3:$F$369,6,TRUE))-1),"No Data Available")</f>
        <v>8.5402326831010456E-2</v>
      </c>
      <c r="I282" s="18">
        <f>IFERROR((VLOOKUP(A282,'Channel wise traffic'!$A$3:$F$369,6,TRUE)/(VLOOKUP(A282-7,'Channel wise traffic'!$A$3:$F$369,6,TRUE))-1),"No Data Avaiable")</f>
        <v>2.1052632319450426E-2</v>
      </c>
      <c r="J282" s="18">
        <f>IFERROR((VLOOKUP(A282,$A$3:$G$369,7,FALSE)/(VLOOKUP(A282-7,$A$3:$G$369,7,FALSE))-1),"No Data Available")</f>
        <v>6.3022897668794764E-2</v>
      </c>
      <c r="K282" s="17">
        <f t="shared" si="21"/>
        <v>0.2099999958661608</v>
      </c>
      <c r="L282" s="17">
        <f t="shared" si="22"/>
        <v>0.34339999750657313</v>
      </c>
      <c r="M282" s="17">
        <f t="shared" si="23"/>
        <v>0.67999983439827982</v>
      </c>
      <c r="N282" s="17">
        <f t="shared" si="24"/>
        <v>0.79559984507618098</v>
      </c>
      <c r="O282" s="18">
        <f>IFERROR((VLOOKUP(A282,$A$3:$N$369,11,FALSE)/VLOOKUP(A282-7,$A$3:$N$369,11,FALSE))-1,"No data available")</f>
        <v>1.0101010462650883E-2</v>
      </c>
      <c r="P282" s="18">
        <f>IFERROR((VLOOKUP(A282,$A$3:$N$369,12,FALSE)/VLOOKUP(A282-7,$A$3:$N$369,12,FALSE))-1,"No data available")</f>
        <v>2.02022760256928E-2</v>
      </c>
      <c r="Q282" s="18">
        <f>IFERROR((VLOOKUP(A282,$A$3:$N$369,13,FALSE)/VLOOKUP(A282-7,$A$3:$N$369,13,FALSE))-1,"No data available")</f>
        <v>4.1666241028444073E-2</v>
      </c>
      <c r="R282" s="18">
        <f>IFERROR((VLOOKUP(A282,$A$3:$N$369,14,FALSE)/VLOOKUP(A282-7,$A$3:$N$369,14,FALSE))-1,"No data available")</f>
        <v>-9.7087625223057916E-3</v>
      </c>
    </row>
    <row r="283" spans="1:18" x14ac:dyDescent="0.25">
      <c r="A283" s="22">
        <v>43745</v>
      </c>
      <c r="B283" s="23">
        <v>21500167</v>
      </c>
      <c r="C283" s="23">
        <v>5643793</v>
      </c>
      <c r="D283" s="23">
        <v>2234942</v>
      </c>
      <c r="E283" s="23">
        <v>1631507</v>
      </c>
      <c r="F283" s="23">
        <v>1377971</v>
      </c>
      <c r="G283" s="24">
        <f t="shared" si="20"/>
        <v>6.4091176594116686E-2</v>
      </c>
      <c r="H283" s="47">
        <f>IFERROR((VLOOKUP(A283,$A$3:$F$369,6,TRUE)/(VLOOKUP(A283-7,$A$3:$F$369,6,TRUE))-1),"No Data Available")</f>
        <v>0.11494806239309452</v>
      </c>
      <c r="I283" s="25">
        <f>IFERROR((VLOOKUP(A283,'Channel wise traffic'!$A$3:$F$369,6,TRUE)/(VLOOKUP(A283-7,'Channel wise traffic'!$A$3:$F$369,6,TRUE))-1),"No Data Avaiable")</f>
        <v>-9.9999364563004844E-3</v>
      </c>
      <c r="J283" s="25">
        <f>IFERROR((VLOOKUP(A283,$A$3:$G$369,7,FALSE)/(VLOOKUP(A283-7,$A$3:$G$369,7,FALSE))-1),"No Data Available")</f>
        <v>0.12621014308084444</v>
      </c>
      <c r="K283" s="24">
        <f t="shared" si="21"/>
        <v>0.26249996104681417</v>
      </c>
      <c r="L283" s="24">
        <f t="shared" si="22"/>
        <v>0.39599999503879751</v>
      </c>
      <c r="M283" s="24">
        <f t="shared" si="23"/>
        <v>0.72999970469032305</v>
      </c>
      <c r="N283" s="24">
        <f t="shared" si="24"/>
        <v>0.84460011510830169</v>
      </c>
      <c r="O283" s="25">
        <f>IFERROR((VLOOKUP(A283,$A$3:$N$369,11,FALSE)/VLOOKUP(A283-7,$A$3:$N$369,11,FALSE))-1,"No data available")</f>
        <v>6.0606031477791422E-2</v>
      </c>
      <c r="P283" s="25">
        <f>IFERROR((VLOOKUP(A283,$A$3:$N$369,12,FALSE)/VLOOKUP(A283-7,$A$3:$N$369,12,FALSE))-1,"No data available")</f>
        <v>-9.9998282183326737E-3</v>
      </c>
      <c r="Q283" s="25">
        <f>IFERROR((VLOOKUP(A283,$A$3:$N$369,13,FALSE)/VLOOKUP(A283-7,$A$3:$N$369,13,FALSE))-1,"No data available")</f>
        <v>1.0100317527398373E-2</v>
      </c>
      <c r="R283" s="25">
        <f>IFERROR((VLOOKUP(A283,$A$3:$N$369,14,FALSE)/VLOOKUP(A283-7,$A$3:$N$369,14,FALSE))-1,"No data available")</f>
        <v>6.1855850733984585E-2</v>
      </c>
    </row>
    <row r="284" spans="1:18" x14ac:dyDescent="0.25">
      <c r="A284" s="15">
        <v>43746</v>
      </c>
      <c r="B284" s="16">
        <v>22368860</v>
      </c>
      <c r="C284" s="16">
        <v>5536293</v>
      </c>
      <c r="D284" s="16">
        <v>2303097</v>
      </c>
      <c r="E284" s="16">
        <v>1630823</v>
      </c>
      <c r="F284" s="16">
        <v>1270411</v>
      </c>
      <c r="G284" s="17">
        <f t="shared" si="20"/>
        <v>5.6793730212447123E-2</v>
      </c>
      <c r="H284" s="48">
        <f>IFERROR((VLOOKUP(A284,$A$3:$F$369,6,TRUE)/(VLOOKUP(A284-7,$A$3:$F$369,6,TRUE))-1),"No Data Available")</f>
        <v>8.1779027429128126E-2</v>
      </c>
      <c r="I284" s="18">
        <f>IFERROR((VLOOKUP(A284,'Channel wise traffic'!$A$3:$F$369,6,TRUE)/(VLOOKUP(A284-7,'Channel wise traffic'!$A$3:$F$369,6,TRUE))-1),"No Data Avaiable")</f>
        <v>1.980199148273698E-2</v>
      </c>
      <c r="J284" s="18">
        <f>IFERROR((VLOOKUP(A284,$A$3:$G$369,7,FALSE)/(VLOOKUP(A284-7,$A$3:$G$369,7,FALSE))-1),"No Data Available")</f>
        <v>6.077359956079853E-2</v>
      </c>
      <c r="K284" s="17">
        <f t="shared" si="21"/>
        <v>0.24750000670575076</v>
      </c>
      <c r="L284" s="17">
        <f t="shared" si="22"/>
        <v>0.41599983960386488</v>
      </c>
      <c r="M284" s="17">
        <f t="shared" si="23"/>
        <v>0.70810000620903069</v>
      </c>
      <c r="N284" s="17">
        <f t="shared" si="24"/>
        <v>0.77899992825708242</v>
      </c>
      <c r="O284" s="18">
        <f>IFERROR((VLOOKUP(A284,$A$3:$N$369,11,FALSE)/VLOOKUP(A284-7,$A$3:$N$369,11,FALSE))-1,"No data available")</f>
        <v>2.0618661584254294E-2</v>
      </c>
      <c r="P284" s="18">
        <f>IFERROR((VLOOKUP(A284,$A$3:$N$369,12,FALSE)/VLOOKUP(A284-7,$A$3:$N$369,12,FALSE))-1,"No data available")</f>
        <v>6.122441042651805E-2</v>
      </c>
      <c r="Q284" s="18">
        <f>IFERROR((VLOOKUP(A284,$A$3:$N$369,13,FALSE)/VLOOKUP(A284-7,$A$3:$N$369,13,FALSE))-1,"No data available")</f>
        <v>5.0354675762420698E-8</v>
      </c>
      <c r="R284" s="18">
        <f>IFERROR((VLOOKUP(A284,$A$3:$N$369,14,FALSE)/VLOOKUP(A284-7,$A$3:$N$369,14,FALSE))-1,"No data available")</f>
        <v>-2.0618390872048531E-2</v>
      </c>
    </row>
    <row r="285" spans="1:18" x14ac:dyDescent="0.25">
      <c r="A285" s="22">
        <v>43747</v>
      </c>
      <c r="B285" s="23">
        <v>20631473</v>
      </c>
      <c r="C285" s="23">
        <v>5415761</v>
      </c>
      <c r="D285" s="23">
        <v>2166304</v>
      </c>
      <c r="E285" s="23">
        <v>1660472</v>
      </c>
      <c r="F285" s="23">
        <v>1402435</v>
      </c>
      <c r="G285" s="24">
        <f t="shared" si="20"/>
        <v>6.7975514884468013E-2</v>
      </c>
      <c r="H285" s="49">
        <f>IFERROR((VLOOKUP(A285,$A$3:$F$369,6,TRUE)/(VLOOKUP(A285-7,$A$3:$F$369,6,TRUE))-1),"No Data Available")</f>
        <v>0.21871070507745793</v>
      </c>
      <c r="I285" s="32">
        <f>IFERROR((VLOOKUP(A285,'Channel wise traffic'!$A$3:$F$369,6,TRUE)/(VLOOKUP(A285-7,'Channel wise traffic'!$A$3:$F$369,6,TRUE))-1),"No Data Avaiable")</f>
        <v>-4.0404060136093878E-2</v>
      </c>
      <c r="J285" s="32">
        <f>IFERROR((VLOOKUP(A285,$A$3:$G$369,7,FALSE)/(VLOOKUP(A285-7,$A$3:$G$369,7,FALSE))-1),"No Data Available")</f>
        <v>0.27002486365627365</v>
      </c>
      <c r="K285" s="24">
        <f t="shared" si="21"/>
        <v>0.2624999678888657</v>
      </c>
      <c r="L285" s="24">
        <f t="shared" si="22"/>
        <v>0.39999992614149699</v>
      </c>
      <c r="M285" s="24">
        <f t="shared" si="23"/>
        <v>0.76649999261414836</v>
      </c>
      <c r="N285" s="24">
        <f t="shared" si="24"/>
        <v>0.84460021006075381</v>
      </c>
      <c r="O285" s="25">
        <f>IFERROR((VLOOKUP(A285,$A$3:$N$369,11,FALSE)/VLOOKUP(A285-7,$A$3:$N$369,11,FALSE))-1,"No data available")</f>
        <v>7.1428626475593893E-2</v>
      </c>
      <c r="P285" s="25">
        <f>IFERROR((VLOOKUP(A285,$A$3:$N$369,12,FALSE)/VLOOKUP(A285-7,$A$3:$N$369,12,FALSE))-1,"No data available")</f>
        <v>1.0100746111059822E-2</v>
      </c>
      <c r="Q285" s="25">
        <f>IFERROR((VLOOKUP(A285,$A$3:$N$369,13,FALSE)/VLOOKUP(A285-7,$A$3:$N$369,13,FALSE))-1,"No data available")</f>
        <v>9.3749957138350659E-2</v>
      </c>
      <c r="R285" s="25">
        <f>IFERROR((VLOOKUP(A285,$A$3:$N$369,14,FALSE)/VLOOKUP(A285-7,$A$3:$N$369,14,FALSE))-1,"No data available")</f>
        <v>7.2917272145561984E-2</v>
      </c>
    </row>
    <row r="286" spans="1:18" x14ac:dyDescent="0.25">
      <c r="A286" s="15">
        <v>43748</v>
      </c>
      <c r="B286" s="16">
        <v>21282993</v>
      </c>
      <c r="C286" s="16">
        <v>5267540</v>
      </c>
      <c r="D286" s="16">
        <v>2022735</v>
      </c>
      <c r="E286" s="16">
        <v>1402767</v>
      </c>
      <c r="F286" s="16">
        <v>1127263</v>
      </c>
      <c r="G286" s="17">
        <f t="shared" si="20"/>
        <v>5.2965435829443727E-2</v>
      </c>
      <c r="H286" s="48">
        <f>IFERROR((VLOOKUP(A286,$A$3:$F$369,6,TRUE)/(VLOOKUP(A286-7,$A$3:$F$369,6,TRUE))-1),"No Data Available")</f>
        <v>-0.14034239487284683</v>
      </c>
      <c r="I286" s="18">
        <f>IFERROR((VLOOKUP(A286,'Channel wise traffic'!$A$3:$F$369,6,TRUE)/(VLOOKUP(A286-7,'Channel wise traffic'!$A$3:$F$369,6,TRUE))-1),"No Data Avaiable")</f>
        <v>0</v>
      </c>
      <c r="J286" s="18">
        <f>IFERROR((VLOOKUP(A286,$A$3:$G$369,7,FALSE)/(VLOOKUP(A286-7,$A$3:$G$369,7,FALSE))-1),"No Data Available")</f>
        <v>-0.14034239487284683</v>
      </c>
      <c r="K286" s="17">
        <f t="shared" si="21"/>
        <v>0.2474999639383427</v>
      </c>
      <c r="L286" s="17">
        <f t="shared" si="22"/>
        <v>0.38399993165690244</v>
      </c>
      <c r="M286" s="17">
        <f t="shared" si="23"/>
        <v>0.69350013719048709</v>
      </c>
      <c r="N286" s="17">
        <f t="shared" si="24"/>
        <v>0.80359959993355989</v>
      </c>
      <c r="O286" s="18">
        <f>IFERROR((VLOOKUP(A286,$A$3:$N$369,11,FALSE)/VLOOKUP(A286-7,$A$3:$N$369,11,FALSE))-1,"No data available")</f>
        <v>-3.8834969171789524E-2</v>
      </c>
      <c r="P286" s="18">
        <f>IFERROR((VLOOKUP(A286,$A$3:$N$369,12,FALSE)/VLOOKUP(A286-7,$A$3:$N$369,12,FALSE))-1,"No data available")</f>
        <v>-1.030919384958473E-2</v>
      </c>
      <c r="Q286" s="18">
        <f>IFERROR((VLOOKUP(A286,$A$3:$N$369,13,FALSE)/VLOOKUP(A286-7,$A$3:$N$369,13,FALSE))-1,"No data available")</f>
        <v>-5.940564299148765E-2</v>
      </c>
      <c r="R286" s="18">
        <f>IFERROR((VLOOKUP(A286,$A$3:$N$369,14,FALSE)/VLOOKUP(A286-7,$A$3:$N$369,14,FALSE))-1,"No data available")</f>
        <v>-3.9216263655005856E-2</v>
      </c>
    </row>
    <row r="287" spans="1:18" x14ac:dyDescent="0.25">
      <c r="A287" s="15">
        <v>43749</v>
      </c>
      <c r="B287" s="16">
        <v>21282993</v>
      </c>
      <c r="C287" s="16">
        <v>5267540</v>
      </c>
      <c r="D287" s="16">
        <v>2043805</v>
      </c>
      <c r="E287" s="16">
        <v>1536737</v>
      </c>
      <c r="F287" s="46">
        <v>1234922</v>
      </c>
      <c r="G287" s="17">
        <f t="shared" si="20"/>
        <v>5.8023887899601341E-2</v>
      </c>
      <c r="H287" s="47">
        <f>IFERROR((VLOOKUP(A287,$A$3:$F$369,6,TRUE)/(VLOOKUP(A287-7,$A$3:$F$369,6,TRUE))-1),"No Data Available")</f>
        <v>9.5618491304586994E-2</v>
      </c>
      <c r="I287" s="25">
        <f>IFERROR((VLOOKUP(A287,'Channel wise traffic'!$A$3:$F$369,6,TRUE)/(VLOOKUP(A287-7,'Channel wise traffic'!$A$3:$F$369,6,TRUE))-1),"No Data Avaiable")</f>
        <v>1.0309259753916944E-2</v>
      </c>
      <c r="J287" s="25">
        <f>IFERROR((VLOOKUP(A287,$A$3:$G$369,7,FALSE)/(VLOOKUP(A287-7,$A$3:$G$369,7,FALSE))-1),"No Data Available")</f>
        <v>8.443873126744883E-2</v>
      </c>
      <c r="K287" s="17">
        <f t="shared" si="21"/>
        <v>0.2474999639383427</v>
      </c>
      <c r="L287" s="17">
        <f t="shared" si="22"/>
        <v>0.38799990128219247</v>
      </c>
      <c r="M287" s="17">
        <f t="shared" si="23"/>
        <v>0.75190001003031115</v>
      </c>
      <c r="N287" s="17">
        <f t="shared" si="24"/>
        <v>0.80360009552708112</v>
      </c>
      <c r="O287" s="18">
        <f>IFERROR((VLOOKUP(A287,$A$3:$N$369,11,FALSE)/VLOOKUP(A287-7,$A$3:$N$369,11,FALSE))-1,"No data available")</f>
        <v>-5.9394103302246037E-8</v>
      </c>
      <c r="P287" s="18">
        <f>IFERROR((VLOOKUP(A287,$A$3:$N$369,12,FALSE)/VLOOKUP(A287-7,$A$3:$N$369,12,FALSE))-1,"No data available")</f>
        <v>-2.0202345418408929E-2</v>
      </c>
      <c r="Q287" s="18">
        <f>IFERROR((VLOOKUP(A287,$A$3:$N$369,13,FALSE)/VLOOKUP(A287-7,$A$3:$N$369,13,FALSE))-1,"No data available")</f>
        <v>8.4210846314881183E-2</v>
      </c>
      <c r="R287" s="18">
        <f>IFERROR((VLOOKUP(A287,$A$3:$N$369,14,FALSE)/VLOOKUP(A287-7,$A$3:$N$369,14,FALSE))-1,"No data available")</f>
        <v>2.0833474971021282E-2</v>
      </c>
    </row>
    <row r="288" spans="1:18" x14ac:dyDescent="0.25">
      <c r="A288" s="22">
        <v>43750</v>
      </c>
      <c r="B288" s="23">
        <v>45338648</v>
      </c>
      <c r="C288" s="23">
        <v>9045060</v>
      </c>
      <c r="D288" s="23">
        <v>2983060</v>
      </c>
      <c r="E288" s="23">
        <v>2028481</v>
      </c>
      <c r="F288" s="23">
        <v>1645504</v>
      </c>
      <c r="G288" s="24">
        <f t="shared" si="20"/>
        <v>3.6293627458851445E-2</v>
      </c>
      <c r="H288" s="48">
        <f>IFERROR((VLOOKUP(A288,$A$3:$F$369,6,TRUE)/(VLOOKUP(A288-7,$A$3:$F$369,6,TRUE))-1),"No Data Available")</f>
        <v>-1.5284980852815488E-3</v>
      </c>
      <c r="I288" s="18">
        <f>IFERROR((VLOOKUP(A288,'Channel wise traffic'!$A$3:$F$369,6,TRUE)/(VLOOKUP(A288-7,'Channel wise traffic'!$A$3:$F$369,6,TRUE))-1),"No Data Avaiable")</f>
        <v>-1.9417454730133787E-2</v>
      </c>
      <c r="J288" s="18">
        <f>IFERROR((VLOOKUP(A288,$A$3:$G$369,7,FALSE)/(VLOOKUP(A288-7,$A$3:$G$369,7,FALSE))-1),"No Data Available")</f>
        <v>1.824321460587619E-2</v>
      </c>
      <c r="K288" s="24">
        <f t="shared" si="21"/>
        <v>0.19949999391247838</v>
      </c>
      <c r="L288" s="24">
        <f t="shared" si="22"/>
        <v>0.3297999128806221</v>
      </c>
      <c r="M288" s="24">
        <f t="shared" si="23"/>
        <v>0.68000006704524885</v>
      </c>
      <c r="N288" s="24">
        <f t="shared" si="24"/>
        <v>0.81120010490608485</v>
      </c>
      <c r="O288" s="25">
        <f>IFERROR((VLOOKUP(A288,$A$3:$N$369,11,FALSE)/VLOOKUP(A288-7,$A$3:$N$369,11,FALSE))-1,"No data available")</f>
        <v>-4.0404019801325131E-2</v>
      </c>
      <c r="P288" s="25">
        <f>IFERROR((VLOOKUP(A288,$A$3:$N$369,12,FALSE)/VLOOKUP(A288-7,$A$3:$N$369,12,FALSE))-1,"No data available")</f>
        <v>-2.0202173158092251E-2</v>
      </c>
      <c r="Q288" s="25">
        <f>IFERROR((VLOOKUP(A288,$A$3:$N$369,13,FALSE)/VLOOKUP(A288-7,$A$3:$N$369,13,FALSE))-1,"No data available")</f>
        <v>1.0101339333406401E-2</v>
      </c>
      <c r="R288" s="25">
        <f>IFERROR((VLOOKUP(A288,$A$3:$N$369,14,FALSE)/VLOOKUP(A288-7,$A$3:$N$369,14,FALSE))-1,"No data available")</f>
        <v>7.216514800219076E-2</v>
      </c>
    </row>
    <row r="289" spans="1:18" x14ac:dyDescent="0.25">
      <c r="A289" s="15">
        <v>43751</v>
      </c>
      <c r="B289" s="16">
        <v>43543058</v>
      </c>
      <c r="C289" s="16">
        <v>9509803</v>
      </c>
      <c r="D289" s="16">
        <v>3104000</v>
      </c>
      <c r="E289" s="16">
        <v>2089612</v>
      </c>
      <c r="F289" s="16">
        <v>1678794</v>
      </c>
      <c r="G289" s="17">
        <f t="shared" si="20"/>
        <v>3.8554802467020116E-2</v>
      </c>
      <c r="H289" s="47">
        <f>IFERROR((VLOOKUP(A289,$A$3:$F$369,6,TRUE)/(VLOOKUP(A289-7,$A$3:$F$369,6,TRUE))-1),"No Data Available")</f>
        <v>-1.1775966432756357E-2</v>
      </c>
      <c r="I289" s="25">
        <f>IFERROR((VLOOKUP(A289,'Channel wise traffic'!$A$3:$F$369,6,TRUE)/(VLOOKUP(A289-7,'Channel wise traffic'!$A$3:$F$369,6,TRUE))-1),"No Data Avaiable")</f>
        <v>0</v>
      </c>
      <c r="J289" s="25">
        <f>IFERROR((VLOOKUP(A289,$A$3:$G$369,7,FALSE)/(VLOOKUP(A289-7,$A$3:$G$369,7,FALSE))-1),"No Data Available")</f>
        <v>-1.1775966432756246E-2</v>
      </c>
      <c r="K289" s="17">
        <f t="shared" si="21"/>
        <v>0.21839998008408137</v>
      </c>
      <c r="L289" s="17">
        <f t="shared" si="22"/>
        <v>0.32640003163051851</v>
      </c>
      <c r="M289" s="17">
        <f t="shared" si="23"/>
        <v>0.67319974226804125</v>
      </c>
      <c r="N289" s="17">
        <f t="shared" si="24"/>
        <v>0.80339986562098609</v>
      </c>
      <c r="O289" s="18">
        <f>IFERROR((VLOOKUP(A289,$A$3:$N$369,11,FALSE)/VLOOKUP(A289-7,$A$3:$N$369,11,FALSE))-1,"No data available")</f>
        <v>3.9999925634637279E-2</v>
      </c>
      <c r="P289" s="18">
        <f>IFERROR((VLOOKUP(A289,$A$3:$N$369,12,FALSE)/VLOOKUP(A289-7,$A$3:$N$369,12,FALSE))-1,"No data available")</f>
        <v>-4.9504851483667345E-2</v>
      </c>
      <c r="Q289" s="18">
        <f>IFERROR((VLOOKUP(A289,$A$3:$N$369,13,FALSE)/VLOOKUP(A289-7,$A$3:$N$369,13,FALSE))-1,"No data available")</f>
        <v>-1.0000137920997965E-2</v>
      </c>
      <c r="R289" s="18">
        <f>IFERROR((VLOOKUP(A289,$A$3:$N$369,14,FALSE)/VLOOKUP(A289-7,$A$3:$N$369,14,FALSE))-1,"No data available")</f>
        <v>9.8039493007420209E-3</v>
      </c>
    </row>
    <row r="290" spans="1:18" x14ac:dyDescent="0.25">
      <c r="A290" s="22">
        <v>43752</v>
      </c>
      <c r="B290" s="23">
        <v>20848646</v>
      </c>
      <c r="C290" s="23">
        <v>5107918</v>
      </c>
      <c r="D290" s="23">
        <v>1981872</v>
      </c>
      <c r="E290" s="23">
        <v>1403363</v>
      </c>
      <c r="F290" s="23">
        <v>1104728</v>
      </c>
      <c r="G290" s="24">
        <f t="shared" si="20"/>
        <v>5.2987997398008482E-2</v>
      </c>
      <c r="H290" s="48">
        <f>IFERROR((VLOOKUP(A290,$A$3:$F$369,6,TRUE)/(VLOOKUP(A290-7,$A$3:$F$369,6,TRUE))-1),"No Data Available")</f>
        <v>-0.19829372316253391</v>
      </c>
      <c r="I290" s="18">
        <f>IFERROR((VLOOKUP(A290,'Channel wise traffic'!$A$3:$F$369,6,TRUE)/(VLOOKUP(A290-7,'Channel wise traffic'!$A$3:$F$369,6,TRUE))-1),"No Data Avaiable")</f>
        <v>-3.0303068357704799E-2</v>
      </c>
      <c r="J290" s="18">
        <f>IFERROR((VLOOKUP(A290,$A$3:$G$369,7,FALSE)/(VLOOKUP(A290-7,$A$3:$G$369,7,FALSE))-1),"No Data Available")</f>
        <v>-0.17324037076778254</v>
      </c>
      <c r="K290" s="24">
        <f t="shared" si="21"/>
        <v>0.2449999870495187</v>
      </c>
      <c r="L290" s="24">
        <f t="shared" si="22"/>
        <v>0.38799996397749531</v>
      </c>
      <c r="M290" s="24">
        <f t="shared" si="23"/>
        <v>0.70809971582423081</v>
      </c>
      <c r="N290" s="24">
        <f t="shared" si="24"/>
        <v>0.78720046060783988</v>
      </c>
      <c r="O290" s="25">
        <f>IFERROR((VLOOKUP(A290,$A$3:$N$369,11,FALSE)/VLOOKUP(A290-7,$A$3:$N$369,11,FALSE))-1,"No data available")</f>
        <v>-6.6666577501603985E-2</v>
      </c>
      <c r="P290" s="25">
        <f>IFERROR((VLOOKUP(A290,$A$3:$N$369,12,FALSE)/VLOOKUP(A290-7,$A$3:$N$369,12,FALSE))-1,"No data available")</f>
        <v>-2.020209889274982E-2</v>
      </c>
      <c r="Q290" s="25">
        <f>IFERROR((VLOOKUP(A290,$A$3:$N$369,13,FALSE)/VLOOKUP(A290-7,$A$3:$N$369,13,FALSE))-1,"No data available")</f>
        <v>-2.999999688408439E-2</v>
      </c>
      <c r="R290" s="25">
        <f>IFERROR((VLOOKUP(A290,$A$3:$N$369,14,FALSE)/VLOOKUP(A290-7,$A$3:$N$369,14,FALSE))-1,"No data available")</f>
        <v>-6.796074671751795E-2</v>
      </c>
    </row>
    <row r="291" spans="1:18" x14ac:dyDescent="0.25">
      <c r="A291" s="15">
        <v>43753</v>
      </c>
      <c r="B291" s="16">
        <v>21934513</v>
      </c>
      <c r="C291" s="16">
        <v>5209447</v>
      </c>
      <c r="D291" s="16">
        <v>2000427</v>
      </c>
      <c r="E291" s="16">
        <v>1416502</v>
      </c>
      <c r="F291" s="16">
        <v>1126686</v>
      </c>
      <c r="G291" s="17">
        <f t="shared" si="20"/>
        <v>5.1365899940427215E-2</v>
      </c>
      <c r="H291" s="47">
        <f>IFERROR((VLOOKUP(A291,$A$3:$F$369,6,TRUE)/(VLOOKUP(A291-7,$A$3:$F$369,6,TRUE))-1),"No Data Available")</f>
        <v>-0.11313267910935909</v>
      </c>
      <c r="I291" s="25">
        <f>IFERROR((VLOOKUP(A291,'Channel wise traffic'!$A$3:$F$369,6,TRUE)/(VLOOKUP(A291-7,'Channel wise traffic'!$A$3:$F$369,6,TRUE))-1),"No Data Avaiable")</f>
        <v>-1.9417486578885645E-2</v>
      </c>
      <c r="J291" s="25">
        <f>IFERROR((VLOOKUP(A291,$A$3:$G$369,7,FALSE)/(VLOOKUP(A291-7,$A$3:$G$369,7,FALSE))-1),"No Data Available")</f>
        <v>-9.557094157605317E-2</v>
      </c>
      <c r="K291" s="17">
        <f t="shared" si="21"/>
        <v>0.23750000740841615</v>
      </c>
      <c r="L291" s="17">
        <f t="shared" si="22"/>
        <v>0.38399987561059745</v>
      </c>
      <c r="M291" s="17">
        <f t="shared" si="23"/>
        <v>0.70809982068828303</v>
      </c>
      <c r="N291" s="17">
        <f t="shared" si="24"/>
        <v>0.79540021828419583</v>
      </c>
      <c r="O291" s="18">
        <f>IFERROR((VLOOKUP(A291,$A$3:$N$369,11,FALSE)/VLOOKUP(A291-7,$A$3:$N$369,11,FALSE))-1,"No data available")</f>
        <v>-4.0404036470283677E-2</v>
      </c>
      <c r="P291" s="18">
        <f>IFERROR((VLOOKUP(A291,$A$3:$N$369,12,FALSE)/VLOOKUP(A291-7,$A$3:$N$369,12,FALSE))-1,"No data available")</f>
        <v>-7.69230200274581E-2</v>
      </c>
      <c r="Q291" s="18">
        <f>IFERROR((VLOOKUP(A291,$A$3:$N$369,13,FALSE)/VLOOKUP(A291-7,$A$3:$N$369,13,FALSE))-1,"No data available")</f>
        <v>-2.6199794667114418E-7</v>
      </c>
      <c r="R291" s="18">
        <f>IFERROR((VLOOKUP(A291,$A$3:$N$369,14,FALSE)/VLOOKUP(A291-7,$A$3:$N$369,14,FALSE))-1,"No data available")</f>
        <v>2.1053005824797744E-2</v>
      </c>
    </row>
    <row r="292" spans="1:18" x14ac:dyDescent="0.25">
      <c r="A292" s="15">
        <v>43754</v>
      </c>
      <c r="B292" s="16">
        <v>20631473</v>
      </c>
      <c r="C292" s="16">
        <v>5364183</v>
      </c>
      <c r="D292" s="16">
        <v>2252956</v>
      </c>
      <c r="E292" s="16">
        <v>1644658</v>
      </c>
      <c r="F292" s="46">
        <v>1308161</v>
      </c>
      <c r="G292" s="17">
        <f t="shared" si="20"/>
        <v>6.3406088358305773E-2</v>
      </c>
      <c r="H292" s="48">
        <f>IFERROR((VLOOKUP(A292,$A$3:$F$369,6,TRUE)/(VLOOKUP(A292-7,$A$3:$F$369,6,TRUE))-1),"No Data Available")</f>
        <v>-6.7221653766484701E-2</v>
      </c>
      <c r="I292" s="18">
        <f>IFERROR((VLOOKUP(A292,'Channel wise traffic'!$A$3:$F$369,6,TRUE)/(VLOOKUP(A292-7,'Channel wise traffic'!$A$3:$F$369,6,TRUE))-1),"No Data Avaiable")</f>
        <v>0</v>
      </c>
      <c r="J292" s="18">
        <f>IFERROR((VLOOKUP(A292,$A$3:$G$369,7,FALSE)/(VLOOKUP(A292-7,$A$3:$G$369,7,FALSE))-1),"No Data Available")</f>
        <v>-6.7221653766484812E-2</v>
      </c>
      <c r="K292" s="17">
        <f t="shared" si="21"/>
        <v>0.26000000096939274</v>
      </c>
      <c r="L292" s="17">
        <f t="shared" si="22"/>
        <v>0.41999983967735627</v>
      </c>
      <c r="M292" s="17">
        <f t="shared" si="23"/>
        <v>0.73000005326335715</v>
      </c>
      <c r="N292" s="17">
        <f t="shared" si="24"/>
        <v>0.79540001629518109</v>
      </c>
      <c r="O292" s="18">
        <f>IFERROR((VLOOKUP(A292,$A$3:$N$369,11,FALSE)/VLOOKUP(A292-7,$A$3:$N$369,11,FALSE))-1,"No data available")</f>
        <v>-9.5236846677686504E-3</v>
      </c>
      <c r="P292" s="18">
        <f>IFERROR((VLOOKUP(A292,$A$3:$N$369,12,FALSE)/VLOOKUP(A292-7,$A$3:$N$369,12,FALSE))-1,"No data available")</f>
        <v>4.9999793071922927E-2</v>
      </c>
      <c r="Q292" s="18">
        <f>IFERROR((VLOOKUP(A292,$A$3:$N$369,13,FALSE)/VLOOKUP(A292-7,$A$3:$N$369,13,FALSE))-1,"No data available")</f>
        <v>-4.7618968953030416E-2</v>
      </c>
      <c r="R292" s="18">
        <f>IFERROR((VLOOKUP(A292,$A$3:$N$369,14,FALSE)/VLOOKUP(A292-7,$A$3:$N$369,14,FALSE))-1,"No data available")</f>
        <v>-5.8252642113401421E-2</v>
      </c>
    </row>
    <row r="293" spans="1:18" x14ac:dyDescent="0.25">
      <c r="A293" s="22">
        <v>43755</v>
      </c>
      <c r="B293" s="23">
        <v>22151687</v>
      </c>
      <c r="C293" s="23">
        <v>5648680</v>
      </c>
      <c r="D293" s="23">
        <v>2146498</v>
      </c>
      <c r="E293" s="23">
        <v>1504266</v>
      </c>
      <c r="F293" s="23">
        <v>1196493</v>
      </c>
      <c r="G293" s="24">
        <f t="shared" si="20"/>
        <v>5.4013628849125576E-2</v>
      </c>
      <c r="H293" s="47">
        <f>IFERROR((VLOOKUP(A293,$A$3:$F$369,6,TRUE)/(VLOOKUP(A293-7,$A$3:$F$369,6,TRUE))-1),"No Data Available")</f>
        <v>6.1414239622874067E-2</v>
      </c>
      <c r="I293" s="25">
        <f>IFERROR((VLOOKUP(A293,'Channel wise traffic'!$A$3:$F$369,6,TRUE)/(VLOOKUP(A293-7,'Channel wise traffic'!$A$3:$F$369,6,TRUE))-1),"No Data Avaiable")</f>
        <v>4.0816300640436287E-2</v>
      </c>
      <c r="J293" s="25">
        <f>IFERROR((VLOOKUP(A293,$A$3:$G$369,7,FALSE)/(VLOOKUP(A293-7,$A$3:$G$369,7,FALSE))-1),"No Data Available")</f>
        <v>1.9790133004043975E-2</v>
      </c>
      <c r="K293" s="24">
        <f t="shared" si="21"/>
        <v>0.25499999164849158</v>
      </c>
      <c r="L293" s="24">
        <f t="shared" si="22"/>
        <v>0.37999992918699588</v>
      </c>
      <c r="M293" s="24">
        <f t="shared" si="23"/>
        <v>0.70080009392042297</v>
      </c>
      <c r="N293" s="24">
        <f t="shared" si="24"/>
        <v>0.79539988273350593</v>
      </c>
      <c r="O293" s="25">
        <f>IFERROR((VLOOKUP(A293,$A$3:$N$369,11,FALSE)/VLOOKUP(A293-7,$A$3:$N$369,11,FALSE))-1,"No data available")</f>
        <v>3.0303146678507309E-2</v>
      </c>
      <c r="P293" s="25">
        <f>IFERROR((VLOOKUP(A293,$A$3:$N$369,12,FALSE)/VLOOKUP(A293-7,$A$3:$N$369,12,FALSE))-1,"No data available")</f>
        <v>-1.0416674952641647E-2</v>
      </c>
      <c r="Q293" s="25">
        <f>IFERROR((VLOOKUP(A293,$A$3:$N$369,13,FALSE)/VLOOKUP(A293-7,$A$3:$N$369,13,FALSE))-1,"No data available")</f>
        <v>1.0526251313387691E-2</v>
      </c>
      <c r="R293" s="25">
        <f>IFERROR((VLOOKUP(A293,$A$3:$N$369,14,FALSE)/VLOOKUP(A293-7,$A$3:$N$369,14,FALSE))-1,"No data available")</f>
        <v>-1.0203734796199404E-2</v>
      </c>
    </row>
    <row r="294" spans="1:18" x14ac:dyDescent="0.25">
      <c r="A294" s="15">
        <v>43756</v>
      </c>
      <c r="B294" s="16">
        <v>20848646</v>
      </c>
      <c r="C294" s="16">
        <v>5316404</v>
      </c>
      <c r="D294" s="16">
        <v>2190358</v>
      </c>
      <c r="E294" s="16">
        <v>1566982</v>
      </c>
      <c r="F294" s="16">
        <v>1323473</v>
      </c>
      <c r="G294" s="17">
        <f t="shared" si="20"/>
        <v>6.3480045658600562E-2</v>
      </c>
      <c r="H294" s="48">
        <f>IFERROR((VLOOKUP(A294,$A$3:$F$369,6,TRUE)/(VLOOKUP(A294-7,$A$3:$F$369,6,TRUE))-1),"No Data Available")</f>
        <v>7.1705743358689844E-2</v>
      </c>
      <c r="I294" s="18">
        <f>IFERROR((VLOOKUP(A294,'Channel wise traffic'!$A$3:$F$369,6,TRUE)/(VLOOKUP(A294-7,'Channel wise traffic'!$A$3:$F$369,6,TRUE))-1),"No Data Avaiable")</f>
        <v>-2.0408173813155628E-2</v>
      </c>
      <c r="J294" s="18">
        <f>IFERROR((VLOOKUP(A294,$A$3:$G$369,7,FALSE)/(VLOOKUP(A294-7,$A$3:$G$369,7,FALSE))-1),"No Data Available")</f>
        <v>9.4032957054515309E-2</v>
      </c>
      <c r="K294" s="17">
        <f t="shared" si="21"/>
        <v>0.25499996498573574</v>
      </c>
      <c r="L294" s="17">
        <f t="shared" si="22"/>
        <v>0.41199991573251393</v>
      </c>
      <c r="M294" s="17">
        <f t="shared" si="23"/>
        <v>0.7153999483189506</v>
      </c>
      <c r="N294" s="17">
        <f t="shared" si="24"/>
        <v>0.84460000178687433</v>
      </c>
      <c r="O294" s="18">
        <f>IFERROR((VLOOKUP(A294,$A$3:$N$369,11,FALSE)/VLOOKUP(A294-7,$A$3:$N$369,11,FALSE))-1,"No data available")</f>
        <v>3.0303038950185268E-2</v>
      </c>
      <c r="P294" s="18">
        <f>IFERROR((VLOOKUP(A294,$A$3:$N$369,12,FALSE)/VLOOKUP(A294-7,$A$3:$N$369,12,FALSE))-1,"No data available")</f>
        <v>6.1855723083976466E-2</v>
      </c>
      <c r="Q294" s="18">
        <f>IFERROR((VLOOKUP(A294,$A$3:$N$369,13,FALSE)/VLOOKUP(A294-7,$A$3:$N$369,13,FALSE))-1,"No data available")</f>
        <v>-4.8543770746710235E-2</v>
      </c>
      <c r="R294" s="18">
        <f>IFERROR((VLOOKUP(A294,$A$3:$N$369,14,FALSE)/VLOOKUP(A294-7,$A$3:$N$369,14,FALSE))-1,"No data available")</f>
        <v>5.1020285447952007E-2</v>
      </c>
    </row>
    <row r="295" spans="1:18" x14ac:dyDescent="0.25">
      <c r="A295" s="22">
        <v>43757</v>
      </c>
      <c r="B295" s="23">
        <v>46236443</v>
      </c>
      <c r="C295" s="23">
        <v>9418363</v>
      </c>
      <c r="D295" s="23">
        <v>3202243</v>
      </c>
      <c r="E295" s="23">
        <v>2221076</v>
      </c>
      <c r="F295" s="23">
        <v>1697790</v>
      </c>
      <c r="G295" s="24">
        <f t="shared" si="20"/>
        <v>3.671973642090072E-2</v>
      </c>
      <c r="H295" s="47">
        <f>IFERROR((VLOOKUP(A295,$A$3:$F$369,6,TRUE)/(VLOOKUP(A295-7,$A$3:$F$369,6,TRUE))-1),"No Data Available")</f>
        <v>3.177506709190614E-2</v>
      </c>
      <c r="I295" s="25">
        <f>IFERROR((VLOOKUP(A295,'Channel wise traffic'!$A$3:$F$369,6,TRUE)/(VLOOKUP(A295-7,'Channel wise traffic'!$A$3:$F$369,6,TRUE))-1),"No Data Avaiable")</f>
        <v>1.9801958360160077E-2</v>
      </c>
      <c r="J295" s="25">
        <f>IFERROR((VLOOKUP(A295,$A$3:$G$369,7,FALSE)/(VLOOKUP(A295-7,$A$3:$G$369,7,FALSE))-1),"No Data Available")</f>
        <v>1.1740599986385547E-2</v>
      </c>
      <c r="K295" s="24">
        <f t="shared" si="21"/>
        <v>0.2036999905031622</v>
      </c>
      <c r="L295" s="24">
        <f t="shared" si="22"/>
        <v>0.33999995540626327</v>
      </c>
      <c r="M295" s="24">
        <f t="shared" si="23"/>
        <v>0.69360007969413939</v>
      </c>
      <c r="N295" s="24">
        <f t="shared" si="24"/>
        <v>0.76439977740518561</v>
      </c>
      <c r="O295" s="25">
        <f>IFERROR((VLOOKUP(A295,$A$3:$N$369,11,FALSE)/VLOOKUP(A295-7,$A$3:$N$369,11,FALSE))-1,"No data available")</f>
        <v>2.1052615132040486E-2</v>
      </c>
      <c r="P295" s="25">
        <f>IFERROR((VLOOKUP(A295,$A$3:$N$369,12,FALSE)/VLOOKUP(A295-7,$A$3:$N$369,12,FALSE))-1,"No data available")</f>
        <v>3.0927972165151196E-2</v>
      </c>
      <c r="Q295" s="25">
        <f>IFERROR((VLOOKUP(A295,$A$3:$N$369,13,FALSE)/VLOOKUP(A295-7,$A$3:$N$369,13,FALSE))-1,"No data available")</f>
        <v>2.0000016629388995E-2</v>
      </c>
      <c r="R295" s="25">
        <f>IFERROR((VLOOKUP(A295,$A$3:$N$369,14,FALSE)/VLOOKUP(A295-7,$A$3:$N$369,14,FALSE))-1,"No data available")</f>
        <v>-5.7692703955354419E-2</v>
      </c>
    </row>
    <row r="296" spans="1:18" x14ac:dyDescent="0.25">
      <c r="A296" s="15">
        <v>43758</v>
      </c>
      <c r="B296" s="16">
        <v>43094160</v>
      </c>
      <c r="C296" s="16">
        <v>9140271</v>
      </c>
      <c r="D296" s="16">
        <v>3169846</v>
      </c>
      <c r="E296" s="16">
        <v>2069275</v>
      </c>
      <c r="F296" s="16">
        <v>1694736</v>
      </c>
      <c r="G296" s="17">
        <f t="shared" si="20"/>
        <v>3.9326349556413211E-2</v>
      </c>
      <c r="H296" s="48">
        <f>IFERROR((VLOOKUP(A296,$A$3:$F$369,6,TRUE)/(VLOOKUP(A296-7,$A$3:$F$369,6,TRUE))-1),"No Data Available")</f>
        <v>9.4961025593371939E-3</v>
      </c>
      <c r="I296" s="18">
        <f>IFERROR((VLOOKUP(A296,'Channel wise traffic'!$A$3:$F$369,6,TRUE)/(VLOOKUP(A296-7,'Channel wise traffic'!$A$3:$F$369,6,TRUE))-1),"No Data Avaiable")</f>
        <v>-1.0309290188543541E-2</v>
      </c>
      <c r="J296" s="18">
        <f>IFERROR((VLOOKUP(A296,$A$3:$G$369,7,FALSE)/(VLOOKUP(A296-7,$A$3:$G$369,7,FALSE))-1),"No Data Available")</f>
        <v>2.0011698673675582E-2</v>
      </c>
      <c r="K296" s="17">
        <f t="shared" si="21"/>
        <v>0.21209999220311987</v>
      </c>
      <c r="L296" s="17">
        <f t="shared" si="22"/>
        <v>0.34680000188178228</v>
      </c>
      <c r="M296" s="17">
        <f t="shared" si="23"/>
        <v>0.65279985210637992</v>
      </c>
      <c r="N296" s="17">
        <f t="shared" si="24"/>
        <v>0.81899989126626471</v>
      </c>
      <c r="O296" s="18">
        <f>IFERROR((VLOOKUP(A296,$A$3:$N$369,11,FALSE)/VLOOKUP(A296-7,$A$3:$N$369,11,FALSE))-1,"No data available")</f>
        <v>-2.8846100986529732E-2</v>
      </c>
      <c r="P296" s="18">
        <f>IFERROR((VLOOKUP(A296,$A$3:$N$369,12,FALSE)/VLOOKUP(A296-7,$A$3:$N$369,12,FALSE))-1,"No data available")</f>
        <v>6.249990280134643E-2</v>
      </c>
      <c r="Q296" s="18">
        <f>IFERROR((VLOOKUP(A296,$A$3:$N$369,13,FALSE)/VLOOKUP(A296-7,$A$3:$N$369,13,FALSE))-1,"No data available")</f>
        <v>-3.03028787458135E-2</v>
      </c>
      <c r="R296" s="18">
        <f>IFERROR((VLOOKUP(A296,$A$3:$N$369,14,FALSE)/VLOOKUP(A296-7,$A$3:$N$369,14,FALSE))-1,"No data available")</f>
        <v>1.9417510896918788E-2</v>
      </c>
    </row>
    <row r="297" spans="1:18" x14ac:dyDescent="0.25">
      <c r="A297" s="15">
        <v>43759</v>
      </c>
      <c r="B297" s="16">
        <v>22803207</v>
      </c>
      <c r="C297" s="16">
        <v>5700801</v>
      </c>
      <c r="D297" s="16">
        <v>2371533</v>
      </c>
      <c r="E297" s="16">
        <v>1748531</v>
      </c>
      <c r="F297" s="46">
        <v>1462471</v>
      </c>
      <c r="G297" s="17">
        <f t="shared" si="20"/>
        <v>6.4134443896422116E-2</v>
      </c>
      <c r="H297" s="49">
        <f>IFERROR((VLOOKUP(A297,$A$3:$F$369,6,TRUE)/(VLOOKUP(A297-7,$A$3:$F$369,6,TRUE))-1),"No Data Available")</f>
        <v>0.32382903302894461</v>
      </c>
      <c r="I297" s="32">
        <f>IFERROR((VLOOKUP(A297,'Channel wise traffic'!$A$3:$F$369,6,TRUE)/(VLOOKUP(A297-7,'Channel wise traffic'!$A$3:$F$369,6,TRUE))-1),"No Data Avaiable")</f>
        <v>9.3749977516524474E-2</v>
      </c>
      <c r="J297" s="32">
        <f>IFERROR((VLOOKUP(A297,$A$3:$G$369,7,FALSE)/(VLOOKUP(A297-7,$A$3:$G$369,7,FALSE))-1),"No Data Available")</f>
        <v>0.21035794983323086</v>
      </c>
      <c r="K297" s="17">
        <f t="shared" si="21"/>
        <v>0.24999996710988942</v>
      </c>
      <c r="L297" s="17">
        <f t="shared" si="22"/>
        <v>0.4159999621105876</v>
      </c>
      <c r="M297" s="17">
        <f t="shared" si="23"/>
        <v>0.73729988155340875</v>
      </c>
      <c r="N297" s="17">
        <f t="shared" si="24"/>
        <v>0.83639981218519999</v>
      </c>
      <c r="O297" s="18">
        <f>IFERROR((VLOOKUP(A297,$A$3:$N$369,11,FALSE)/VLOOKUP(A297-7,$A$3:$N$369,11,FALSE))-1,"No data available")</f>
        <v>2.0408082957817264E-2</v>
      </c>
      <c r="P297" s="18">
        <f>IFERROR((VLOOKUP(A297,$A$3:$N$369,12,FALSE)/VLOOKUP(A297-7,$A$3:$N$369,12,FALSE))-1,"No data available")</f>
        <v>7.2164950341893075E-2</v>
      </c>
      <c r="Q297" s="18">
        <f>IFERROR((VLOOKUP(A297,$A$3:$N$369,13,FALSE)/VLOOKUP(A297-7,$A$3:$N$369,13,FALSE))-1,"No data available")</f>
        <v>4.1237363999205634E-2</v>
      </c>
      <c r="R297" s="18">
        <f>IFERROR((VLOOKUP(A297,$A$3:$N$369,14,FALSE)/VLOOKUP(A297-7,$A$3:$N$369,14,FALSE))-1,"No data available")</f>
        <v>6.2499139722772323E-2</v>
      </c>
    </row>
    <row r="298" spans="1:18" x14ac:dyDescent="0.25">
      <c r="A298" s="22">
        <v>43760</v>
      </c>
      <c r="B298" s="23">
        <v>21717340</v>
      </c>
      <c r="C298" s="23">
        <v>5429335</v>
      </c>
      <c r="D298" s="23">
        <v>2106582</v>
      </c>
      <c r="E298" s="23">
        <v>1568560</v>
      </c>
      <c r="F298" s="23">
        <v>1350531</v>
      </c>
      <c r="G298" s="24">
        <f t="shared" si="20"/>
        <v>6.2186759520272743E-2</v>
      </c>
      <c r="H298" s="48">
        <f>IFERROR((VLOOKUP(A298,$A$3:$F$369,6,TRUE)/(VLOOKUP(A298-7,$A$3:$F$369,6,TRUE))-1),"No Data Available")</f>
        <v>0.19867558485682779</v>
      </c>
      <c r="I298" s="18">
        <f>IFERROR((VLOOKUP(A298,'Channel wise traffic'!$A$3:$F$369,6,TRUE)/(VLOOKUP(A298-7,'Channel wise traffic'!$A$3:$F$369,6,TRUE))-1),"No Data Avaiable")</f>
        <v>-9.9009729462398166E-3</v>
      </c>
      <c r="J298" s="18">
        <f>IFERROR((VLOOKUP(A298,$A$3:$G$369,7,FALSE)/(VLOOKUP(A298-7,$A$3:$G$369,7,FALSE))-1),"No Data Available")</f>
        <v>0.21066231862763574</v>
      </c>
      <c r="K298" s="24">
        <f t="shared" si="21"/>
        <v>0.25</v>
      </c>
      <c r="L298" s="24">
        <f t="shared" si="22"/>
        <v>0.38800000368369236</v>
      </c>
      <c r="M298" s="24">
        <f t="shared" si="23"/>
        <v>0.74459954561464969</v>
      </c>
      <c r="N298" s="24">
        <f t="shared" si="24"/>
        <v>0.86100053552302747</v>
      </c>
      <c r="O298" s="25">
        <f>IFERROR((VLOOKUP(A298,$A$3:$N$369,11,FALSE)/VLOOKUP(A298-7,$A$3:$N$369,11,FALSE))-1,"No data available")</f>
        <v>5.2631546112283933E-2</v>
      </c>
      <c r="P298" s="25">
        <f>IFERROR((VLOOKUP(A298,$A$3:$N$369,12,FALSE)/VLOOKUP(A298-7,$A$3:$N$369,12,FALSE))-1,"No data available")</f>
        <v>1.0417003564739069E-2</v>
      </c>
      <c r="Q298" s="25">
        <f>IFERROR((VLOOKUP(A298,$A$3:$N$369,13,FALSE)/VLOOKUP(A298-7,$A$3:$N$369,13,FALSE))-1,"No data available")</f>
        <v>5.1546016338329892E-2</v>
      </c>
      <c r="R298" s="25">
        <f>IFERROR((VLOOKUP(A298,$A$3:$N$369,14,FALSE)/VLOOKUP(A298-7,$A$3:$N$369,14,FALSE))-1,"No data available")</f>
        <v>8.2474603012231862E-2</v>
      </c>
    </row>
    <row r="299" spans="1:18" x14ac:dyDescent="0.25">
      <c r="A299" s="15">
        <v>43761</v>
      </c>
      <c r="B299" s="16">
        <v>21717340</v>
      </c>
      <c r="C299" s="16">
        <v>5320748</v>
      </c>
      <c r="D299" s="16">
        <v>2085733</v>
      </c>
      <c r="E299" s="16">
        <v>1568262</v>
      </c>
      <c r="F299" s="16">
        <v>1324554</v>
      </c>
      <c r="G299" s="17">
        <f t="shared" si="20"/>
        <v>6.0990618556416208E-2</v>
      </c>
      <c r="H299" s="47">
        <f>IFERROR((VLOOKUP(A299,$A$3:$F$369,6,TRUE)/(VLOOKUP(A299-7,$A$3:$F$369,6,TRUE))-1),"No Data Available")</f>
        <v>1.2531332152540875E-2</v>
      </c>
      <c r="I299" s="25">
        <f>IFERROR((VLOOKUP(A299,'Channel wise traffic'!$A$3:$F$369,6,TRUE)/(VLOOKUP(A299-7,'Channel wise traffic'!$A$3:$F$369,6,TRUE))-1),"No Data Avaiable")</f>
        <v>5.2631533028763E-2</v>
      </c>
      <c r="J299" s="25">
        <f>IFERROR((VLOOKUP(A299,$A$3:$G$369,7,FALSE)/(VLOOKUP(A299-7,$A$3:$G$369,7,FALSE))-1),"No Data Available")</f>
        <v>-3.8095234455086113E-2</v>
      </c>
      <c r="K299" s="17">
        <f t="shared" si="21"/>
        <v>0.24499998618615354</v>
      </c>
      <c r="L299" s="17">
        <f t="shared" si="22"/>
        <v>0.39199995940420407</v>
      </c>
      <c r="M299" s="17">
        <f t="shared" si="23"/>
        <v>0.75189969185892924</v>
      </c>
      <c r="N299" s="17">
        <f t="shared" si="24"/>
        <v>0.84459994567234298</v>
      </c>
      <c r="O299" s="18">
        <f>IFERROR((VLOOKUP(A299,$A$3:$N$369,11,FALSE)/VLOOKUP(A299-7,$A$3:$N$369,11,FALSE))-1,"No data available")</f>
        <v>-5.7692364335817814E-2</v>
      </c>
      <c r="P299" s="18">
        <f>IFERROR((VLOOKUP(A299,$A$3:$N$369,12,FALSE)/VLOOKUP(A299-7,$A$3:$N$369,12,FALSE))-1,"No data available")</f>
        <v>-6.6666407050682941E-2</v>
      </c>
      <c r="Q299" s="18">
        <f>IFERROR((VLOOKUP(A299,$A$3:$N$369,13,FALSE)/VLOOKUP(A299-7,$A$3:$N$369,13,FALSE))-1,"No data available")</f>
        <v>2.9999502736572481E-2</v>
      </c>
      <c r="R299" s="18">
        <f>IFERROR((VLOOKUP(A299,$A$3:$N$369,14,FALSE)/VLOOKUP(A299-7,$A$3:$N$369,14,FALSE))-1,"No data available")</f>
        <v>6.1855580046786596E-2</v>
      </c>
    </row>
    <row r="300" spans="1:18" x14ac:dyDescent="0.25">
      <c r="A300" s="22">
        <v>43762</v>
      </c>
      <c r="B300" s="23">
        <v>21065820</v>
      </c>
      <c r="C300" s="23">
        <v>5319119</v>
      </c>
      <c r="D300" s="23">
        <v>2234030</v>
      </c>
      <c r="E300" s="23">
        <v>1663458</v>
      </c>
      <c r="F300" s="23">
        <v>1309474</v>
      </c>
      <c r="G300" s="24">
        <f t="shared" si="20"/>
        <v>6.2161074195070498E-2</v>
      </c>
      <c r="H300" s="48">
        <f>IFERROR((VLOOKUP(A300,$A$3:$F$369,6,TRUE)/(VLOOKUP(A300-7,$A$3:$F$369,6,TRUE))-1),"No Data Available")</f>
        <v>9.4426795643601791E-2</v>
      </c>
      <c r="I300" s="18">
        <f>IFERROR((VLOOKUP(A300,'Channel wise traffic'!$A$3:$F$369,6,TRUE)/(VLOOKUP(A300-7,'Channel wise traffic'!$A$3:$F$369,6,TRUE))-1),"No Data Avaiable")</f>
        <v>-4.9019566683076277E-2</v>
      </c>
      <c r="J300" s="18">
        <f>IFERROR((VLOOKUP(A300,$A$3:$G$369,7,FALSE)/(VLOOKUP(A300-7,$A$3:$G$369,7,FALSE))-1),"No Data Available")</f>
        <v>0.15084054746076969</v>
      </c>
      <c r="K300" s="24">
        <f t="shared" si="21"/>
        <v>0.25249997389135576</v>
      </c>
      <c r="L300" s="24">
        <f t="shared" si="22"/>
        <v>0.42000000376002117</v>
      </c>
      <c r="M300" s="24">
        <f t="shared" si="23"/>
        <v>0.74459966965528668</v>
      </c>
      <c r="N300" s="24">
        <f t="shared" si="24"/>
        <v>0.7871999172807489</v>
      </c>
      <c r="O300" s="25">
        <f>IFERROR((VLOOKUP(A300,$A$3:$N$369,11,FALSE)/VLOOKUP(A300-7,$A$3:$N$369,11,FALSE))-1,"No data available")</f>
        <v>-9.8039915255448973E-3</v>
      </c>
      <c r="P300" s="25">
        <f>IFERROR((VLOOKUP(A300,$A$3:$N$369,12,FALSE)/VLOOKUP(A300-7,$A$3:$N$369,12,FALSE))-1,"No data available")</f>
        <v>0.10526337375537098</v>
      </c>
      <c r="Q300" s="25">
        <f>IFERROR((VLOOKUP(A300,$A$3:$N$369,13,FALSE)/VLOOKUP(A300-7,$A$3:$N$369,13,FALSE))-1,"No data available")</f>
        <v>6.2499386222738096E-2</v>
      </c>
      <c r="R300" s="25">
        <f>IFERROR((VLOOKUP(A300,$A$3:$N$369,14,FALSE)/VLOOKUP(A300-7,$A$3:$N$369,14,FALSE))-1,"No data available")</f>
        <v>-1.0309236436616853E-2</v>
      </c>
    </row>
    <row r="301" spans="1:18" x14ac:dyDescent="0.25">
      <c r="A301" s="15">
        <v>43763</v>
      </c>
      <c r="B301" s="16">
        <v>21500167</v>
      </c>
      <c r="C301" s="16">
        <v>5321291</v>
      </c>
      <c r="D301" s="16">
        <v>2107231</v>
      </c>
      <c r="E301" s="16">
        <v>1507513</v>
      </c>
      <c r="F301" s="16">
        <v>1186714</v>
      </c>
      <c r="G301" s="17">
        <f t="shared" si="20"/>
        <v>5.5195571271609192E-2</v>
      </c>
      <c r="H301" s="47">
        <f>IFERROR((VLOOKUP(A301,$A$3:$F$369,6,TRUE)/(VLOOKUP(A301-7,$A$3:$F$369,6,TRUE))-1),"No Data Available")</f>
        <v>-0.10333342652249045</v>
      </c>
      <c r="I301" s="25">
        <f>IFERROR((VLOOKUP(A301,'Channel wise traffic'!$A$3:$F$369,6,TRUE)/(VLOOKUP(A301-7,'Channel wise traffic'!$A$3:$F$369,6,TRUE))-1),"No Data Avaiable")</f>
        <v>3.1250040470256035E-2</v>
      </c>
      <c r="J301" s="25">
        <f>IFERROR((VLOOKUP(A301,$A$3:$G$369,7,FALSE)/(VLOOKUP(A301-7,$A$3:$G$369,7,FALSE))-1),"No Data Available")</f>
        <v>-0.13050517372885584</v>
      </c>
      <c r="K301" s="17">
        <f t="shared" si="21"/>
        <v>0.24749998453500385</v>
      </c>
      <c r="L301" s="17">
        <f t="shared" si="22"/>
        <v>0.39599995564986018</v>
      </c>
      <c r="M301" s="17">
        <f t="shared" si="23"/>
        <v>0.71539997276046152</v>
      </c>
      <c r="N301" s="17">
        <f t="shared" si="24"/>
        <v>0.78719984504279561</v>
      </c>
      <c r="O301" s="18">
        <f>IFERROR((VLOOKUP(A301,$A$3:$N$369,11,FALSE)/VLOOKUP(A301-7,$A$3:$N$369,11,FALSE))-1,"No data available")</f>
        <v>-2.9411692080629992E-2</v>
      </c>
      <c r="P301" s="18">
        <f>IFERROR((VLOOKUP(A301,$A$3:$N$369,12,FALSE)/VLOOKUP(A301-7,$A$3:$N$369,12,FALSE))-1,"No data available")</f>
        <v>-3.8834862512548529E-2</v>
      </c>
      <c r="Q301" s="18">
        <f>IFERROR((VLOOKUP(A301,$A$3:$N$369,13,FALSE)/VLOOKUP(A301-7,$A$3:$N$369,13,FALSE))-1,"No data available")</f>
        <v>3.4164820750248737E-8</v>
      </c>
      <c r="R301" s="18">
        <f>IFERROR((VLOOKUP(A301,$A$3:$N$369,14,FALSE)/VLOOKUP(A301-7,$A$3:$N$369,14,FALSE))-1,"No data available")</f>
        <v>-6.7961350488562999E-2</v>
      </c>
    </row>
    <row r="302" spans="1:18" x14ac:dyDescent="0.25">
      <c r="A302" s="15">
        <v>43764</v>
      </c>
      <c r="B302" s="16">
        <v>43991955</v>
      </c>
      <c r="C302" s="16">
        <v>9330693</v>
      </c>
      <c r="D302" s="16">
        <v>3204160</v>
      </c>
      <c r="E302" s="16">
        <v>2069887</v>
      </c>
      <c r="F302" s="46">
        <v>1582222</v>
      </c>
      <c r="G302" s="17">
        <f t="shared" si="20"/>
        <v>3.5966166995760933E-2</v>
      </c>
      <c r="H302" s="48">
        <f>IFERROR((VLOOKUP(A302,$A$3:$F$369,6,TRUE)/(VLOOKUP(A302-7,$A$3:$F$369,6,TRUE))-1),"No Data Available")</f>
        <v>-6.8069667037737314E-2</v>
      </c>
      <c r="I302" s="18">
        <f>IFERROR((VLOOKUP(A302,'Channel wise traffic'!$A$3:$F$369,6,TRUE)/(VLOOKUP(A302-7,'Channel wise traffic'!$A$3:$F$369,6,TRUE))-1),"No Data Avaiable")</f>
        <v>-4.8543658453296556E-2</v>
      </c>
      <c r="J302" s="18">
        <f>IFERROR((VLOOKUP(A302,$A$3:$G$369,7,FALSE)/(VLOOKUP(A302-7,$A$3:$G$369,7,FALSE))-1),"No Data Available")</f>
        <v>-2.0522190478220792E-2</v>
      </c>
      <c r="K302" s="17">
        <f t="shared" si="21"/>
        <v>0.2120999850995483</v>
      </c>
      <c r="L302" s="17">
        <f t="shared" si="22"/>
        <v>0.34340000255072156</v>
      </c>
      <c r="M302" s="17">
        <f t="shared" si="23"/>
        <v>0.64599988764606009</v>
      </c>
      <c r="N302" s="17">
        <f t="shared" si="24"/>
        <v>0.76440018223217021</v>
      </c>
      <c r="O302" s="18">
        <f>IFERROR((VLOOKUP(A302,$A$3:$N$369,11,FALSE)/VLOOKUP(A302-7,$A$3:$N$369,11,FALSE))-1,"No data available")</f>
        <v>4.1237088797290378E-2</v>
      </c>
      <c r="P302" s="18">
        <f>IFERROR((VLOOKUP(A302,$A$3:$N$369,12,FALSE)/VLOOKUP(A302-7,$A$3:$N$369,12,FALSE))-1,"No data available")</f>
        <v>1.0000139971770405E-2</v>
      </c>
      <c r="Q302" s="18">
        <f>IFERROR((VLOOKUP(A302,$A$3:$N$369,13,FALSE)/VLOOKUP(A302-7,$A$3:$N$369,13,FALSE))-1,"No data available")</f>
        <v>-6.8627719981044111E-2</v>
      </c>
      <c r="R302" s="18">
        <f>IFERROR((VLOOKUP(A302,$A$3:$N$369,14,FALSE)/VLOOKUP(A302-7,$A$3:$N$369,14,FALSE))-1,"No data available")</f>
        <v>5.2960112828515093E-7</v>
      </c>
    </row>
    <row r="303" spans="1:18" x14ac:dyDescent="0.25">
      <c r="A303" s="22">
        <v>43765</v>
      </c>
      <c r="B303" s="23">
        <v>43094160</v>
      </c>
      <c r="C303" s="23">
        <v>9321266</v>
      </c>
      <c r="D303" s="23">
        <v>3137538</v>
      </c>
      <c r="E303" s="23">
        <v>2154861</v>
      </c>
      <c r="F303" s="23">
        <v>1613560</v>
      </c>
      <c r="G303" s="24">
        <f t="shared" si="20"/>
        <v>3.7442660444013759E-2</v>
      </c>
      <c r="H303" s="47">
        <f>IFERROR((VLOOKUP(A303,$A$3:$F$369,6,TRUE)/(VLOOKUP(A303-7,$A$3:$F$369,6,TRUE))-1),"No Data Available")</f>
        <v>-4.7898905788276158E-2</v>
      </c>
      <c r="I303" s="25">
        <f>IFERROR((VLOOKUP(A303,'Channel wise traffic'!$A$3:$F$369,6,TRUE)/(VLOOKUP(A303-7,'Channel wise traffic'!$A$3:$F$369,6,TRUE))-1),"No Data Avaiable")</f>
        <v>0</v>
      </c>
      <c r="J303" s="25">
        <f>IFERROR((VLOOKUP(A303,$A$3:$G$369,7,FALSE)/(VLOOKUP(A303-7,$A$3:$G$369,7,FALSE))-1),"No Data Available")</f>
        <v>-4.7898905788276158E-2</v>
      </c>
      <c r="K303" s="24">
        <f t="shared" si="21"/>
        <v>0.21629998125035968</v>
      </c>
      <c r="L303" s="24">
        <f t="shared" si="22"/>
        <v>0.33659998545261982</v>
      </c>
      <c r="M303" s="24">
        <f t="shared" si="23"/>
        <v>0.68679996863782999</v>
      </c>
      <c r="N303" s="24">
        <f t="shared" si="24"/>
        <v>0.74880003861037903</v>
      </c>
      <c r="O303" s="25">
        <f>IFERROR((VLOOKUP(A303,$A$3:$N$369,11,FALSE)/VLOOKUP(A303-7,$A$3:$N$369,11,FALSE))-1,"No data available")</f>
        <v>1.9801929286341613E-2</v>
      </c>
      <c r="P303" s="25">
        <f>IFERROR((VLOOKUP(A303,$A$3:$N$369,12,FALSE)/VLOOKUP(A303-7,$A$3:$N$369,12,FALSE))-1,"No data available")</f>
        <v>-2.9411811919884179E-2</v>
      </c>
      <c r="Q303" s="25">
        <f>IFERROR((VLOOKUP(A303,$A$3:$N$369,13,FALSE)/VLOOKUP(A303-7,$A$3:$N$369,13,FALSE))-1,"No data available")</f>
        <v>5.2083523643184693E-2</v>
      </c>
      <c r="R303" s="25">
        <f>IFERROR((VLOOKUP(A303,$A$3:$N$369,14,FALSE)/VLOOKUP(A303-7,$A$3:$N$369,14,FALSE))-1,"No data available")</f>
        <v>-8.5714117186693306E-2</v>
      </c>
    </row>
    <row r="304" spans="1:18" x14ac:dyDescent="0.25">
      <c r="A304" s="15">
        <v>43766</v>
      </c>
      <c r="B304" s="16">
        <v>21065820</v>
      </c>
      <c r="C304" s="16">
        <v>5424448</v>
      </c>
      <c r="D304" s="16">
        <v>2104686</v>
      </c>
      <c r="E304" s="16">
        <v>1490328</v>
      </c>
      <c r="F304" s="16">
        <v>1222069</v>
      </c>
      <c r="G304" s="17">
        <f t="shared" si="20"/>
        <v>5.8011935922741197E-2</v>
      </c>
      <c r="H304" s="48">
        <f>IFERROR((VLOOKUP(A304,$A$3:$F$369,6,TRUE)/(VLOOKUP(A304-7,$A$3:$F$369,6,TRUE))-1),"No Data Available")</f>
        <v>-0.16438069541208</v>
      </c>
      <c r="I304" s="18">
        <f>IFERROR((VLOOKUP(A304,'Channel wise traffic'!$A$3:$F$369,6,TRUE)/(VLOOKUP(A304-7,'Channel wise traffic'!$A$3:$F$369,6,TRUE))-1),"No Data Avaiable")</f>
        <v>-7.6190430248730401E-2</v>
      </c>
      <c r="J304" s="18">
        <f>IFERROR((VLOOKUP(A304,$A$3:$G$369,7,FALSE)/(VLOOKUP(A304-7,$A$3:$G$369,7,FALSE))-1),"No Data Available")</f>
        <v>-9.5463647951307462E-2</v>
      </c>
      <c r="K304" s="17">
        <f t="shared" si="21"/>
        <v>0.25749996914432954</v>
      </c>
      <c r="L304" s="17">
        <f t="shared" si="22"/>
        <v>0.3880000324456977</v>
      </c>
      <c r="M304" s="17">
        <f t="shared" si="23"/>
        <v>0.70809992559460178</v>
      </c>
      <c r="N304" s="17">
        <f t="shared" si="24"/>
        <v>0.82000002683972928</v>
      </c>
      <c r="O304" s="18">
        <f>IFERROR((VLOOKUP(A304,$A$3:$N$369,11,FALSE)/VLOOKUP(A304-7,$A$3:$N$369,11,FALSE))-1,"No data available")</f>
        <v>3.0000012084575367E-2</v>
      </c>
      <c r="P304" s="18">
        <f>IFERROR((VLOOKUP(A304,$A$3:$N$369,12,FALSE)/VLOOKUP(A304-7,$A$3:$N$369,12,FALSE))-1,"No data available")</f>
        <v>-6.7307529363299645E-2</v>
      </c>
      <c r="Q304" s="18">
        <f>IFERROR((VLOOKUP(A304,$A$3:$N$369,13,FALSE)/VLOOKUP(A304-7,$A$3:$N$369,13,FALSE))-1,"No data available")</f>
        <v>-3.9603907025301477E-2</v>
      </c>
      <c r="R304" s="18">
        <f>IFERROR((VLOOKUP(A304,$A$3:$N$369,14,FALSE)/VLOOKUP(A304-7,$A$3:$N$369,14,FALSE))-1,"No data available")</f>
        <v>-1.9607590899170857E-2</v>
      </c>
    </row>
    <row r="305" spans="1:18" x14ac:dyDescent="0.25">
      <c r="A305" s="22">
        <v>43767</v>
      </c>
      <c r="B305" s="23">
        <v>22151687</v>
      </c>
      <c r="C305" s="23">
        <v>5261025</v>
      </c>
      <c r="D305" s="23">
        <v>2020233</v>
      </c>
      <c r="E305" s="23">
        <v>1430527</v>
      </c>
      <c r="F305" s="23">
        <v>1173032</v>
      </c>
      <c r="G305" s="24">
        <f t="shared" si="20"/>
        <v>5.2954522154452614E-2</v>
      </c>
      <c r="H305" s="47">
        <f>IFERROR((VLOOKUP(A305,$A$3:$F$369,6,TRUE)/(VLOOKUP(A305-7,$A$3:$F$369,6,TRUE))-1),"No Data Available")</f>
        <v>-0.13142904531624966</v>
      </c>
      <c r="I305" s="25">
        <f>IFERROR((VLOOKUP(A305,'Channel wise traffic'!$A$3:$F$369,6,TRUE)/(VLOOKUP(A305-7,'Channel wise traffic'!$A$3:$F$369,6,TRUE))-1),"No Data Avaiable")</f>
        <v>2.000001105107807E-2</v>
      </c>
      <c r="J305" s="25">
        <f>IFERROR((VLOOKUP(A305,$A$3:$G$369,7,FALSE)/(VLOOKUP(A305-7,$A$3:$G$369,7,FALSE))-1),"No Data Available")</f>
        <v>-0.14845985603752898</v>
      </c>
      <c r="K305" s="24">
        <f t="shared" si="21"/>
        <v>0.23749997009257129</v>
      </c>
      <c r="L305" s="24">
        <f t="shared" si="22"/>
        <v>0.38399988595378276</v>
      </c>
      <c r="M305" s="24">
        <f t="shared" si="23"/>
        <v>0.70810000628640357</v>
      </c>
      <c r="N305" s="24">
        <f t="shared" si="24"/>
        <v>0.81999990213396878</v>
      </c>
      <c r="O305" s="25">
        <f>IFERROR((VLOOKUP(A305,$A$3:$N$369,11,FALSE)/VLOOKUP(A305-7,$A$3:$N$369,11,FALSE))-1,"No data available")</f>
        <v>-5.0000119629714845E-2</v>
      </c>
      <c r="P305" s="25">
        <f>IFERROR((VLOOKUP(A305,$A$3:$N$369,12,FALSE)/VLOOKUP(A305-7,$A$3:$N$369,12,FALSE))-1,"No data available")</f>
        <v>-1.0309581680237767E-2</v>
      </c>
      <c r="Q305" s="25">
        <f>IFERROR((VLOOKUP(A305,$A$3:$N$369,13,FALSE)/VLOOKUP(A305-7,$A$3:$N$369,13,FALSE))-1,"No data available")</f>
        <v>-4.9019019073019421E-2</v>
      </c>
      <c r="R305" s="25">
        <f>IFERROR((VLOOKUP(A305,$A$3:$N$369,14,FALSE)/VLOOKUP(A305-7,$A$3:$N$369,14,FALSE))-1,"No data available")</f>
        <v>-4.7619753644116192E-2</v>
      </c>
    </row>
    <row r="306" spans="1:18" x14ac:dyDescent="0.25">
      <c r="A306" s="15">
        <v>43768</v>
      </c>
      <c r="B306" s="16">
        <v>21500167</v>
      </c>
      <c r="C306" s="16">
        <v>5643793</v>
      </c>
      <c r="D306" s="16">
        <v>2325243</v>
      </c>
      <c r="E306" s="16">
        <v>1629530</v>
      </c>
      <c r="F306" s="16">
        <v>1376301</v>
      </c>
      <c r="G306" s="17">
        <f t="shared" si="20"/>
        <v>6.4013502778838882E-2</v>
      </c>
      <c r="H306" s="48">
        <f>IFERROR((VLOOKUP(A306,$A$3:$F$369,6,TRUE)/(VLOOKUP(A306-7,$A$3:$F$369,6,TRUE))-1),"No Data Available")</f>
        <v>3.906748988716191E-2</v>
      </c>
      <c r="I306" s="18">
        <f>IFERROR((VLOOKUP(A306,'Channel wise traffic'!$A$3:$F$369,6,TRUE)/(VLOOKUP(A306-7,'Channel wise traffic'!$A$3:$F$369,6,TRUE))-1),"No Data Avaiable")</f>
        <v>-9.9999364563004844E-3</v>
      </c>
      <c r="J306" s="18">
        <f>IFERROR((VLOOKUP(A306,$A$3:$G$369,7,FALSE)/(VLOOKUP(A306-7,$A$3:$G$369,7,FALSE))-1),"No Data Available")</f>
        <v>4.9563101571539425E-2</v>
      </c>
      <c r="K306" s="17">
        <f t="shared" si="21"/>
        <v>0.26249996104681417</v>
      </c>
      <c r="L306" s="17">
        <f t="shared" si="22"/>
        <v>0.41200005032076831</v>
      </c>
      <c r="M306" s="17">
        <f t="shared" si="23"/>
        <v>0.70079987338957694</v>
      </c>
      <c r="N306" s="17">
        <f t="shared" si="24"/>
        <v>0.84459997668039255</v>
      </c>
      <c r="O306" s="18">
        <f>IFERROR((VLOOKUP(A306,$A$3:$N$369,11,FALSE)/VLOOKUP(A306-7,$A$3:$N$369,11,FALSE))-1,"No data available")</f>
        <v>7.1428472846377877E-2</v>
      </c>
      <c r="P306" s="18">
        <f>IFERROR((VLOOKUP(A306,$A$3:$N$369,12,FALSE)/VLOOKUP(A306-7,$A$3:$N$369,12,FALSE))-1,"No data available")</f>
        <v>5.1020645377010121E-2</v>
      </c>
      <c r="Q306" s="18">
        <f>IFERROR((VLOOKUP(A306,$A$3:$N$369,13,FALSE)/VLOOKUP(A306-7,$A$3:$N$369,13,FALSE))-1,"No data available")</f>
        <v>-6.7960951470824149E-2</v>
      </c>
      <c r="R306" s="18">
        <f>IFERROR((VLOOKUP(A306,$A$3:$N$369,14,FALSE)/VLOOKUP(A306-7,$A$3:$N$369,14,FALSE))-1,"No data available")</f>
        <v>3.6713298179336107E-8</v>
      </c>
    </row>
    <row r="307" spans="1:18" x14ac:dyDescent="0.25">
      <c r="A307" s="15">
        <v>43769</v>
      </c>
      <c r="B307" s="16">
        <v>20631473</v>
      </c>
      <c r="C307" s="16">
        <v>5003132</v>
      </c>
      <c r="D307" s="16">
        <v>1921202</v>
      </c>
      <c r="E307" s="16">
        <v>1332354</v>
      </c>
      <c r="F307" s="46">
        <v>1070679</v>
      </c>
      <c r="G307" s="17">
        <f t="shared" si="20"/>
        <v>5.1895422105828315E-2</v>
      </c>
      <c r="H307" s="47">
        <f>IFERROR((VLOOKUP(A307,$A$3:$F$369,6,TRUE)/(VLOOKUP(A307-7,$A$3:$F$369,6,TRUE))-1),"No Data Available")</f>
        <v>-0.18235948174610572</v>
      </c>
      <c r="I307" s="25">
        <f>IFERROR((VLOOKUP(A307,'Channel wise traffic'!$A$3:$F$369,6,TRUE)/(VLOOKUP(A307-7,'Channel wise traffic'!$A$3:$F$369,6,TRUE))-1),"No Data Avaiable")</f>
        <v>-2.0618566978098496E-2</v>
      </c>
      <c r="J307" s="25">
        <f>IFERROR((VLOOKUP(A307,$A$3:$G$369,7,FALSE)/(VLOOKUP(A307-7,$A$3:$G$369,7,FALSE))-1),"No Data Available")</f>
        <v>-0.16514598922513912</v>
      </c>
      <c r="K307" s="17">
        <f t="shared" si="21"/>
        <v>0.24249999018489857</v>
      </c>
      <c r="L307" s="17">
        <f t="shared" si="22"/>
        <v>0.38399986248613871</v>
      </c>
      <c r="M307" s="17">
        <f t="shared" si="23"/>
        <v>0.6935002149695868</v>
      </c>
      <c r="N307" s="17">
        <f t="shared" si="24"/>
        <v>0.80359949382821683</v>
      </c>
      <c r="O307" s="18">
        <f>IFERROR((VLOOKUP(A307,$A$3:$N$369,11,FALSE)/VLOOKUP(A307-7,$A$3:$N$369,11,FALSE))-1,"No data available")</f>
        <v>-3.9603899962223021E-2</v>
      </c>
      <c r="P307" s="18">
        <f>IFERROR((VLOOKUP(A307,$A$3:$N$369,12,FALSE)/VLOOKUP(A307-7,$A$3:$N$369,12,FALSE))-1,"No data available")</f>
        <v>-8.5714621313318307E-2</v>
      </c>
      <c r="Q307" s="18">
        <f>IFERROR((VLOOKUP(A307,$A$3:$N$369,13,FALSE)/VLOOKUP(A307-7,$A$3:$N$369,13,FALSE))-1,"No data available")</f>
        <v>-6.8626749068202542E-2</v>
      </c>
      <c r="R307" s="18">
        <f>IFERROR((VLOOKUP(A307,$A$3:$N$369,14,FALSE)/VLOOKUP(A307-7,$A$3:$N$369,14,FALSE))-1,"No data available")</f>
        <v>2.0832797600027098E-2</v>
      </c>
    </row>
    <row r="308" spans="1:18" x14ac:dyDescent="0.25">
      <c r="A308" s="22">
        <v>43770</v>
      </c>
      <c r="B308" s="23">
        <v>21065820</v>
      </c>
      <c r="C308" s="23">
        <v>5055796</v>
      </c>
      <c r="D308" s="23">
        <v>2103211</v>
      </c>
      <c r="E308" s="23">
        <v>1581404</v>
      </c>
      <c r="F308" s="23">
        <v>1270816</v>
      </c>
      <c r="G308" s="24">
        <f t="shared" si="20"/>
        <v>6.0325968796847214E-2</v>
      </c>
      <c r="H308" s="48">
        <f>IFERROR((VLOOKUP(A308,$A$3:$F$369,6,TRUE)/(VLOOKUP(A308-7,$A$3:$F$369,6,TRUE))-1),"No Data Available")</f>
        <v>7.0869645087190403E-2</v>
      </c>
      <c r="I308" s="18">
        <f>IFERROR((VLOOKUP(A308,'Channel wise traffic'!$A$3:$F$369,6,TRUE)/(VLOOKUP(A308-7,'Channel wise traffic'!$A$3:$F$369,6,TRUE))-1),"No Data Avaiable")</f>
        <v>-2.0202030068046883E-2</v>
      </c>
      <c r="J308" s="18">
        <f>IFERROR((VLOOKUP(A308,$A$3:$G$369,7,FALSE)/(VLOOKUP(A308-7,$A$3:$G$369,7,FALSE))-1),"No Data Available")</f>
        <v>9.2949441541099409E-2</v>
      </c>
      <c r="K308" s="24">
        <f t="shared" si="21"/>
        <v>0.2399999620237902</v>
      </c>
      <c r="L308" s="24">
        <f t="shared" si="22"/>
        <v>0.41599997310018044</v>
      </c>
      <c r="M308" s="24">
        <f t="shared" si="23"/>
        <v>0.75189983315986841</v>
      </c>
      <c r="N308" s="24">
        <f t="shared" si="24"/>
        <v>0.80359983913029187</v>
      </c>
      <c r="O308" s="25">
        <f>IFERROR((VLOOKUP(A308,$A$3:$N$369,11,FALSE)/VLOOKUP(A308-7,$A$3:$N$369,11,FALSE))-1,"No data available")</f>
        <v>-3.0303123150914435E-2</v>
      </c>
      <c r="P308" s="25">
        <f>IFERROR((VLOOKUP(A308,$A$3:$N$369,12,FALSE)/VLOOKUP(A308-7,$A$3:$N$369,12,FALSE))-1,"No data available")</f>
        <v>5.050510022784982E-2</v>
      </c>
      <c r="Q308" s="25">
        <f>IFERROR((VLOOKUP(A308,$A$3:$N$369,13,FALSE)/VLOOKUP(A308-7,$A$3:$N$369,13,FALSE))-1,"No data available")</f>
        <v>5.1020214969491162E-2</v>
      </c>
      <c r="R308" s="25">
        <f>IFERROR((VLOOKUP(A308,$A$3:$N$369,14,FALSE)/VLOOKUP(A308-7,$A$3:$N$369,14,FALSE))-1,"No data available")</f>
        <v>2.0833329923489297E-2</v>
      </c>
    </row>
    <row r="309" spans="1:18" x14ac:dyDescent="0.25">
      <c r="A309" s="15">
        <v>43771</v>
      </c>
      <c r="B309" s="16">
        <v>42645263</v>
      </c>
      <c r="C309" s="16">
        <v>9134615</v>
      </c>
      <c r="D309" s="16">
        <v>2981538</v>
      </c>
      <c r="E309" s="16">
        <v>1926073</v>
      </c>
      <c r="F309" s="16">
        <v>1457267</v>
      </c>
      <c r="G309" s="17">
        <f t="shared" si="20"/>
        <v>3.4171837561419192E-2</v>
      </c>
      <c r="H309" s="47">
        <f>IFERROR((VLOOKUP(A309,$A$3:$F$369,6,TRUE)/(VLOOKUP(A309-7,$A$3:$F$369,6,TRUE))-1),"No Data Available")</f>
        <v>-7.8974379069435274E-2</v>
      </c>
      <c r="I309" s="25">
        <f>IFERROR((VLOOKUP(A309,'Channel wise traffic'!$A$3:$F$369,6,TRUE)/(VLOOKUP(A309-7,'Channel wise traffic'!$A$3:$F$369,6,TRUE))-1),"No Data Avaiable")</f>
        <v>-3.061227899510266E-2</v>
      </c>
      <c r="J309" s="25">
        <f>IFERROR((VLOOKUP(A309,$A$3:$G$369,7,FALSE)/(VLOOKUP(A309-7,$A$3:$G$369,7,FALSE))-1),"No Data Available")</f>
        <v>-4.9889370600798899E-2</v>
      </c>
      <c r="K309" s="17">
        <f t="shared" si="21"/>
        <v>0.2141999921538765</v>
      </c>
      <c r="L309" s="17">
        <f t="shared" si="22"/>
        <v>0.32639996321684056</v>
      </c>
      <c r="M309" s="17">
        <f t="shared" si="23"/>
        <v>0.64599981620224189</v>
      </c>
      <c r="N309" s="17">
        <f t="shared" si="24"/>
        <v>0.75660008732794659</v>
      </c>
      <c r="O309" s="18">
        <f>IFERROR((VLOOKUP(A309,$A$3:$N$369,11,FALSE)/VLOOKUP(A309-7,$A$3:$N$369,11,FALSE))-1,"No data available")</f>
        <v>9.901024054021379E-3</v>
      </c>
      <c r="P309" s="18">
        <f>IFERROR((VLOOKUP(A309,$A$3:$N$369,12,FALSE)/VLOOKUP(A309-7,$A$3:$N$369,12,FALSE))-1,"No data available")</f>
        <v>-4.9505064669794319E-2</v>
      </c>
      <c r="Q309" s="18">
        <f>IFERROR((VLOOKUP(A309,$A$3:$N$369,13,FALSE)/VLOOKUP(A309-7,$A$3:$N$369,13,FALSE))-1,"No data available")</f>
        <v>-1.1059416504810571E-7</v>
      </c>
      <c r="R309" s="18">
        <f>IFERROR((VLOOKUP(A309,$A$3:$N$369,14,FALSE)/VLOOKUP(A309-7,$A$3:$N$369,14,FALSE))-1,"No data available")</f>
        <v>-1.0204203355166808E-2</v>
      </c>
    </row>
    <row r="310" spans="1:18" x14ac:dyDescent="0.25">
      <c r="A310" s="22">
        <v>43772</v>
      </c>
      <c r="B310" s="23">
        <v>45787545</v>
      </c>
      <c r="C310" s="23">
        <v>9711538</v>
      </c>
      <c r="D310" s="23">
        <v>3268903</v>
      </c>
      <c r="E310" s="23">
        <v>2156168</v>
      </c>
      <c r="F310" s="23">
        <v>1648175</v>
      </c>
      <c r="G310" s="24">
        <f t="shared" si="20"/>
        <v>3.5996142619133656E-2</v>
      </c>
      <c r="H310" s="48">
        <f>IFERROR((VLOOKUP(A310,$A$3:$F$369,6,TRUE)/(VLOOKUP(A310-7,$A$3:$F$369,6,TRUE))-1),"No Data Available")</f>
        <v>2.14525645157293E-2</v>
      </c>
      <c r="I310" s="18">
        <f>IFERROR((VLOOKUP(A310,'Channel wise traffic'!$A$3:$F$369,6,TRUE)/(VLOOKUP(A310-7,'Channel wise traffic'!$A$3:$F$369,6,TRUE))-1),"No Data Avaiable")</f>
        <v>6.2500026105626771E-2</v>
      </c>
      <c r="J310" s="18">
        <f>IFERROR((VLOOKUP(A310,$A$3:$G$369,7,FALSE)/(VLOOKUP(A310-7,$A$3:$G$369,7,FALSE))-1),"No Data Available")</f>
        <v>-3.8632880455784169E-2</v>
      </c>
      <c r="K310" s="24">
        <f t="shared" si="21"/>
        <v>0.2120999935681199</v>
      </c>
      <c r="L310" s="24">
        <f t="shared" si="22"/>
        <v>0.33659992886811541</v>
      </c>
      <c r="M310" s="24">
        <f t="shared" si="23"/>
        <v>0.65959987188362579</v>
      </c>
      <c r="N310" s="24">
        <f t="shared" si="24"/>
        <v>0.76440008385246416</v>
      </c>
      <c r="O310" s="25">
        <f>IFERROR((VLOOKUP(A310,$A$3:$N$369,11,FALSE)/VLOOKUP(A310-7,$A$3:$N$369,11,FALSE))-1,"No data available")</f>
        <v>-1.9417420463751389E-2</v>
      </c>
      <c r="P310" s="25">
        <f>IFERROR((VLOOKUP(A310,$A$3:$N$369,12,FALSE)/VLOOKUP(A310-7,$A$3:$N$369,12,FALSE))-1,"No data available")</f>
        <v>-1.6810608094441903E-7</v>
      </c>
      <c r="Q310" s="25">
        <f>IFERROR((VLOOKUP(A310,$A$3:$N$369,13,FALSE)/VLOOKUP(A310-7,$A$3:$N$369,13,FALSE))-1,"No data available")</f>
        <v>-3.9604103081355313E-2</v>
      </c>
      <c r="R310" s="25">
        <f>IFERROR((VLOOKUP(A310,$A$3:$N$369,14,FALSE)/VLOOKUP(A310-7,$A$3:$N$369,14,FALSE))-1,"No data available")</f>
        <v>2.0833392678552221E-2</v>
      </c>
    </row>
    <row r="311" spans="1:18" x14ac:dyDescent="0.25">
      <c r="A311" s="15">
        <v>43773</v>
      </c>
      <c r="B311" s="16">
        <v>21282993</v>
      </c>
      <c r="C311" s="16">
        <v>5107918</v>
      </c>
      <c r="D311" s="16">
        <v>1941009</v>
      </c>
      <c r="E311" s="16">
        <v>1360259</v>
      </c>
      <c r="F311" s="16">
        <v>1070795</v>
      </c>
      <c r="G311" s="17">
        <f t="shared" si="20"/>
        <v>5.0312237569217828E-2</v>
      </c>
      <c r="H311" s="47">
        <f>IFERROR((VLOOKUP(A311,$A$3:$F$369,6,TRUE)/(VLOOKUP(A311-7,$A$3:$F$369,6,TRUE))-1),"No Data Available")</f>
        <v>-0.12378515452073491</v>
      </c>
      <c r="I311" s="25">
        <f>IFERROR((VLOOKUP(A311,'Channel wise traffic'!$A$3:$F$369,6,TRUE)/(VLOOKUP(A311-7,'Channel wise traffic'!$A$3:$F$369,6,TRUE))-1),"No Data Avaiable")</f>
        <v>1.0309259753916944E-2</v>
      </c>
      <c r="J311" s="25">
        <f>IFERROR((VLOOKUP(A311,$A$3:$G$369,7,FALSE)/(VLOOKUP(A311-7,$A$3:$G$369,7,FALSE))-1),"No Data Available")</f>
        <v>-0.13272610594787992</v>
      </c>
      <c r="K311" s="17">
        <f t="shared" si="21"/>
        <v>0.23999998496452074</v>
      </c>
      <c r="L311" s="17">
        <f t="shared" si="22"/>
        <v>0.38000003132391708</v>
      </c>
      <c r="M311" s="17">
        <f t="shared" si="23"/>
        <v>0.70079994477099283</v>
      </c>
      <c r="N311" s="17">
        <f t="shared" si="24"/>
        <v>0.78719934953563986</v>
      </c>
      <c r="O311" s="18">
        <f>IFERROR((VLOOKUP(A311,$A$3:$N$369,11,FALSE)/VLOOKUP(A311-7,$A$3:$N$369,11,FALSE))-1,"No data available")</f>
        <v>-6.796111175454167E-2</v>
      </c>
      <c r="P311" s="18">
        <f>IFERROR((VLOOKUP(A311,$A$3:$N$369,12,FALSE)/VLOOKUP(A311-7,$A$3:$N$369,12,FALSE))-1,"No data available")</f>
        <v>-2.0618557868033793E-2</v>
      </c>
      <c r="Q311" s="18">
        <f>IFERROR((VLOOKUP(A311,$A$3:$N$369,13,FALSE)/VLOOKUP(A311-7,$A$3:$N$369,13,FALSE))-1,"No data available")</f>
        <v>-1.030925235231317E-2</v>
      </c>
      <c r="R311" s="18">
        <f>IFERROR((VLOOKUP(A311,$A$3:$N$369,14,FALSE)/VLOOKUP(A311-7,$A$3:$N$369,14,FALSE))-1,"No data available")</f>
        <v>-4.0000824671314827E-2</v>
      </c>
    </row>
    <row r="312" spans="1:18" x14ac:dyDescent="0.25">
      <c r="A312" s="15">
        <v>43774</v>
      </c>
      <c r="B312" s="16">
        <v>20848646</v>
      </c>
      <c r="C312" s="16">
        <v>5420648</v>
      </c>
      <c r="D312" s="16">
        <v>2168259</v>
      </c>
      <c r="E312" s="16">
        <v>1567000</v>
      </c>
      <c r="F312" s="46">
        <v>1259241</v>
      </c>
      <c r="G312" s="17">
        <f t="shared" si="20"/>
        <v>6.0399174123825596E-2</v>
      </c>
      <c r="H312" s="48">
        <f>IFERROR((VLOOKUP(A312,$A$3:$F$369,6,TRUE)/(VLOOKUP(A312-7,$A$3:$F$369,6,TRUE))-1),"No Data Available")</f>
        <v>7.3492453743802422E-2</v>
      </c>
      <c r="I312" s="18">
        <f>IFERROR((VLOOKUP(A312,'Channel wise traffic'!$A$3:$F$369,6,TRUE)/(VLOOKUP(A312-7,'Channel wise traffic'!$A$3:$F$369,6,TRUE))-1),"No Data Avaiable")</f>
        <v>-5.8823516134325682E-2</v>
      </c>
      <c r="J312" s="18">
        <f>IFERROR((VLOOKUP(A312,$A$3:$G$369,7,FALSE)/(VLOOKUP(A312-7,$A$3:$G$369,7,FALSE))-1),"No Data Available")</f>
        <v>0.14058576428391034</v>
      </c>
      <c r="K312" s="17">
        <f t="shared" si="21"/>
        <v>0.2600000019185898</v>
      </c>
      <c r="L312" s="17">
        <f t="shared" si="22"/>
        <v>0.39999996310404218</v>
      </c>
      <c r="M312" s="17">
        <f t="shared" si="23"/>
        <v>0.7226996405872177</v>
      </c>
      <c r="N312" s="17">
        <f t="shared" si="24"/>
        <v>0.80359987236758135</v>
      </c>
      <c r="O312" s="18">
        <f>IFERROR((VLOOKUP(A312,$A$3:$N$369,11,FALSE)/VLOOKUP(A312-7,$A$3:$N$369,11,FALSE))-1,"No data available")</f>
        <v>9.4736988039403114E-2</v>
      </c>
      <c r="P312" s="18">
        <f>IFERROR((VLOOKUP(A312,$A$3:$N$369,12,FALSE)/VLOOKUP(A312-7,$A$3:$N$369,12,FALSE))-1,"No data available")</f>
        <v>4.1666879953670577E-2</v>
      </c>
      <c r="Q312" s="18">
        <f>IFERROR((VLOOKUP(A312,$A$3:$N$369,13,FALSE)/VLOOKUP(A312-7,$A$3:$N$369,13,FALSE))-1,"No data available")</f>
        <v>2.0618040066658461E-2</v>
      </c>
      <c r="R312" s="18">
        <f>IFERROR((VLOOKUP(A312,$A$3:$N$369,14,FALSE)/VLOOKUP(A312-7,$A$3:$N$369,14,FALSE))-1,"No data available")</f>
        <v>-2.0000038687453481E-2</v>
      </c>
    </row>
    <row r="313" spans="1:18" x14ac:dyDescent="0.25">
      <c r="A313" s="22">
        <v>43775</v>
      </c>
      <c r="B313" s="23">
        <v>21500167</v>
      </c>
      <c r="C313" s="23">
        <v>5106289</v>
      </c>
      <c r="D313" s="23">
        <v>2022090</v>
      </c>
      <c r="E313" s="23">
        <v>1461364</v>
      </c>
      <c r="F313" s="23">
        <v>1162369</v>
      </c>
      <c r="G313" s="24">
        <f t="shared" si="20"/>
        <v>5.4063254485418648E-2</v>
      </c>
      <c r="H313" s="47">
        <f>IFERROR((VLOOKUP(A313,$A$3:$F$369,6,TRUE)/(VLOOKUP(A313-7,$A$3:$F$369,6,TRUE))-1),"No Data Available")</f>
        <v>-0.15543983474545175</v>
      </c>
      <c r="I313" s="25">
        <f>IFERROR((VLOOKUP(A313,'Channel wise traffic'!$A$3:$F$369,6,TRUE)/(VLOOKUP(A313-7,'Channel wise traffic'!$A$3:$F$369,6,TRUE))-1),"No Data Avaiable")</f>
        <v>0</v>
      </c>
      <c r="J313" s="25">
        <f>IFERROR((VLOOKUP(A313,$A$3:$G$369,7,FALSE)/(VLOOKUP(A313-7,$A$3:$G$369,7,FALSE))-1),"No Data Available")</f>
        <v>-0.15543983474545175</v>
      </c>
      <c r="K313" s="24">
        <f t="shared" si="21"/>
        <v>0.23749996918628585</v>
      </c>
      <c r="L313" s="24">
        <f t="shared" si="22"/>
        <v>0.39599991304839971</v>
      </c>
      <c r="M313" s="24">
        <f t="shared" si="23"/>
        <v>0.72269978091974141</v>
      </c>
      <c r="N313" s="24">
        <f t="shared" si="24"/>
        <v>0.79540005091134036</v>
      </c>
      <c r="O313" s="25">
        <f>IFERROR((VLOOKUP(A313,$A$3:$N$369,11,FALSE)/VLOOKUP(A313-7,$A$3:$N$369,11,FALSE))-1,"No data available")</f>
        <v>-9.5238078363256706E-2</v>
      </c>
      <c r="P313" s="25">
        <f>IFERROR((VLOOKUP(A313,$A$3:$N$369,12,FALSE)/VLOOKUP(A313-7,$A$3:$N$369,12,FALSE))-1,"No data available")</f>
        <v>-3.8835279898416175E-2</v>
      </c>
      <c r="Q313" s="25">
        <f>IFERROR((VLOOKUP(A313,$A$3:$N$369,13,FALSE)/VLOOKUP(A313-7,$A$3:$N$369,13,FALSE))-1,"No data available")</f>
        <v>3.1249873696809649E-2</v>
      </c>
      <c r="R313" s="25">
        <f>IFERROR((VLOOKUP(A313,$A$3:$N$369,14,FALSE)/VLOOKUP(A313-7,$A$3:$N$369,14,FALSE))-1,"No data available")</f>
        <v>-5.8252340903947375E-2</v>
      </c>
    </row>
    <row r="314" spans="1:18" x14ac:dyDescent="0.25">
      <c r="A314" s="15">
        <v>43776</v>
      </c>
      <c r="B314" s="16">
        <v>20848646</v>
      </c>
      <c r="C314" s="16">
        <v>5264283</v>
      </c>
      <c r="D314" s="16">
        <v>2000427</v>
      </c>
      <c r="E314" s="16">
        <v>1489518</v>
      </c>
      <c r="F314" s="16">
        <v>1209191</v>
      </c>
      <c r="G314" s="17">
        <f t="shared" si="20"/>
        <v>5.7998538610133245E-2</v>
      </c>
      <c r="H314" s="48">
        <f>IFERROR((VLOOKUP(A314,$A$3:$F$369,6,TRUE)/(VLOOKUP(A314-7,$A$3:$F$369,6,TRUE))-1),"No Data Available")</f>
        <v>0.1293683727802637</v>
      </c>
      <c r="I314" s="18">
        <f>IFERROR((VLOOKUP(A314,'Channel wise traffic'!$A$3:$F$369,6,TRUE)/(VLOOKUP(A314-7,'Channel wise traffic'!$A$3:$F$369,6,TRUE))-1),"No Data Avaiable")</f>
        <v>1.0526296911824717E-2</v>
      </c>
      <c r="J314" s="18">
        <f>IFERROR((VLOOKUP(A314,$A$3:$G$369,7,FALSE)/(VLOOKUP(A314-7,$A$3:$G$369,7,FALSE))-1),"No Data Available")</f>
        <v>0.11760414033937483</v>
      </c>
      <c r="K314" s="17">
        <f t="shared" si="21"/>
        <v>0.25249999448405425</v>
      </c>
      <c r="L314" s="17">
        <f t="shared" si="22"/>
        <v>0.37999989742192813</v>
      </c>
      <c r="M314" s="17">
        <f t="shared" si="23"/>
        <v>0.74460002789404467</v>
      </c>
      <c r="N314" s="17">
        <f t="shared" si="24"/>
        <v>0.81180019308259455</v>
      </c>
      <c r="O314" s="18">
        <f>IFERROR((VLOOKUP(A314,$A$3:$N$369,11,FALSE)/VLOOKUP(A314-7,$A$3:$N$369,11,FALSE))-1,"No data available")</f>
        <v>4.1237132799597287E-2</v>
      </c>
      <c r="P314" s="18">
        <f>IFERROR((VLOOKUP(A314,$A$3:$N$369,12,FALSE)/VLOOKUP(A314-7,$A$3:$N$369,12,FALSE))-1,"No data available")</f>
        <v>-1.0416579418319305E-2</v>
      </c>
      <c r="Q314" s="18">
        <f>IFERROR((VLOOKUP(A314,$A$3:$N$369,13,FALSE)/VLOOKUP(A314-7,$A$3:$N$369,13,FALSE))-1,"No data available")</f>
        <v>7.368391793029061E-2</v>
      </c>
      <c r="R314" s="18">
        <f>IFERROR((VLOOKUP(A314,$A$3:$N$369,14,FALSE)/VLOOKUP(A314-7,$A$3:$N$369,14,FALSE))-1,"No data available")</f>
        <v>1.0204958212841841E-2</v>
      </c>
    </row>
    <row r="315" spans="1:18" x14ac:dyDescent="0.25">
      <c r="A315" s="22">
        <v>43777</v>
      </c>
      <c r="B315" s="23">
        <v>21065820</v>
      </c>
      <c r="C315" s="23">
        <v>5108461</v>
      </c>
      <c r="D315" s="23">
        <v>2084252</v>
      </c>
      <c r="E315" s="23">
        <v>1445428</v>
      </c>
      <c r="F315" s="23">
        <v>1232661</v>
      </c>
      <c r="G315" s="24">
        <f t="shared" si="20"/>
        <v>5.8514740940537803E-2</v>
      </c>
      <c r="H315" s="47">
        <f>IFERROR((VLOOKUP(A315,$A$3:$F$369,6,TRUE)/(VLOOKUP(A315-7,$A$3:$F$369,6,TRUE))-1),"No Data Available")</f>
        <v>-3.0024016065268277E-2</v>
      </c>
      <c r="I315" s="25">
        <f>IFERROR((VLOOKUP(A315,'Channel wise traffic'!$A$3:$F$369,6,TRUE)/(VLOOKUP(A315-7,'Channel wise traffic'!$A$3:$F$369,6,TRUE))-1),"No Data Avaiable")</f>
        <v>0</v>
      </c>
      <c r="J315" s="25">
        <f>IFERROR((VLOOKUP(A315,$A$3:$G$369,7,FALSE)/(VLOOKUP(A315-7,$A$3:$G$369,7,FALSE))-1),"No Data Available")</f>
        <v>-3.0024016065268277E-2</v>
      </c>
      <c r="K315" s="24">
        <f t="shared" si="21"/>
        <v>0.24249998338540821</v>
      </c>
      <c r="L315" s="24">
        <f t="shared" si="22"/>
        <v>0.40799998277367683</v>
      </c>
      <c r="M315" s="24">
        <f t="shared" si="23"/>
        <v>0.69349963440121443</v>
      </c>
      <c r="N315" s="24">
        <f t="shared" si="24"/>
        <v>0.85280000110693854</v>
      </c>
      <c r="O315" s="25">
        <f>IFERROR((VLOOKUP(A315,$A$3:$N$369,11,FALSE)/VLOOKUP(A315-7,$A$3:$N$369,11,FALSE))-1,"No data available")</f>
        <v>1.041675732169578E-2</v>
      </c>
      <c r="P315" s="25">
        <f>IFERROR((VLOOKUP(A315,$A$3:$N$369,12,FALSE)/VLOOKUP(A315-7,$A$3:$N$369,12,FALSE))-1,"No data available")</f>
        <v>-1.9230747220690514E-2</v>
      </c>
      <c r="Q315" s="25">
        <f>IFERROR((VLOOKUP(A315,$A$3:$N$369,13,FALSE)/VLOOKUP(A315-7,$A$3:$N$369,13,FALSE))-1,"No data available")</f>
        <v>-7.7670184488838667E-2</v>
      </c>
      <c r="R315" s="25">
        <f>IFERROR((VLOOKUP(A315,$A$3:$N$369,14,FALSE)/VLOOKUP(A315-7,$A$3:$N$369,14,FALSE))-1,"No data available")</f>
        <v>6.1224703616036491E-2</v>
      </c>
    </row>
    <row r="316" spans="1:18" x14ac:dyDescent="0.25">
      <c r="A316" s="15">
        <v>43778</v>
      </c>
      <c r="B316" s="16">
        <v>45787545</v>
      </c>
      <c r="C316" s="16">
        <v>9711538</v>
      </c>
      <c r="D316" s="16">
        <v>3367961</v>
      </c>
      <c r="E316" s="16">
        <v>2290213</v>
      </c>
      <c r="F316" s="16">
        <v>1839957</v>
      </c>
      <c r="G316" s="17">
        <f t="shared" si="20"/>
        <v>4.0184661571176179E-2</v>
      </c>
      <c r="H316" s="49">
        <f>IFERROR((VLOOKUP(A316,$A$3:$F$369,6,TRUE)/(VLOOKUP(A316-7,$A$3:$F$369,6,TRUE))-1),"No Data Available")</f>
        <v>0.26260801898348074</v>
      </c>
      <c r="I316" s="32">
        <f>IFERROR((VLOOKUP(A316,'Channel wise traffic'!$A$3:$F$369,6,TRUE)/(VLOOKUP(A316-7,'Channel wise traffic'!$A$3:$F$369,6,TRUE))-1),"No Data Avaiable")</f>
        <v>7.3684224842708756E-2</v>
      </c>
      <c r="J316" s="32">
        <f>IFERROR((VLOOKUP(A316,$A$3:$G$369,7,FALSE)/(VLOOKUP(A316-7,$A$3:$G$369,7,FALSE))-1),"No Data Available")</f>
        <v>0.17595846284092165</v>
      </c>
      <c r="K316" s="17">
        <f t="shared" si="21"/>
        <v>0.2120999935681199</v>
      </c>
      <c r="L316" s="17">
        <f t="shared" si="22"/>
        <v>0.34679996103603777</v>
      </c>
      <c r="M316" s="17">
        <f t="shared" si="23"/>
        <v>0.67999985748053493</v>
      </c>
      <c r="N316" s="17">
        <f t="shared" si="24"/>
        <v>0.80339994576923635</v>
      </c>
      <c r="O316" s="18">
        <f>IFERROR((VLOOKUP(A316,$A$3:$N$369,11,FALSE)/VLOOKUP(A316-7,$A$3:$N$369,11,FALSE))-1,"No data available")</f>
        <v>-9.8039153253003386E-3</v>
      </c>
      <c r="P316" s="18">
        <f>IFERROR((VLOOKUP(A316,$A$3:$N$369,12,FALSE)/VLOOKUP(A316-7,$A$3:$N$369,12,FALSE))-1,"No data available")</f>
        <v>6.2500000361962904E-2</v>
      </c>
      <c r="Q316" s="18">
        <f>IFERROR((VLOOKUP(A316,$A$3:$N$369,13,FALSE)/VLOOKUP(A316-7,$A$3:$N$369,13,FALSE))-1,"No data available")</f>
        <v>5.2631657820237931E-2</v>
      </c>
      <c r="R316" s="18">
        <f>IFERROR((VLOOKUP(A316,$A$3:$N$369,14,FALSE)/VLOOKUP(A316-7,$A$3:$N$369,14,FALSE))-1,"No data available")</f>
        <v>6.1855475865157272E-2</v>
      </c>
    </row>
    <row r="317" spans="1:18" x14ac:dyDescent="0.25">
      <c r="A317" s="15">
        <v>43779</v>
      </c>
      <c r="B317" s="16">
        <v>47134238</v>
      </c>
      <c r="C317" s="16">
        <v>10096153</v>
      </c>
      <c r="D317" s="16">
        <v>3261057</v>
      </c>
      <c r="E317" s="16">
        <v>2173168</v>
      </c>
      <c r="F317" s="46">
        <v>1627268</v>
      </c>
      <c r="G317" s="17">
        <f t="shared" si="20"/>
        <v>3.4524118115582987E-2</v>
      </c>
      <c r="H317" s="47">
        <f>IFERROR((VLOOKUP(A317,$A$3:$F$369,6,TRUE)/(VLOOKUP(A317-7,$A$3:$F$369,6,TRUE))-1),"No Data Available")</f>
        <v>-1.2684939402672679E-2</v>
      </c>
      <c r="I317" s="25">
        <f>IFERROR((VLOOKUP(A317,'Channel wise traffic'!$A$3:$F$369,6,TRUE)/(VLOOKUP(A317-7,'Channel wise traffic'!$A$3:$F$369,6,TRUE))-1),"No Data Avaiable")</f>
        <v>2.9411754428234849E-2</v>
      </c>
      <c r="J317" s="25">
        <f>IFERROR((VLOOKUP(A317,$A$3:$G$369,7,FALSE)/(VLOOKUP(A317-7,$A$3:$G$369,7,FALSE))-1),"No Data Available")</f>
        <v>-4.0893951308222043E-2</v>
      </c>
      <c r="K317" s="17">
        <f t="shared" si="21"/>
        <v>0.21419998346000629</v>
      </c>
      <c r="L317" s="17">
        <f t="shared" si="22"/>
        <v>0.32299995849904412</v>
      </c>
      <c r="M317" s="17">
        <f t="shared" si="23"/>
        <v>0.66639988200144917</v>
      </c>
      <c r="N317" s="17">
        <f t="shared" si="24"/>
        <v>0.74879990870471125</v>
      </c>
      <c r="O317" s="18">
        <f>IFERROR((VLOOKUP(A317,$A$3:$N$369,11,FALSE)/VLOOKUP(A317-7,$A$3:$N$369,11,FALSE))-1,"No data available")</f>
        <v>9.9009427419523011E-3</v>
      </c>
      <c r="P317" s="18">
        <f>IFERROR((VLOOKUP(A317,$A$3:$N$369,12,FALSE)/VLOOKUP(A317-7,$A$3:$N$369,12,FALSE))-1,"No data available")</f>
        <v>-4.0403960912302916E-2</v>
      </c>
      <c r="Q317" s="18">
        <f>IFERROR((VLOOKUP(A317,$A$3:$N$369,13,FALSE)/VLOOKUP(A317-7,$A$3:$N$369,13,FALSE))-1,"No data available")</f>
        <v>1.030929569225747E-2</v>
      </c>
      <c r="R317" s="18">
        <f>IFERROR((VLOOKUP(A317,$A$3:$N$369,14,FALSE)/VLOOKUP(A317-7,$A$3:$N$369,14,FALSE))-1,"No data available")</f>
        <v>-2.0408390157586442E-2</v>
      </c>
    </row>
    <row r="318" spans="1:18" x14ac:dyDescent="0.25">
      <c r="A318" s="22">
        <v>43780</v>
      </c>
      <c r="B318" s="23">
        <v>21500167</v>
      </c>
      <c r="C318" s="23">
        <v>5482542</v>
      </c>
      <c r="D318" s="23">
        <v>2083366</v>
      </c>
      <c r="E318" s="23">
        <v>1566483</v>
      </c>
      <c r="F318" s="23">
        <v>1245980</v>
      </c>
      <c r="G318" s="24">
        <f t="shared" si="20"/>
        <v>5.79521079999053E-2</v>
      </c>
      <c r="H318" s="48">
        <f>IFERROR((VLOOKUP(A318,$A$3:$F$369,6,TRUE)/(VLOOKUP(A318-7,$A$3:$F$369,6,TRUE))-1),"No Data Available")</f>
        <v>0.16360274375580763</v>
      </c>
      <c r="I318" s="18">
        <f>IFERROR((VLOOKUP(A318,'Channel wise traffic'!$A$3:$F$369,6,TRUE)/(VLOOKUP(A318-7,'Channel wise traffic'!$A$3:$F$369,6,TRUE))-1),"No Data Avaiable")</f>
        <v>1.0204110399515187E-2</v>
      </c>
      <c r="J318" s="18">
        <f>IFERROR((VLOOKUP(A318,$A$3:$G$369,7,FALSE)/(VLOOKUP(A318-7,$A$3:$G$369,7,FALSE))-1),"No Data Available")</f>
        <v>0.15184914843385378</v>
      </c>
      <c r="K318" s="24">
        <f t="shared" si="21"/>
        <v>0.25499997279090902</v>
      </c>
      <c r="L318" s="24">
        <f t="shared" si="22"/>
        <v>0.38000000729588573</v>
      </c>
      <c r="M318" s="24">
        <f t="shared" si="23"/>
        <v>0.75190005020721273</v>
      </c>
      <c r="N318" s="24">
        <f t="shared" si="24"/>
        <v>0.79539963089289833</v>
      </c>
      <c r="O318" s="25">
        <f>IFERROR((VLOOKUP(A318,$A$3:$N$369,11,FALSE)/VLOOKUP(A318-7,$A$3:$N$369,11,FALSE))-1,"No data available")</f>
        <v>6.2499953192104218E-2</v>
      </c>
      <c r="P318" s="25">
        <f>IFERROR((VLOOKUP(A318,$A$3:$N$369,12,FALSE)/VLOOKUP(A318-7,$A$3:$N$369,12,FALSE))-1,"No data available")</f>
        <v>-6.3231656244333578E-8</v>
      </c>
      <c r="Q318" s="25">
        <f>IFERROR((VLOOKUP(A318,$A$3:$N$369,13,FALSE)/VLOOKUP(A318-7,$A$3:$N$369,13,FALSE))-1,"No data available")</f>
        <v>7.2916822864360187E-2</v>
      </c>
      <c r="R318" s="25">
        <f>IFERROR((VLOOKUP(A318,$A$3:$N$369,14,FALSE)/VLOOKUP(A318-7,$A$3:$N$369,14,FALSE))-1,"No data available")</f>
        <v>1.0417032689490568E-2</v>
      </c>
    </row>
    <row r="319" spans="1:18" x14ac:dyDescent="0.25">
      <c r="A319" s="15">
        <v>43781</v>
      </c>
      <c r="B319" s="16">
        <v>20631473</v>
      </c>
      <c r="C319" s="16">
        <v>4899974</v>
      </c>
      <c r="D319" s="16">
        <v>2018789</v>
      </c>
      <c r="E319" s="16">
        <v>1547402</v>
      </c>
      <c r="F319" s="16">
        <v>1230803</v>
      </c>
      <c r="G319" s="17">
        <f t="shared" si="20"/>
        <v>5.9656574205826214E-2</v>
      </c>
      <c r="H319" s="47">
        <f>IFERROR((VLOOKUP(A319,$A$3:$F$369,6,TRUE)/(VLOOKUP(A319-7,$A$3:$F$369,6,TRUE))-1),"No Data Available")</f>
        <v>-2.2583445107012823E-2</v>
      </c>
      <c r="I319" s="25">
        <f>IFERROR((VLOOKUP(A319,'Channel wise traffic'!$A$3:$F$369,6,TRUE)/(VLOOKUP(A319-7,'Channel wise traffic'!$A$3:$F$369,6,TRUE))-1),"No Data Avaiable")</f>
        <v>-1.0416648180253452E-2</v>
      </c>
      <c r="J319" s="25">
        <f>IFERROR((VLOOKUP(A319,$A$3:$G$369,7,FALSE)/(VLOOKUP(A319-7,$A$3:$G$369,7,FALSE))-1),"No Data Available")</f>
        <v>-1.2294868742359966E-2</v>
      </c>
      <c r="K319" s="17">
        <f t="shared" si="21"/>
        <v>0.23749995940667931</v>
      </c>
      <c r="L319" s="17">
        <f t="shared" si="22"/>
        <v>0.41199994122417793</v>
      </c>
      <c r="M319" s="17">
        <f t="shared" si="23"/>
        <v>0.76650011467270729</v>
      </c>
      <c r="N319" s="17">
        <f t="shared" si="24"/>
        <v>0.79539964404854069</v>
      </c>
      <c r="O319" s="18">
        <f>IFERROR((VLOOKUP(A319,$A$3:$N$369,11,FALSE)/VLOOKUP(A319-7,$A$3:$N$369,11,FALSE))-1,"No data available")</f>
        <v>-8.6538624407224485E-2</v>
      </c>
      <c r="P319" s="18">
        <f>IFERROR((VLOOKUP(A319,$A$3:$N$369,12,FALSE)/VLOOKUP(A319-7,$A$3:$N$369,12,FALSE))-1,"No data available")</f>
        <v>2.9999948067531479E-2</v>
      </c>
      <c r="Q319" s="18">
        <f>IFERROR((VLOOKUP(A319,$A$3:$N$369,13,FALSE)/VLOOKUP(A319-7,$A$3:$N$369,13,FALSE))-1,"No data available")</f>
        <v>6.0606746739074291E-2</v>
      </c>
      <c r="R319" s="18">
        <f>IFERROR((VLOOKUP(A319,$A$3:$N$369,14,FALSE)/VLOOKUP(A319-7,$A$3:$N$369,14,FALSE))-1,"No data available")</f>
        <v>-1.0204367373629619E-2</v>
      </c>
    </row>
    <row r="320" spans="1:18" x14ac:dyDescent="0.25">
      <c r="A320" s="22">
        <v>43782</v>
      </c>
      <c r="B320" s="23">
        <v>21500167</v>
      </c>
      <c r="C320" s="23">
        <v>5643793</v>
      </c>
      <c r="D320" s="23">
        <v>2302667</v>
      </c>
      <c r="E320" s="23">
        <v>1748185</v>
      </c>
      <c r="F320" s="23">
        <v>1361836</v>
      </c>
      <c r="G320" s="24">
        <f t="shared" si="20"/>
        <v>6.3340717306986496E-2</v>
      </c>
      <c r="H320" s="48">
        <f>IFERROR((VLOOKUP(A320,$A$3:$F$369,6,TRUE)/(VLOOKUP(A320-7,$A$3:$F$369,6,TRUE))-1),"No Data Available")</f>
        <v>0.17160385385363863</v>
      </c>
      <c r="I320" s="18">
        <f>IFERROR((VLOOKUP(A320,'Channel wise traffic'!$A$3:$F$369,6,TRUE)/(VLOOKUP(A320-7,'Channel wise traffic'!$A$3:$F$369,6,TRUE))-1),"No Data Avaiable")</f>
        <v>0</v>
      </c>
      <c r="J320" s="18">
        <f>IFERROR((VLOOKUP(A320,$A$3:$G$369,7,FALSE)/(VLOOKUP(A320-7,$A$3:$G$369,7,FALSE))-1),"No Data Available")</f>
        <v>0.17160385385363841</v>
      </c>
      <c r="K320" s="24">
        <f t="shared" si="21"/>
        <v>0.26249996104681417</v>
      </c>
      <c r="L320" s="24">
        <f t="shared" si="22"/>
        <v>0.40799990361092264</v>
      </c>
      <c r="M320" s="24">
        <f t="shared" si="23"/>
        <v>0.75920009276200162</v>
      </c>
      <c r="N320" s="24">
        <f t="shared" si="24"/>
        <v>0.77899993421748848</v>
      </c>
      <c r="O320" s="25">
        <f>IFERROR((VLOOKUP(A320,$A$3:$N$369,11,FALSE)/VLOOKUP(A320-7,$A$3:$N$369,11,FALSE))-1,"No data available")</f>
        <v>0.10526313728032233</v>
      </c>
      <c r="P320" s="25">
        <f>IFERROR((VLOOKUP(A320,$A$3:$N$369,12,FALSE)/VLOOKUP(A320-7,$A$3:$N$369,12,FALSE))-1,"No data available")</f>
        <v>3.0303013124793887E-2</v>
      </c>
      <c r="Q320" s="25">
        <f>IFERROR((VLOOKUP(A320,$A$3:$N$369,13,FALSE)/VLOOKUP(A320-7,$A$3:$N$369,13,FALSE))-1,"No data available")</f>
        <v>5.050549731149534E-2</v>
      </c>
      <c r="R320" s="25">
        <f>IFERROR((VLOOKUP(A320,$A$3:$N$369,14,FALSE)/VLOOKUP(A320-7,$A$3:$N$369,14,FALSE))-1,"No data available")</f>
        <v>-2.0618702092187746E-2</v>
      </c>
    </row>
    <row r="321" spans="1:18" x14ac:dyDescent="0.25">
      <c r="A321" s="15">
        <v>43783</v>
      </c>
      <c r="B321" s="16">
        <v>20848646</v>
      </c>
      <c r="C321" s="16">
        <v>5160040</v>
      </c>
      <c r="D321" s="16">
        <v>2125936</v>
      </c>
      <c r="E321" s="16">
        <v>1629530</v>
      </c>
      <c r="F321" s="16">
        <v>1349577</v>
      </c>
      <c r="G321" s="17">
        <f t="shared" si="20"/>
        <v>6.4732117375871798E-2</v>
      </c>
      <c r="H321" s="47">
        <f>IFERROR((VLOOKUP(A321,$A$3:$F$369,6,TRUE)/(VLOOKUP(A321-7,$A$3:$F$369,6,TRUE))-1),"No Data Available")</f>
        <v>0.11609911089315084</v>
      </c>
      <c r="I321" s="25">
        <f>IFERROR((VLOOKUP(A321,'Channel wise traffic'!$A$3:$F$369,6,TRUE)/(VLOOKUP(A321-7,'Channel wise traffic'!$A$3:$F$369,6,TRUE))-1),"No Data Avaiable")</f>
        <v>0</v>
      </c>
      <c r="J321" s="25">
        <f>IFERROR((VLOOKUP(A321,$A$3:$G$369,7,FALSE)/(VLOOKUP(A321-7,$A$3:$G$369,7,FALSE))-1),"No Data Available")</f>
        <v>0.11609911089315084</v>
      </c>
      <c r="K321" s="17">
        <f t="shared" si="21"/>
        <v>0.24750000551594573</v>
      </c>
      <c r="L321" s="17">
        <f t="shared" si="22"/>
        <v>0.4119999069774653</v>
      </c>
      <c r="M321" s="17">
        <f t="shared" si="23"/>
        <v>0.76650002634133863</v>
      </c>
      <c r="N321" s="17">
        <f t="shared" si="24"/>
        <v>0.82820015587316587</v>
      </c>
      <c r="O321" s="18">
        <f>IFERROR((VLOOKUP(A321,$A$3:$N$369,11,FALSE)/VLOOKUP(A321-7,$A$3:$N$369,11,FALSE))-1,"No data available")</f>
        <v>-1.9801936939940368E-2</v>
      </c>
      <c r="P321" s="18">
        <f>IFERROR((VLOOKUP(A321,$A$3:$N$369,12,FALSE)/VLOOKUP(A321-7,$A$3:$N$369,12,FALSE))-1,"No data available")</f>
        <v>8.4210574193935628E-2</v>
      </c>
      <c r="Q321" s="18">
        <f>IFERROR((VLOOKUP(A321,$A$3:$N$369,13,FALSE)/VLOOKUP(A321-7,$A$3:$N$369,13,FALSE))-1,"No data available")</f>
        <v>2.9411761518776558E-2</v>
      </c>
      <c r="R321" s="18">
        <f>IFERROR((VLOOKUP(A321,$A$3:$N$369,14,FALSE)/VLOOKUP(A321-7,$A$3:$N$369,14,FALSE))-1,"No data available")</f>
        <v>2.0201969561373101E-2</v>
      </c>
    </row>
    <row r="322" spans="1:18" x14ac:dyDescent="0.25">
      <c r="A322" s="15">
        <v>43784</v>
      </c>
      <c r="B322" s="16">
        <v>21717340</v>
      </c>
      <c r="C322" s="16">
        <v>5212161</v>
      </c>
      <c r="D322" s="16">
        <v>2126561</v>
      </c>
      <c r="E322" s="16">
        <v>1567914</v>
      </c>
      <c r="F322" s="46">
        <v>1324260</v>
      </c>
      <c r="G322" s="17">
        <f t="shared" si="20"/>
        <v>6.0977080986898025E-2</v>
      </c>
      <c r="H322" s="48">
        <f>IFERROR((VLOOKUP(A322,$A$3:$F$369,6,TRUE)/(VLOOKUP(A322-7,$A$3:$F$369,6,TRUE))-1),"No Data Available")</f>
        <v>7.4309968434143725E-2</v>
      </c>
      <c r="I322" s="18">
        <f>IFERROR((VLOOKUP(A322,'Channel wise traffic'!$A$3:$F$369,6,TRUE)/(VLOOKUP(A322-7,'Channel wise traffic'!$A$3:$F$369,6,TRUE))-1),"No Data Avaiable")</f>
        <v>3.0927779261751054E-2</v>
      </c>
      <c r="J322" s="18">
        <f>IFERROR((VLOOKUP(A322,$A$3:$G$369,7,FALSE)/(VLOOKUP(A322-7,$A$3:$G$369,7,FALSE))-1),"No Data Available")</f>
        <v>4.2080679274687949E-2</v>
      </c>
      <c r="K322" s="17">
        <f t="shared" si="21"/>
        <v>0.23999997237230711</v>
      </c>
      <c r="L322" s="17">
        <f t="shared" si="22"/>
        <v>0.40799986800100763</v>
      </c>
      <c r="M322" s="17">
        <f t="shared" si="23"/>
        <v>0.73730027024853739</v>
      </c>
      <c r="N322" s="17">
        <f t="shared" si="24"/>
        <v>0.84459989514731038</v>
      </c>
      <c r="O322" s="18">
        <f>IFERROR((VLOOKUP(A322,$A$3:$N$369,11,FALSE)/VLOOKUP(A322-7,$A$3:$N$369,11,FALSE))-1,"No data available")</f>
        <v>-1.0309324471696191E-2</v>
      </c>
      <c r="P322" s="18">
        <f>IFERROR((VLOOKUP(A322,$A$3:$N$369,12,FALSE)/VLOOKUP(A322-7,$A$3:$N$369,12,FALSE))-1,"No data available")</f>
        <v>-2.8130557361283337E-7</v>
      </c>
      <c r="Q322" s="18">
        <f>IFERROR((VLOOKUP(A322,$A$3:$N$369,13,FALSE)/VLOOKUP(A322-7,$A$3:$N$369,13,FALSE))-1,"No data available")</f>
        <v>6.3158844899956712E-2</v>
      </c>
      <c r="R322" s="18">
        <f>IFERROR((VLOOKUP(A322,$A$3:$N$369,14,FALSE)/VLOOKUP(A322-7,$A$3:$N$369,14,FALSE))-1,"No data available")</f>
        <v>-9.6155088519985776E-3</v>
      </c>
    </row>
    <row r="323" spans="1:18" x14ac:dyDescent="0.25">
      <c r="A323" s="22">
        <v>43785</v>
      </c>
      <c r="B323" s="23">
        <v>47134238</v>
      </c>
      <c r="C323" s="23">
        <v>9403280</v>
      </c>
      <c r="D323" s="23">
        <v>3037259</v>
      </c>
      <c r="E323" s="23">
        <v>2003376</v>
      </c>
      <c r="F323" s="23">
        <v>1547007</v>
      </c>
      <c r="G323" s="24">
        <f t="shared" si="20"/>
        <v>3.2821300728358017E-2</v>
      </c>
      <c r="H323" s="47">
        <f>IFERROR((VLOOKUP(A323,$A$3:$F$369,6,TRUE)/(VLOOKUP(A323-7,$A$3:$F$369,6,TRUE))-1),"No Data Available")</f>
        <v>-0.15921567732289399</v>
      </c>
      <c r="I323" s="25">
        <f>IFERROR((VLOOKUP(A323,'Channel wise traffic'!$A$3:$F$369,6,TRUE)/(VLOOKUP(A323-7,'Channel wise traffic'!$A$3:$F$369,6,TRUE))-1),"No Data Avaiable")</f>
        <v>2.9411754428234849E-2</v>
      </c>
      <c r="J323" s="25">
        <f>IFERROR((VLOOKUP(A323,$A$3:$G$369,7,FALSE)/(VLOOKUP(A323-7,$A$3:$G$369,7,FALSE))-1),"No Data Available")</f>
        <v>-0.18323809520645018</v>
      </c>
      <c r="K323" s="24">
        <f t="shared" si="21"/>
        <v>0.19949998979510394</v>
      </c>
      <c r="L323" s="24">
        <f t="shared" si="22"/>
        <v>0.32299995320781683</v>
      </c>
      <c r="M323" s="24">
        <f t="shared" si="23"/>
        <v>0.65959998801551001</v>
      </c>
      <c r="N323" s="24">
        <f t="shared" si="24"/>
        <v>0.77220002635551188</v>
      </c>
      <c r="O323" s="25">
        <f>IFERROR((VLOOKUP(A323,$A$3:$N$369,11,FALSE)/VLOOKUP(A323-7,$A$3:$N$369,11,FALSE))-1,"No data available")</f>
        <v>-5.9405960184384599E-2</v>
      </c>
      <c r="P323" s="25">
        <f>IFERROR((VLOOKUP(A323,$A$3:$N$369,12,FALSE)/VLOOKUP(A323-7,$A$3:$N$369,12,FALSE))-1,"No data available")</f>
        <v>-6.8627481263608847E-2</v>
      </c>
      <c r="Q323" s="25">
        <f>IFERROR((VLOOKUP(A323,$A$3:$N$369,13,FALSE)/VLOOKUP(A323-7,$A$3:$N$369,13,FALSE))-1,"No data available")</f>
        <v>-2.9999814324385921E-2</v>
      </c>
      <c r="R323" s="25">
        <f>IFERROR((VLOOKUP(A323,$A$3:$N$369,14,FALSE)/VLOOKUP(A323-7,$A$3:$N$369,14,FALSE))-1,"No data available")</f>
        <v>-3.8834853771182787E-2</v>
      </c>
    </row>
    <row r="324" spans="1:18" x14ac:dyDescent="0.25">
      <c r="A324" s="15">
        <v>43786</v>
      </c>
      <c r="B324" s="16">
        <v>43991955</v>
      </c>
      <c r="C324" s="16">
        <v>9330693</v>
      </c>
      <c r="D324" s="16">
        <v>1268974</v>
      </c>
      <c r="E324" s="16">
        <v>906047</v>
      </c>
      <c r="F324" s="16">
        <v>699650</v>
      </c>
      <c r="G324" s="17">
        <f t="shared" si="20"/>
        <v>1.5904044273549561E-2</v>
      </c>
      <c r="H324" s="49">
        <f>IFERROR((VLOOKUP(A324,$A$3:$F$369,6,TRUE)/(VLOOKUP(A324-7,$A$3:$F$369,6,TRUE))-1),"No Data Available")</f>
        <v>-0.57004623700582813</v>
      </c>
      <c r="I324" s="32">
        <f>IFERROR((VLOOKUP(A324,'Channel wise traffic'!$A$3:$F$369,6,TRUE)/(VLOOKUP(A324-7,'Channel wise traffic'!$A$3:$F$369,6,TRUE))-1),"No Data Avaiable")</f>
        <v>-6.6666636964265225E-2</v>
      </c>
      <c r="J324" s="32">
        <f>IFERROR((VLOOKUP(A324,$A$3:$G$369,7,FALSE)/(VLOOKUP(A324-7,$A$3:$G$369,7,FALSE))-1),"No Data Available")</f>
        <v>-0.53933524904808428</v>
      </c>
      <c r="K324" s="17">
        <f t="shared" si="21"/>
        <v>0.2120999850995483</v>
      </c>
      <c r="L324" s="17">
        <f t="shared" si="22"/>
        <v>0.13599997342105244</v>
      </c>
      <c r="M324" s="17">
        <f t="shared" si="23"/>
        <v>0.71399965641534024</v>
      </c>
      <c r="N324" s="17">
        <f t="shared" si="24"/>
        <v>0.77220055913214214</v>
      </c>
      <c r="O324" s="18">
        <f>IFERROR((VLOOKUP(A324,$A$3:$N$369,11,FALSE)/VLOOKUP(A324-7,$A$3:$N$369,11,FALSE))-1,"No data available")</f>
        <v>-9.8039146714037351E-3</v>
      </c>
      <c r="P324" s="18">
        <f>IFERROR((VLOOKUP(A324,$A$3:$N$369,12,FALSE)/VLOOKUP(A324-7,$A$3:$N$369,12,FALSE))-1,"No data available")</f>
        <v>-0.57894739660948003</v>
      </c>
      <c r="Q324" s="18">
        <f>IFERROR((VLOOKUP(A324,$A$3:$N$369,13,FALSE)/VLOOKUP(A324-7,$A$3:$N$369,13,FALSE))-1,"No data available")</f>
        <v>7.1428245561705461E-2</v>
      </c>
      <c r="R324" s="18">
        <f>IFERROR((VLOOKUP(A324,$A$3:$N$369,14,FALSE)/VLOOKUP(A324-7,$A$3:$N$369,14,FALSE))-1,"No data available")</f>
        <v>3.125087243654967E-2</v>
      </c>
    </row>
    <row r="325" spans="1:18" x14ac:dyDescent="0.25">
      <c r="A325" s="22">
        <v>43787</v>
      </c>
      <c r="B325" s="23">
        <v>22803207</v>
      </c>
      <c r="C325" s="23">
        <v>5985841</v>
      </c>
      <c r="D325" s="23">
        <v>2298563</v>
      </c>
      <c r="E325" s="23">
        <v>1761848</v>
      </c>
      <c r="F325" s="23">
        <v>1459163</v>
      </c>
      <c r="G325" s="24">
        <f t="shared" ref="G325:G369" si="25">(F325/B325)</f>
        <v>6.3989376581986918E-2</v>
      </c>
      <c r="H325" s="47">
        <f>IFERROR((VLOOKUP(A325,$A$3:$F$369,6,TRUE)/(VLOOKUP(A325-7,$A$3:$F$369,6,TRUE))-1),"No Data Available")</f>
        <v>0.17109664681616077</v>
      </c>
      <c r="I325" s="25">
        <f>IFERROR((VLOOKUP(A325,'Channel wise traffic'!$A$3:$F$369,6,TRUE)/(VLOOKUP(A325-7,'Channel wise traffic'!$A$3:$F$369,6,TRUE))-1),"No Data Avaiable")</f>
        <v>6.0605997181603088E-2</v>
      </c>
      <c r="J325" s="25">
        <f>IFERROR((VLOOKUP(A325,$A$3:$G$369,7,FALSE)/(VLOOKUP(A325-7,$A$3:$G$369,7,FALSE))-1),"No Data Available")</f>
        <v>0.10417685896933171</v>
      </c>
      <c r="K325" s="24">
        <f t="shared" ref="K325:K369" si="26">C325/B325</f>
        <v>0.26249996327270986</v>
      </c>
      <c r="L325" s="24">
        <f t="shared" ref="L325:L369" si="27">D325/C325</f>
        <v>0.38400000935541057</v>
      </c>
      <c r="M325" s="24">
        <f t="shared" ref="M325:M369" si="28">E325/D325</f>
        <v>0.76649976528813868</v>
      </c>
      <c r="N325" s="24">
        <f t="shared" ref="N325:N369" si="29">F325/E325</f>
        <v>0.8282002760737589</v>
      </c>
      <c r="O325" s="25">
        <f>IFERROR((VLOOKUP(A325,$A$3:$N$369,11,FALSE)/VLOOKUP(A325-7,$A$3:$N$369,11,FALSE))-1,"No data available")</f>
        <v>2.9411730517910906E-2</v>
      </c>
      <c r="P325" s="25">
        <f>IFERROR((VLOOKUP(A325,$A$3:$N$369,12,FALSE)/VLOOKUP(A325-7,$A$3:$N$369,12,FALSE))-1,"No data available")</f>
        <v>1.0526321007173767E-2</v>
      </c>
      <c r="Q325" s="25">
        <f>IFERROR((VLOOKUP(A325,$A$3:$N$369,13,FALSE)/VLOOKUP(A325-7,$A$3:$N$369,13,FALSE))-1,"No data available")</f>
        <v>1.941709549946502E-2</v>
      </c>
      <c r="R325" s="25">
        <f>IFERROR((VLOOKUP(A325,$A$3:$N$369,14,FALSE)/VLOOKUP(A325-7,$A$3:$N$369,14,FALSE))-1,"No data available")</f>
        <v>4.1237943678750888E-2</v>
      </c>
    </row>
    <row r="326" spans="1:18" x14ac:dyDescent="0.25">
      <c r="A326" s="15">
        <v>43788</v>
      </c>
      <c r="B326" s="16">
        <v>21282993</v>
      </c>
      <c r="C326" s="16">
        <v>5373955</v>
      </c>
      <c r="D326" s="16">
        <v>2149582</v>
      </c>
      <c r="E326" s="16">
        <v>1537811</v>
      </c>
      <c r="F326" s="16">
        <v>1197954</v>
      </c>
      <c r="G326" s="17">
        <f t="shared" si="25"/>
        <v>5.6286914157233428E-2</v>
      </c>
      <c r="H326" s="48">
        <f>IFERROR((VLOOKUP(A326,$A$3:$F$369,6,TRUE)/(VLOOKUP(A326-7,$A$3:$F$369,6,TRUE))-1),"No Data Available")</f>
        <v>-2.6689080218361472E-2</v>
      </c>
      <c r="I326" s="18">
        <f>IFERROR((VLOOKUP(A326,'Channel wise traffic'!$A$3:$F$369,6,TRUE)/(VLOOKUP(A326-7,'Channel wise traffic'!$A$3:$F$369,6,TRUE))-1),"No Data Avaiable")</f>
        <v>3.1578939205113343E-2</v>
      </c>
      <c r="J326" s="18">
        <f>IFERROR((VLOOKUP(A326,$A$3:$G$369,7,FALSE)/(VLOOKUP(A326-7,$A$3:$G$369,7,FALSE))-1),"No Data Available")</f>
        <v>-5.6484303590193408E-2</v>
      </c>
      <c r="K326" s="17">
        <f t="shared" si="26"/>
        <v>0.25249996558284826</v>
      </c>
      <c r="L326" s="17">
        <f t="shared" si="27"/>
        <v>0.4</v>
      </c>
      <c r="M326" s="17">
        <f t="shared" si="28"/>
        <v>0.71540001730569014</v>
      </c>
      <c r="N326" s="17">
        <f t="shared" si="29"/>
        <v>0.778999499938549</v>
      </c>
      <c r="O326" s="18">
        <f>IFERROR((VLOOKUP(A326,$A$3:$N$369,11,FALSE)/VLOOKUP(A326-7,$A$3:$N$369,11,FALSE))-1,"No data available")</f>
        <v>6.3157931536669931E-2</v>
      </c>
      <c r="P326" s="18">
        <f>IFERROR((VLOOKUP(A326,$A$3:$N$369,12,FALSE)/VLOOKUP(A326-7,$A$3:$N$369,12,FALSE))-1,"No data available")</f>
        <v>-2.9126075087589576E-2</v>
      </c>
      <c r="Q326" s="18">
        <f>IFERROR((VLOOKUP(A326,$A$3:$N$369,13,FALSE)/VLOOKUP(A326-7,$A$3:$N$369,13,FALSE))-1,"No data available")</f>
        <v>-6.666678372101309E-2</v>
      </c>
      <c r="R326" s="18">
        <f>IFERROR((VLOOKUP(A326,$A$3:$N$369,14,FALSE)/VLOOKUP(A326-7,$A$3:$N$369,14,FALSE))-1,"No data available")</f>
        <v>-2.061874710744882E-2</v>
      </c>
    </row>
    <row r="327" spans="1:18" x14ac:dyDescent="0.25">
      <c r="A327" s="15">
        <v>43789</v>
      </c>
      <c r="B327" s="16">
        <v>22368860</v>
      </c>
      <c r="C327" s="16">
        <v>5648137</v>
      </c>
      <c r="D327" s="16">
        <v>2281847</v>
      </c>
      <c r="E327" s="16">
        <v>1649091</v>
      </c>
      <c r="F327" s="46">
        <v>1338732</v>
      </c>
      <c r="G327" s="17">
        <f t="shared" si="25"/>
        <v>5.9848020864719971E-2</v>
      </c>
      <c r="H327" s="47">
        <f>IFERROR((VLOOKUP(A327,$A$3:$F$369,6,TRUE)/(VLOOKUP(A327-7,$A$3:$F$369,6,TRUE))-1),"No Data Available")</f>
        <v>-1.6965332095788321E-2</v>
      </c>
      <c r="I327" s="25">
        <f>IFERROR((VLOOKUP(A327,'Channel wise traffic'!$A$3:$F$369,6,TRUE)/(VLOOKUP(A327-7,'Channel wise traffic'!$A$3:$F$369,6,TRUE))-1),"No Data Avaiable")</f>
        <v>4.0403967113556316E-2</v>
      </c>
      <c r="J327" s="25">
        <f>IFERROR((VLOOKUP(A327,$A$3:$G$369,7,FALSE)/(VLOOKUP(A327-7,$A$3:$G$369,7,FALSE))-1),"No Data Available")</f>
        <v>-5.5141409677109565E-2</v>
      </c>
      <c r="K327" s="17">
        <f t="shared" si="26"/>
        <v>0.25249999329424921</v>
      </c>
      <c r="L327" s="17">
        <f t="shared" si="27"/>
        <v>0.40399993838676362</v>
      </c>
      <c r="M327" s="17">
        <f t="shared" si="28"/>
        <v>0.72270007585959972</v>
      </c>
      <c r="N327" s="17">
        <f t="shared" si="29"/>
        <v>0.81179995524807302</v>
      </c>
      <c r="O327" s="18">
        <f>IFERROR((VLOOKUP(A327,$A$3:$N$369,11,FALSE)/VLOOKUP(A327-7,$A$3:$N$369,11,FALSE))-1,"No data available")</f>
        <v>-3.8095120900919155E-2</v>
      </c>
      <c r="P327" s="18">
        <f>IFERROR((VLOOKUP(A327,$A$3:$N$369,12,FALSE)/VLOOKUP(A327-7,$A$3:$N$369,12,FALSE))-1,"No data available")</f>
        <v>-9.8038386498577879E-3</v>
      </c>
      <c r="Q327" s="18">
        <f>IFERROR((VLOOKUP(A327,$A$3:$N$369,13,FALSE)/VLOOKUP(A327-7,$A$3:$N$369,13,FALSE))-1,"No data available")</f>
        <v>-4.8076939466133783E-2</v>
      </c>
      <c r="R327" s="18">
        <f>IFERROR((VLOOKUP(A327,$A$3:$N$369,14,FALSE)/VLOOKUP(A327-7,$A$3:$N$369,14,FALSE))-1,"No data available")</f>
        <v>4.2105293710367864E-2</v>
      </c>
    </row>
    <row r="328" spans="1:18" x14ac:dyDescent="0.25">
      <c r="A328" s="22">
        <v>43790</v>
      </c>
      <c r="B328" s="23">
        <v>21282993</v>
      </c>
      <c r="C328" s="23">
        <v>5054710</v>
      </c>
      <c r="D328" s="23">
        <v>2102759</v>
      </c>
      <c r="E328" s="23">
        <v>1550364</v>
      </c>
      <c r="F328" s="23">
        <v>1220447</v>
      </c>
      <c r="G328" s="24">
        <f t="shared" si="25"/>
        <v>5.7343767392114449E-2</v>
      </c>
      <c r="H328" s="48">
        <f>IFERROR((VLOOKUP(A328,$A$3:$F$369,6,TRUE)/(VLOOKUP(A328-7,$A$3:$F$369,6,TRUE))-1),"No Data Available")</f>
        <v>-9.5681832159261737E-2</v>
      </c>
      <c r="I328" s="18">
        <f>IFERROR((VLOOKUP(A328,'Channel wise traffic'!$A$3:$F$369,6,TRUE)/(VLOOKUP(A328-7,'Channel wise traffic'!$A$3:$F$369,6,TRUE))-1),"No Data Avaiable")</f>
        <v>2.0833344325254632E-2</v>
      </c>
      <c r="J328" s="18">
        <f>IFERROR((VLOOKUP(A328,$A$3:$G$369,7,FALSE)/(VLOOKUP(A328-7,$A$3:$G$369,7,FALSE))-1),"No Data Available")</f>
        <v>-0.11413731364380297</v>
      </c>
      <c r="K328" s="24">
        <f t="shared" si="26"/>
        <v>0.2374999606493316</v>
      </c>
      <c r="L328" s="24">
        <f t="shared" si="27"/>
        <v>0.41599992877929692</v>
      </c>
      <c r="M328" s="24">
        <f t="shared" si="28"/>
        <v>0.73729989979831256</v>
      </c>
      <c r="N328" s="24">
        <f t="shared" si="29"/>
        <v>0.78720029618850795</v>
      </c>
      <c r="O328" s="25">
        <f>IFERROR((VLOOKUP(A328,$A$3:$N$369,11,FALSE)/VLOOKUP(A328-7,$A$3:$N$369,11,FALSE))-1,"No data available")</f>
        <v>-4.0404220782814693E-2</v>
      </c>
      <c r="P328" s="25">
        <f>IFERROR((VLOOKUP(A328,$A$3:$N$369,12,FALSE)/VLOOKUP(A328-7,$A$3:$N$369,12,FALSE))-1,"No data available")</f>
        <v>9.7087929732235789E-3</v>
      </c>
      <c r="Q328" s="25">
        <f>IFERROR((VLOOKUP(A328,$A$3:$N$369,13,FALSE)/VLOOKUP(A328-7,$A$3:$N$369,13,FALSE))-1,"No data available")</f>
        <v>-3.8095401878072033E-2</v>
      </c>
      <c r="R328" s="25">
        <f>IFERROR((VLOOKUP(A328,$A$3:$N$369,14,FALSE)/VLOOKUP(A328-7,$A$3:$N$369,14,FALSE))-1,"No data available")</f>
        <v>-4.9504771755846888E-2</v>
      </c>
    </row>
    <row r="329" spans="1:18" x14ac:dyDescent="0.25">
      <c r="A329" s="15">
        <v>43791</v>
      </c>
      <c r="B329" s="16">
        <v>22803207</v>
      </c>
      <c r="C329" s="16">
        <v>5529777</v>
      </c>
      <c r="D329" s="16">
        <v>2300387</v>
      </c>
      <c r="E329" s="16">
        <v>1763247</v>
      </c>
      <c r="F329" s="16">
        <v>1518155</v>
      </c>
      <c r="G329" s="17">
        <f t="shared" si="25"/>
        <v>6.6576381120427491E-2</v>
      </c>
      <c r="H329" s="47">
        <f>IFERROR((VLOOKUP(A329,$A$3:$F$369,6,TRUE)/(VLOOKUP(A329-7,$A$3:$F$369,6,TRUE))-1),"No Data Available")</f>
        <v>0.14641762191714625</v>
      </c>
      <c r="I329" s="25">
        <f>IFERROR((VLOOKUP(A329,'Channel wise traffic'!$A$3:$F$369,6,TRUE)/(VLOOKUP(A329-7,'Channel wise traffic'!$A$3:$F$369,6,TRUE))-1),"No Data Avaiable")</f>
        <v>5.0000004604615844E-2</v>
      </c>
      <c r="J329" s="25">
        <f>IFERROR((VLOOKUP(A329,$A$3:$G$369,7,FALSE)/(VLOOKUP(A329-7,$A$3:$G$369,7,FALSE))-1),"No Data Available")</f>
        <v>9.1826306587758255E-2</v>
      </c>
      <c r="K329" s="17">
        <f t="shared" si="26"/>
        <v>0.24249996941219715</v>
      </c>
      <c r="L329" s="17">
        <f t="shared" si="27"/>
        <v>0.41599995804532441</v>
      </c>
      <c r="M329" s="17">
        <f t="shared" si="28"/>
        <v>0.76650015845159969</v>
      </c>
      <c r="N329" s="17">
        <f t="shared" si="29"/>
        <v>0.86099962172060973</v>
      </c>
      <c r="O329" s="18">
        <f>IFERROR((VLOOKUP(A329,$A$3:$N$369,11,FALSE)/VLOOKUP(A329-7,$A$3:$N$369,11,FALSE))-1,"No data available")</f>
        <v>1.0416655531992447E-2</v>
      </c>
      <c r="P329" s="18">
        <f>IFERROR((VLOOKUP(A329,$A$3:$N$369,12,FALSE)/VLOOKUP(A329-7,$A$3:$N$369,12,FALSE))-1,"No data available")</f>
        <v>1.9608070177848713E-2</v>
      </c>
      <c r="Q329" s="18">
        <f>IFERROR((VLOOKUP(A329,$A$3:$N$369,13,FALSE)/VLOOKUP(A329-7,$A$3:$N$369,13,FALSE))-1,"No data available")</f>
        <v>3.9603794249552182E-2</v>
      </c>
      <c r="R329" s="18">
        <f>IFERROR((VLOOKUP(A329,$A$3:$N$369,14,FALSE)/VLOOKUP(A329-7,$A$3:$N$369,14,FALSE))-1,"No data available")</f>
        <v>1.9417154403552184E-2</v>
      </c>
    </row>
    <row r="330" spans="1:18" x14ac:dyDescent="0.25">
      <c r="A330" s="22">
        <v>43792</v>
      </c>
      <c r="B330" s="23">
        <v>45787545</v>
      </c>
      <c r="C330" s="23">
        <v>9519230</v>
      </c>
      <c r="D330" s="23">
        <v>3268903</v>
      </c>
      <c r="E330" s="23">
        <v>2133940</v>
      </c>
      <c r="F330" s="23">
        <v>1631184</v>
      </c>
      <c r="G330" s="24">
        <f t="shared" si="25"/>
        <v>3.5625059172751015E-2</v>
      </c>
      <c r="H330" s="48">
        <f>IFERROR((VLOOKUP(A330,$A$3:$F$369,6,TRUE)/(VLOOKUP(A330-7,$A$3:$F$369,6,TRUE))-1),"No Data Available")</f>
        <v>5.4412811318888643E-2</v>
      </c>
      <c r="I330" s="18">
        <f>IFERROR((VLOOKUP(A330,'Channel wise traffic'!$A$3:$F$369,6,TRUE)/(VLOOKUP(A330-7,'Channel wise traffic'!$A$3:$F$369,6,TRUE))-1),"No Data Avaiable")</f>
        <v>-2.8571418872685217E-2</v>
      </c>
      <c r="J330" s="18">
        <f>IFERROR((VLOOKUP(A330,$A$3:$G$369,7,FALSE)/(VLOOKUP(A330-7,$A$3:$G$369,7,FALSE))-1),"No Data Available")</f>
        <v>8.5424964342455612E-2</v>
      </c>
      <c r="K330" s="24">
        <f t="shared" si="26"/>
        <v>0.20789998677587979</v>
      </c>
      <c r="L330" s="24">
        <f t="shared" si="27"/>
        <v>0.34339993886060111</v>
      </c>
      <c r="M330" s="24">
        <f t="shared" si="28"/>
        <v>0.65280003719902369</v>
      </c>
      <c r="N330" s="24">
        <f t="shared" si="29"/>
        <v>0.76440012371481858</v>
      </c>
      <c r="O330" s="25">
        <f>IFERROR((VLOOKUP(A330,$A$3:$N$369,11,FALSE)/VLOOKUP(A330-7,$A$3:$N$369,11,FALSE))-1,"No data available")</f>
        <v>4.2105250177721931E-2</v>
      </c>
      <c r="P330" s="25">
        <f>IFERROR((VLOOKUP(A330,$A$3:$N$369,12,FALSE)/VLOOKUP(A330-7,$A$3:$N$369,12,FALSE))-1,"No data available")</f>
        <v>6.3157859467735111E-2</v>
      </c>
      <c r="Q330" s="25">
        <f>IFERROR((VLOOKUP(A330,$A$3:$N$369,13,FALSE)/VLOOKUP(A330-7,$A$3:$N$369,13,FALSE))-1,"No data available")</f>
        <v>-1.0309203972160175E-2</v>
      </c>
      <c r="R330" s="25">
        <f>IFERROR((VLOOKUP(A330,$A$3:$N$369,14,FALSE)/VLOOKUP(A330-7,$A$3:$N$369,14,FALSE))-1,"No data available")</f>
        <v>-1.0100883675834393E-2</v>
      </c>
    </row>
    <row r="331" spans="1:18" x14ac:dyDescent="0.25">
      <c r="A331" s="15">
        <v>43793</v>
      </c>
      <c r="B331" s="16">
        <v>46236443</v>
      </c>
      <c r="C331" s="16">
        <v>9709653</v>
      </c>
      <c r="D331" s="16">
        <v>3301282</v>
      </c>
      <c r="E331" s="16">
        <v>2177525</v>
      </c>
      <c r="F331" s="16">
        <v>1647515</v>
      </c>
      <c r="G331" s="17">
        <f t="shared" si="25"/>
        <v>3.5632390666384087E-2</v>
      </c>
      <c r="H331" s="49">
        <f>IFERROR((VLOOKUP(A331,$A$3:$F$369,6,TRUE)/(VLOOKUP(A331-7,$A$3:$F$369,6,TRUE))-1),"No Data Available")</f>
        <v>1.3547702422639891</v>
      </c>
      <c r="I331" s="32">
        <f>IFERROR((VLOOKUP(A331,'Channel wise traffic'!$A$3:$F$369,6,TRUE)/(VLOOKUP(A331-7,'Channel wise traffic'!$A$3:$F$369,6,TRUE))-1),"No Data Avaiable")</f>
        <v>5.1020374066121921E-2</v>
      </c>
      <c r="J331" s="32">
        <f>IFERROR((VLOOKUP(A331,$A$3:$G$369,7,FALSE)/(VLOOKUP(A331-7,$A$3:$G$369,7,FALSE))-1),"No Data Available")</f>
        <v>1.2404609829743283</v>
      </c>
      <c r="K331" s="17">
        <f t="shared" si="26"/>
        <v>0.20999999935116115</v>
      </c>
      <c r="L331" s="17">
        <f t="shared" si="27"/>
        <v>0.33999999794019414</v>
      </c>
      <c r="M331" s="17">
        <f t="shared" si="28"/>
        <v>0.65959981607145346</v>
      </c>
      <c r="N331" s="17">
        <f t="shared" si="29"/>
        <v>0.75659980941665428</v>
      </c>
      <c r="O331" s="18">
        <f>IFERROR((VLOOKUP(A331,$A$3:$N$369,11,FALSE)/VLOOKUP(A331-7,$A$3:$N$369,11,FALSE))-1,"No data available")</f>
        <v>-9.9009236016756041E-3</v>
      </c>
      <c r="P331" s="18">
        <f>IFERROR((VLOOKUP(A331,$A$3:$N$369,12,FALSE)/VLOOKUP(A331-7,$A$3:$N$369,12,FALSE))-1,"No data available")</f>
        <v>1.5000004734380563</v>
      </c>
      <c r="Q331" s="18">
        <f>IFERROR((VLOOKUP(A331,$A$3:$N$369,13,FALSE)/VLOOKUP(A331-7,$A$3:$N$369,13,FALSE))-1,"No data available")</f>
        <v>-7.61902892460804E-2</v>
      </c>
      <c r="R331" s="18">
        <f>IFERROR((VLOOKUP(A331,$A$3:$N$369,14,FALSE)/VLOOKUP(A331-7,$A$3:$N$369,14,FALSE))-1,"No data available")</f>
        <v>-2.02029764560403E-2</v>
      </c>
    </row>
    <row r="332" spans="1:18" x14ac:dyDescent="0.25">
      <c r="A332" s="15">
        <v>43794</v>
      </c>
      <c r="B332" s="16">
        <v>22151687</v>
      </c>
      <c r="C332" s="16">
        <v>5593301</v>
      </c>
      <c r="D332" s="16">
        <v>2237320</v>
      </c>
      <c r="E332" s="16">
        <v>1698573</v>
      </c>
      <c r="F332" s="46">
        <v>1364973</v>
      </c>
      <c r="G332" s="17">
        <f t="shared" si="25"/>
        <v>6.1619370118402267E-2</v>
      </c>
      <c r="H332" s="48">
        <f>IFERROR((VLOOKUP(A332,$A$3:$F$369,6,TRUE)/(VLOOKUP(A332-7,$A$3:$F$369,6,TRUE))-1),"No Data Available")</f>
        <v>-6.4550704753341459E-2</v>
      </c>
      <c r="I332" s="18">
        <f>IFERROR((VLOOKUP(A332,'Channel wise traffic'!$A$3:$F$369,6,TRUE)/(VLOOKUP(A332-7,'Channel wise traffic'!$A$3:$F$369,6,TRUE))-1),"No Data Avaiable")</f>
        <v>-2.8571422306645E-2</v>
      </c>
      <c r="J332" s="18">
        <f>IFERROR((VLOOKUP(A332,$A$3:$G$369,7,FALSE)/(VLOOKUP(A332-7,$A$3:$G$369,7,FALSE))-1),"No Data Available")</f>
        <v>-3.7037498881522302E-2</v>
      </c>
      <c r="K332" s="17">
        <f t="shared" si="26"/>
        <v>0.2525000014671569</v>
      </c>
      <c r="L332" s="17">
        <f t="shared" si="27"/>
        <v>0.39999992848587979</v>
      </c>
      <c r="M332" s="17">
        <f t="shared" si="28"/>
        <v>0.75919984624461412</v>
      </c>
      <c r="N332" s="17">
        <f t="shared" si="29"/>
        <v>0.80359984528189254</v>
      </c>
      <c r="O332" s="18">
        <f>IFERROR((VLOOKUP(A332,$A$3:$N$369,11,FALSE)/VLOOKUP(A332-7,$A$3:$N$369,11,FALSE))-1,"No data available")</f>
        <v>-3.8095097922600685E-2</v>
      </c>
      <c r="P332" s="18">
        <f>IFERROR((VLOOKUP(A332,$A$3:$N$369,12,FALSE)/VLOOKUP(A332-7,$A$3:$N$369,12,FALSE))-1,"No data available")</f>
        <v>4.1666455053808393E-2</v>
      </c>
      <c r="Q332" s="18">
        <f>IFERROR((VLOOKUP(A332,$A$3:$N$369,13,FALSE)/VLOOKUP(A332-7,$A$3:$N$369,13,FALSE))-1,"No data available")</f>
        <v>-9.5237068217240983E-3</v>
      </c>
      <c r="R332" s="18">
        <f>IFERROR((VLOOKUP(A332,$A$3:$N$369,14,FALSE)/VLOOKUP(A332-7,$A$3:$N$369,14,FALSE))-1,"No data available")</f>
        <v>-2.9703480550005823E-2</v>
      </c>
    </row>
    <row r="333" spans="1:18" x14ac:dyDescent="0.25">
      <c r="A333" s="22">
        <v>43795</v>
      </c>
      <c r="B333" s="23">
        <v>21065820</v>
      </c>
      <c r="C333" s="23">
        <v>5424448</v>
      </c>
      <c r="D333" s="23">
        <v>2191477</v>
      </c>
      <c r="E333" s="23">
        <v>1519789</v>
      </c>
      <c r="F333" s="23">
        <v>1258689</v>
      </c>
      <c r="G333" s="24">
        <f t="shared" si="25"/>
        <v>5.97502969264904E-2</v>
      </c>
      <c r="H333" s="47">
        <f>IFERROR((VLOOKUP(A333,$A$3:$F$369,6,TRUE)/(VLOOKUP(A333-7,$A$3:$F$369,6,TRUE))-1),"No Data Available")</f>
        <v>5.0698941695590971E-2</v>
      </c>
      <c r="I333" s="25">
        <f>IFERROR((VLOOKUP(A333,'Channel wise traffic'!$A$3:$F$369,6,TRUE)/(VLOOKUP(A333-7,'Channel wise traffic'!$A$3:$F$369,6,TRUE))-1),"No Data Avaiable")</f>
        <v>-1.020406341364033E-2</v>
      </c>
      <c r="J333" s="25">
        <f>IFERROR((VLOOKUP(A333,$A$3:$G$369,7,FALSE)/(VLOOKUP(A333-7,$A$3:$G$369,7,FALSE))-1),"No Data Available")</f>
        <v>6.1530869494502038E-2</v>
      </c>
      <c r="K333" s="24">
        <f t="shared" si="26"/>
        <v>0.25749996914432954</v>
      </c>
      <c r="L333" s="24">
        <f t="shared" si="27"/>
        <v>0.40400000147480442</v>
      </c>
      <c r="M333" s="24">
        <f t="shared" si="28"/>
        <v>0.69349986333418057</v>
      </c>
      <c r="N333" s="24">
        <f t="shared" si="29"/>
        <v>0.82819983563507826</v>
      </c>
      <c r="O333" s="25">
        <f>IFERROR((VLOOKUP(A333,$A$3:$N$369,11,FALSE)/VLOOKUP(A333-7,$A$3:$N$369,11,FALSE))-1,"No data available")</f>
        <v>1.9801997002018235E-2</v>
      </c>
      <c r="P333" s="25">
        <f>IFERROR((VLOOKUP(A333,$A$3:$N$369,12,FALSE)/VLOOKUP(A333-7,$A$3:$N$369,12,FALSE))-1,"No data available")</f>
        <v>1.0000003687010928E-2</v>
      </c>
      <c r="Q333" s="25">
        <f>IFERROR((VLOOKUP(A333,$A$3:$N$369,13,FALSE)/VLOOKUP(A333-7,$A$3:$N$369,13,FALSE))-1,"No data available")</f>
        <v>-3.0612459381800128E-2</v>
      </c>
      <c r="R333" s="25">
        <f>IFERROR((VLOOKUP(A333,$A$3:$N$369,14,FALSE)/VLOOKUP(A333-7,$A$3:$N$369,14,FALSE))-1,"No data available")</f>
        <v>6.315836621257187E-2</v>
      </c>
    </row>
    <row r="334" spans="1:18" x14ac:dyDescent="0.25">
      <c r="A334" s="15">
        <v>43796</v>
      </c>
      <c r="B334" s="16">
        <v>22803207</v>
      </c>
      <c r="C334" s="16">
        <v>5985841</v>
      </c>
      <c r="D334" s="16">
        <v>2442223</v>
      </c>
      <c r="E334" s="16">
        <v>1729338</v>
      </c>
      <c r="F334" s="16">
        <v>1347154</v>
      </c>
      <c r="G334" s="17">
        <f t="shared" si="25"/>
        <v>5.9077392052793276E-2</v>
      </c>
      <c r="H334" s="48">
        <f>IFERROR((VLOOKUP(A334,$A$3:$F$369,6,TRUE)/(VLOOKUP(A334-7,$A$3:$F$369,6,TRUE))-1),"No Data Available")</f>
        <v>6.2910276291296974E-3</v>
      </c>
      <c r="I334" s="18">
        <f>IFERROR((VLOOKUP(A334,'Channel wise traffic'!$A$3:$F$369,6,TRUE)/(VLOOKUP(A334-7,'Channel wise traffic'!$A$3:$F$369,6,TRUE))-1),"No Data Avaiable")</f>
        <v>1.9417486578885645E-2</v>
      </c>
      <c r="J334" s="18">
        <f>IFERROR((VLOOKUP(A334,$A$3:$G$369,7,FALSE)/(VLOOKUP(A334-7,$A$3:$G$369,7,FALSE))-1),"No Data Available")</f>
        <v>-1.2876429342059903E-2</v>
      </c>
      <c r="K334" s="17">
        <f t="shared" si="26"/>
        <v>0.26249996327270986</v>
      </c>
      <c r="L334" s="17">
        <f t="shared" si="27"/>
        <v>0.40799997861620446</v>
      </c>
      <c r="M334" s="17">
        <f t="shared" si="28"/>
        <v>0.70809995647408119</v>
      </c>
      <c r="N334" s="17">
        <f t="shared" si="29"/>
        <v>0.77899982536670098</v>
      </c>
      <c r="O334" s="18">
        <f>IFERROR((VLOOKUP(A334,$A$3:$N$369,11,FALSE)/VLOOKUP(A334-7,$A$3:$N$369,11,FALSE))-1,"No data available")</f>
        <v>3.9603842550630208E-2</v>
      </c>
      <c r="P334" s="18">
        <f>IFERROR((VLOOKUP(A334,$A$3:$N$369,12,FALSE)/VLOOKUP(A334-7,$A$3:$N$369,12,FALSE))-1,"No data available")</f>
        <v>9.9010911868295803E-3</v>
      </c>
      <c r="Q334" s="18">
        <f>IFERROR((VLOOKUP(A334,$A$3:$N$369,13,FALSE)/VLOOKUP(A334-7,$A$3:$N$369,13,FALSE))-1,"No data available")</f>
        <v>-2.0202183275202734E-2</v>
      </c>
      <c r="R334" s="18">
        <f>IFERROR((VLOOKUP(A334,$A$3:$N$369,14,FALSE)/VLOOKUP(A334-7,$A$3:$N$369,14,FALSE))-1,"No data available")</f>
        <v>-4.0404202623229857E-2</v>
      </c>
    </row>
    <row r="335" spans="1:18" x14ac:dyDescent="0.25">
      <c r="A335" s="22">
        <v>43797</v>
      </c>
      <c r="B335" s="23">
        <v>22803207</v>
      </c>
      <c r="C335" s="23">
        <v>5472769</v>
      </c>
      <c r="D335" s="23">
        <v>2123434</v>
      </c>
      <c r="E335" s="23">
        <v>1519105</v>
      </c>
      <c r="F335" s="23">
        <v>1295492</v>
      </c>
      <c r="G335" s="24">
        <f t="shared" si="25"/>
        <v>5.6811833528503247E-2</v>
      </c>
      <c r="H335" s="47">
        <f>IFERROR((VLOOKUP(A335,$A$3:$F$369,6,TRUE)/(VLOOKUP(A335-7,$A$3:$F$369,6,TRUE))-1),"No Data Available")</f>
        <v>6.1489765635050153E-2</v>
      </c>
      <c r="I335" s="25">
        <f>IFERROR((VLOOKUP(A335,'Channel wise traffic'!$A$3:$F$369,6,TRUE)/(VLOOKUP(A335-7,'Channel wise traffic'!$A$3:$F$369,6,TRUE))-1),"No Data Avaiable")</f>
        <v>7.1428537867232134E-2</v>
      </c>
      <c r="J335" s="25">
        <f>IFERROR((VLOOKUP(A335,$A$3:$G$369,7,FALSE)/(VLOOKUP(A335-7,$A$3:$G$369,7,FALSE))-1),"No Data Available")</f>
        <v>-9.2762280506242245E-3</v>
      </c>
      <c r="K335" s="24">
        <f t="shared" si="26"/>
        <v>0.23999997017963307</v>
      </c>
      <c r="L335" s="24">
        <f t="shared" si="27"/>
        <v>0.38799993202709632</v>
      </c>
      <c r="M335" s="24">
        <f t="shared" si="28"/>
        <v>0.71540014900392479</v>
      </c>
      <c r="N335" s="24">
        <f t="shared" si="29"/>
        <v>0.8527995102379361</v>
      </c>
      <c r="O335" s="25">
        <f>IFERROR((VLOOKUP(A335,$A$3:$N$369,11,FALSE)/VLOOKUP(A335-7,$A$3:$N$369,11,FALSE))-1,"No data available")</f>
        <v>1.0526357661139629E-2</v>
      </c>
      <c r="P335" s="25">
        <f>IFERROR((VLOOKUP(A335,$A$3:$N$369,12,FALSE)/VLOOKUP(A335-7,$A$3:$N$369,12,FALSE))-1,"No data available")</f>
        <v>-6.7307696023802932E-2</v>
      </c>
      <c r="Q335" s="25">
        <f>IFERROR((VLOOKUP(A335,$A$3:$N$369,13,FALSE)/VLOOKUP(A335-7,$A$3:$N$369,13,FALSE))-1,"No data available")</f>
        <v>-2.9702636336148225E-2</v>
      </c>
      <c r="R335" s="25">
        <f>IFERROR((VLOOKUP(A335,$A$3:$N$369,14,FALSE)/VLOOKUP(A335-7,$A$3:$N$369,14,FALSE))-1,"No data available")</f>
        <v>8.3332303566256982E-2</v>
      </c>
    </row>
    <row r="336" spans="1:18" x14ac:dyDescent="0.25">
      <c r="A336" s="15">
        <v>43798</v>
      </c>
      <c r="B336" s="16">
        <v>21717340</v>
      </c>
      <c r="C336" s="16">
        <v>5537921</v>
      </c>
      <c r="D336" s="16">
        <v>2170865</v>
      </c>
      <c r="E336" s="16">
        <v>1584731</v>
      </c>
      <c r="F336" s="16">
        <v>1364454</v>
      </c>
      <c r="G336" s="17">
        <f t="shared" si="25"/>
        <v>6.2827860133883806E-2</v>
      </c>
      <c r="H336" s="48">
        <f>IFERROR((VLOOKUP(A336,$A$3:$F$369,6,TRUE)/(VLOOKUP(A336-7,$A$3:$F$369,6,TRUE))-1),"No Data Available")</f>
        <v>-0.1012419680467409</v>
      </c>
      <c r="I336" s="18">
        <f>IFERROR((VLOOKUP(A336,'Channel wise traffic'!$A$3:$F$369,6,TRUE)/(VLOOKUP(A336-7,'Channel wise traffic'!$A$3:$F$369,6,TRUE))-1),"No Data Avaiable")</f>
        <v>-4.7619051795569911E-2</v>
      </c>
      <c r="J336" s="18">
        <f>IFERROR((VLOOKUP(A336,$A$3:$G$369,7,FALSE)/(VLOOKUP(A336-7,$A$3:$G$369,7,FALSE))-1),"No Data Available")</f>
        <v>-5.6304066449077927E-2</v>
      </c>
      <c r="K336" s="17">
        <f t="shared" si="26"/>
        <v>0.25499996776769163</v>
      </c>
      <c r="L336" s="17">
        <f t="shared" si="27"/>
        <v>0.39199999422165827</v>
      </c>
      <c r="M336" s="17">
        <f t="shared" si="28"/>
        <v>0.72999979270935778</v>
      </c>
      <c r="N336" s="17">
        <f t="shared" si="29"/>
        <v>0.86100038429234993</v>
      </c>
      <c r="O336" s="18">
        <f>IFERROR((VLOOKUP(A336,$A$3:$N$369,11,FALSE)/VLOOKUP(A336-7,$A$3:$N$369,11,FALSE))-1,"No data available")</f>
        <v>5.1546391472929276E-2</v>
      </c>
      <c r="P336" s="18">
        <f>IFERROR((VLOOKUP(A336,$A$3:$N$369,12,FALSE)/VLOOKUP(A336-7,$A$3:$N$369,12,FALSE))-1,"No data available")</f>
        <v>-5.7692226548376913E-2</v>
      </c>
      <c r="Q336" s="18">
        <f>IFERROR((VLOOKUP(A336,$A$3:$N$369,13,FALSE)/VLOOKUP(A336-7,$A$3:$N$369,13,FALSE))-1,"No data available")</f>
        <v>-4.7619514933925133E-2</v>
      </c>
      <c r="R336" s="18">
        <f>IFERROR((VLOOKUP(A336,$A$3:$N$369,14,FALSE)/VLOOKUP(A336-7,$A$3:$N$369,14,FALSE))-1,"No data available")</f>
        <v>8.8568185274695566E-7</v>
      </c>
    </row>
    <row r="337" spans="1:18" x14ac:dyDescent="0.25">
      <c r="A337" s="15">
        <v>43799</v>
      </c>
      <c r="B337" s="16">
        <v>47134238</v>
      </c>
      <c r="C337" s="16">
        <v>10195135</v>
      </c>
      <c r="D337" s="16">
        <v>3327692</v>
      </c>
      <c r="E337" s="16">
        <v>2308087</v>
      </c>
      <c r="F337" s="46">
        <v>1728295</v>
      </c>
      <c r="G337" s="17">
        <f t="shared" si="25"/>
        <v>3.6667506961712205E-2</v>
      </c>
      <c r="H337" s="47">
        <f>IFERROR((VLOOKUP(A337,$A$3:$F$369,6,TRUE)/(VLOOKUP(A337-7,$A$3:$F$369,6,TRUE))-1),"No Data Available")</f>
        <v>5.9534056243808253E-2</v>
      </c>
      <c r="I337" s="25">
        <f>IFERROR((VLOOKUP(A337,'Channel wise traffic'!$A$3:$F$369,6,TRUE)/(VLOOKUP(A337-7,'Channel wise traffic'!$A$3:$F$369,6,TRUE))-1),"No Data Avaiable")</f>
        <v>2.9411754428234849E-2</v>
      </c>
      <c r="J337" s="25">
        <f>IFERROR((VLOOKUP(A337,$A$3:$G$369,7,FALSE)/(VLOOKUP(A337-7,$A$3:$G$369,7,FALSE))-1),"No Data Available")</f>
        <v>2.9261643718434538E-2</v>
      </c>
      <c r="K337" s="17">
        <f t="shared" si="26"/>
        <v>0.21629998558584951</v>
      </c>
      <c r="L337" s="17">
        <f t="shared" si="27"/>
        <v>0.32639999372249606</v>
      </c>
      <c r="M337" s="17">
        <f t="shared" si="28"/>
        <v>0.69359994855293094</v>
      </c>
      <c r="N337" s="17">
        <f t="shared" si="29"/>
        <v>0.74879976361376321</v>
      </c>
      <c r="O337" s="18">
        <f>IFERROR((VLOOKUP(A337,$A$3:$N$369,11,FALSE)/VLOOKUP(A337-7,$A$3:$N$369,11,FALSE))-1,"No data available")</f>
        <v>4.0404037250012292E-2</v>
      </c>
      <c r="P337" s="18">
        <f>IFERROR((VLOOKUP(A337,$A$3:$N$369,12,FALSE)/VLOOKUP(A337-7,$A$3:$N$369,12,FALSE))-1,"No data available")</f>
        <v>-4.9504799548045209E-2</v>
      </c>
      <c r="Q337" s="18">
        <f>IFERROR((VLOOKUP(A337,$A$3:$N$369,13,FALSE)/VLOOKUP(A337-7,$A$3:$N$369,13,FALSE))-1,"No data available")</f>
        <v>6.2499860644873673E-2</v>
      </c>
      <c r="R337" s="18">
        <f>IFERROR((VLOOKUP(A337,$A$3:$N$369,14,FALSE)/VLOOKUP(A337-7,$A$3:$N$369,14,FALSE))-1,"No data available")</f>
        <v>-2.0408631052073911E-2</v>
      </c>
    </row>
    <row r="338" spans="1:18" x14ac:dyDescent="0.25">
      <c r="A338" s="22">
        <v>43800</v>
      </c>
      <c r="B338" s="23">
        <v>46685340</v>
      </c>
      <c r="C338" s="23">
        <v>10196078</v>
      </c>
      <c r="D338" s="23">
        <v>3501333</v>
      </c>
      <c r="E338" s="23">
        <v>2452333</v>
      </c>
      <c r="F338" s="23">
        <v>1989333</v>
      </c>
      <c r="G338" s="24">
        <f t="shared" si="25"/>
        <v>4.2611513592918031E-2</v>
      </c>
      <c r="H338" s="49">
        <f>IFERROR((VLOOKUP(A338,$A$3:$F$369,6,TRUE)/(VLOOKUP(A338-7,$A$3:$F$369,6,TRUE))-1),"No Data Available")</f>
        <v>0.20747489400703478</v>
      </c>
      <c r="I338" s="32">
        <f>IFERROR((VLOOKUP(A338,'Channel wise traffic'!$A$3:$F$369,6,TRUE)/(VLOOKUP(A338-7,'Channel wise traffic'!$A$3:$F$369,6,TRUE))-1),"No Data Avaiable")</f>
        <v>9.7087489930292037E-3</v>
      </c>
      <c r="J338" s="32">
        <f>IFERROR((VLOOKUP(A338,$A$3:$G$369,7,FALSE)/(VLOOKUP(A338-7,$A$3:$G$369,7,FALSE))-1),"No Data Available")</f>
        <v>0.19586457141979285</v>
      </c>
      <c r="K338" s="24">
        <f t="shared" si="26"/>
        <v>0.2183999945164799</v>
      </c>
      <c r="L338" s="24">
        <f t="shared" si="27"/>
        <v>0.34339998183615306</v>
      </c>
      <c r="M338" s="24">
        <f t="shared" si="28"/>
        <v>0.7003998191545906</v>
      </c>
      <c r="N338" s="24">
        <f t="shared" si="29"/>
        <v>0.81120019181734293</v>
      </c>
      <c r="O338" s="25">
        <f>IFERROR((VLOOKUP(A338,$A$3:$N$369,11,FALSE)/VLOOKUP(A338-7,$A$3:$N$369,11,FALSE))-1,"No data available")</f>
        <v>3.9999977101296658E-2</v>
      </c>
      <c r="P338" s="25">
        <f>IFERROR((VLOOKUP(A338,$A$3:$N$369,12,FALSE)/VLOOKUP(A338-7,$A$3:$N$369,12,FALSE))-1,"No data available")</f>
        <v>9.9999526957554874E-3</v>
      </c>
      <c r="Q338" s="25">
        <f>IFERROR((VLOOKUP(A338,$A$3:$N$369,13,FALSE)/VLOOKUP(A338-7,$A$3:$N$369,13,FALSE))-1,"No data available")</f>
        <v>6.1855692025719611E-2</v>
      </c>
      <c r="R338" s="25">
        <f>IFERROR((VLOOKUP(A338,$A$3:$N$369,14,FALSE)/VLOOKUP(A338-7,$A$3:$N$369,14,FALSE))-1,"No data available")</f>
        <v>7.2165472051580526E-2</v>
      </c>
    </row>
    <row r="339" spans="1:18" x14ac:dyDescent="0.25">
      <c r="A339" s="15">
        <v>43801</v>
      </c>
      <c r="B339" s="16">
        <v>21500167</v>
      </c>
      <c r="C339" s="16">
        <v>5643793</v>
      </c>
      <c r="D339" s="16">
        <v>2212367</v>
      </c>
      <c r="E339" s="16">
        <v>1582727</v>
      </c>
      <c r="F339" s="16">
        <v>1310814</v>
      </c>
      <c r="G339" s="17">
        <f t="shared" si="25"/>
        <v>6.0967619460816282E-2</v>
      </c>
      <c r="H339" s="47">
        <f>IFERROR((VLOOKUP(A339,$A$3:$F$369,6,TRUE)/(VLOOKUP(A339-7,$A$3:$F$369,6,TRUE))-1),"No Data Available")</f>
        <v>-3.9677707910705906E-2</v>
      </c>
      <c r="I339" s="25">
        <f>IFERROR((VLOOKUP(A339,'Channel wise traffic'!$A$3:$F$369,6,TRUE)/(VLOOKUP(A339-7,'Channel wise traffic'!$A$3:$F$369,6,TRUE))-1),"No Data Avaiable")</f>
        <v>-2.9411712923870126E-2</v>
      </c>
      <c r="J339" s="25">
        <f>IFERROR((VLOOKUP(A339,$A$3:$G$369,7,FALSE)/(VLOOKUP(A339-7,$A$3:$G$369,7,FALSE))-1),"No Data Available")</f>
        <v>-1.0577041867413484E-2</v>
      </c>
      <c r="K339" s="17">
        <f t="shared" si="26"/>
        <v>0.26249996104681417</v>
      </c>
      <c r="L339" s="17">
        <f t="shared" si="27"/>
        <v>0.39200002551475577</v>
      </c>
      <c r="M339" s="17">
        <f t="shared" si="28"/>
        <v>0.71539984098479137</v>
      </c>
      <c r="N339" s="17">
        <f t="shared" si="29"/>
        <v>0.82819968320499993</v>
      </c>
      <c r="O339" s="18">
        <f>IFERROR((VLOOKUP(A339,$A$3:$N$369,11,FALSE)/VLOOKUP(A339-7,$A$3:$N$369,11,FALSE))-1,"No data available")</f>
        <v>3.9603800085355578E-2</v>
      </c>
      <c r="P339" s="18">
        <f>IFERROR((VLOOKUP(A339,$A$3:$N$369,12,FALSE)/VLOOKUP(A339-7,$A$3:$N$369,12,FALSE))-1,"No data available")</f>
        <v>-1.9999761003473338E-2</v>
      </c>
      <c r="Q339" s="18">
        <f>IFERROR((VLOOKUP(A339,$A$3:$N$369,13,FALSE)/VLOOKUP(A339-7,$A$3:$N$369,13,FALSE))-1,"No data available")</f>
        <v>-5.7692326304437103E-2</v>
      </c>
      <c r="R339" s="18">
        <f>IFERROR((VLOOKUP(A339,$A$3:$N$369,14,FALSE)/VLOOKUP(A339-7,$A$3:$N$369,14,FALSE))-1,"No data available")</f>
        <v>3.0612049103217576E-2</v>
      </c>
    </row>
    <row r="340" spans="1:18" x14ac:dyDescent="0.25">
      <c r="A340" s="22">
        <v>43802</v>
      </c>
      <c r="B340" s="23">
        <v>20848646</v>
      </c>
      <c r="C340" s="23">
        <v>5420648</v>
      </c>
      <c r="D340" s="23">
        <v>2254989</v>
      </c>
      <c r="E340" s="23">
        <v>1580296</v>
      </c>
      <c r="F340" s="23">
        <v>1282884</v>
      </c>
      <c r="G340" s="24">
        <f t="shared" si="25"/>
        <v>6.1533204602351635E-2</v>
      </c>
      <c r="H340" s="48">
        <f>IFERROR((VLOOKUP(A340,$A$3:$F$369,6,TRUE)/(VLOOKUP(A340-7,$A$3:$F$369,6,TRUE))-1),"No Data Available")</f>
        <v>1.9222381382533626E-2</v>
      </c>
      <c r="I340" s="18">
        <f>IFERROR((VLOOKUP(A340,'Channel wise traffic'!$A$3:$F$369,6,TRUE)/(VLOOKUP(A340-7,'Channel wise traffic'!$A$3:$F$369,6,TRUE))-1),"No Data Avaiable")</f>
        <v>-1.0309307224181552E-2</v>
      </c>
      <c r="J340" s="18">
        <f>IFERROR((VLOOKUP(A340,$A$3:$G$369,7,FALSE)/(VLOOKUP(A340-7,$A$3:$G$369,7,FALSE))-1),"No Data Available")</f>
        <v>2.9839310724341761E-2</v>
      </c>
      <c r="K340" s="24">
        <f t="shared" si="26"/>
        <v>0.2600000019185898</v>
      </c>
      <c r="L340" s="24">
        <f t="shared" si="27"/>
        <v>0.41599989521547975</v>
      </c>
      <c r="M340" s="24">
        <f t="shared" si="28"/>
        <v>0.7007998708641151</v>
      </c>
      <c r="N340" s="24">
        <f t="shared" si="29"/>
        <v>0.81179981471825535</v>
      </c>
      <c r="O340" s="25">
        <f>IFERROR((VLOOKUP(A340,$A$3:$N$369,11,FALSE)/VLOOKUP(A340-7,$A$3:$N$369,11,FALSE))-1,"No data available")</f>
        <v>9.7088663061508651E-3</v>
      </c>
      <c r="P340" s="25">
        <f>IFERROR((VLOOKUP(A340,$A$3:$N$369,12,FALSE)/VLOOKUP(A340-7,$A$3:$N$369,12,FALSE))-1,"No data available")</f>
        <v>2.9702707170469411E-2</v>
      </c>
      <c r="Q340" s="25">
        <f>IFERROR((VLOOKUP(A340,$A$3:$N$369,13,FALSE)/VLOOKUP(A340-7,$A$3:$N$369,13,FALSE))-1,"No data available")</f>
        <v>1.0526328721735867E-2</v>
      </c>
      <c r="R340" s="25">
        <f>IFERROR((VLOOKUP(A340,$A$3:$N$369,14,FALSE)/VLOOKUP(A340-7,$A$3:$N$369,14,FALSE))-1,"No data available")</f>
        <v>-1.9802009383697916E-2</v>
      </c>
    </row>
    <row r="341" spans="1:18" x14ac:dyDescent="0.25">
      <c r="A341" s="15">
        <v>43803</v>
      </c>
      <c r="B341" s="16">
        <v>22368860</v>
      </c>
      <c r="C341" s="16">
        <v>5759981</v>
      </c>
      <c r="D341" s="16">
        <v>2280952</v>
      </c>
      <c r="E341" s="16">
        <v>1581840</v>
      </c>
      <c r="F341" s="16">
        <v>1336022</v>
      </c>
      <c r="G341" s="17">
        <f t="shared" si="25"/>
        <v>5.9726870300945152E-2</v>
      </c>
      <c r="H341" s="47">
        <f>IFERROR((VLOOKUP(A341,$A$3:$F$369,6,TRUE)/(VLOOKUP(A341-7,$A$3:$F$369,6,TRUE))-1),"No Data Available")</f>
        <v>-8.263346284092199E-3</v>
      </c>
      <c r="I341" s="25">
        <f>IFERROR((VLOOKUP(A341,'Channel wise traffic'!$A$3:$F$369,6,TRUE)/(VLOOKUP(A341-7,'Channel wise traffic'!$A$3:$F$369,6,TRUE))-1),"No Data Avaiable")</f>
        <v>-1.9047629488924911E-2</v>
      </c>
      <c r="J341" s="25">
        <f>IFERROR((VLOOKUP(A341,$A$3:$G$369,7,FALSE)/(VLOOKUP(A341-7,$A$3:$G$369,7,FALSE))-1),"No Data Available")</f>
        <v>1.0993685157453914E-2</v>
      </c>
      <c r="K341" s="17">
        <f t="shared" si="26"/>
        <v>0.2574999798827477</v>
      </c>
      <c r="L341" s="17">
        <f t="shared" si="27"/>
        <v>0.3959999173608385</v>
      </c>
      <c r="M341" s="17">
        <f t="shared" si="28"/>
        <v>0.69349990705635189</v>
      </c>
      <c r="N341" s="17">
        <f t="shared" si="29"/>
        <v>0.84459995954078793</v>
      </c>
      <c r="O341" s="18">
        <f>IFERROR((VLOOKUP(A341,$A$3:$N$369,11,FALSE)/VLOOKUP(A341-7,$A$3:$N$369,11,FALSE))-1,"No data available")</f>
        <v>-1.9047558436294687E-2</v>
      </c>
      <c r="P341" s="18">
        <f>IFERROR((VLOOKUP(A341,$A$3:$N$369,12,FALSE)/VLOOKUP(A341-7,$A$3:$N$369,12,FALSE))-1,"No data available")</f>
        <v>-2.9411916383098924E-2</v>
      </c>
      <c r="Q341" s="18">
        <f>IFERROR((VLOOKUP(A341,$A$3:$N$369,13,FALSE)/VLOOKUP(A341-7,$A$3:$N$369,13,FALSE))-1,"No data available")</f>
        <v>-2.0618627757624686E-2</v>
      </c>
      <c r="R341" s="18">
        <f>IFERROR((VLOOKUP(A341,$A$3:$N$369,14,FALSE)/VLOOKUP(A341-7,$A$3:$N$369,14,FALSE))-1,"No data available")</f>
        <v>8.4210717432711579E-2</v>
      </c>
    </row>
    <row r="342" spans="1:18" x14ac:dyDescent="0.25">
      <c r="A342" s="15">
        <v>43804</v>
      </c>
      <c r="B342" s="16">
        <v>22586034</v>
      </c>
      <c r="C342" s="16">
        <v>5815903</v>
      </c>
      <c r="D342" s="16">
        <v>2419415</v>
      </c>
      <c r="E342" s="16">
        <v>1783835</v>
      </c>
      <c r="F342" s="46">
        <v>1418862</v>
      </c>
      <c r="G342" s="17">
        <f t="shared" si="25"/>
        <v>6.2820325162000548E-2</v>
      </c>
      <c r="H342" s="48">
        <f>IFERROR((VLOOKUP(A342,$A$3:$F$369,6,TRUE)/(VLOOKUP(A342-7,$A$3:$F$369,6,TRUE))-1),"No Data Available")</f>
        <v>9.5230229133024258E-2</v>
      </c>
      <c r="I342" s="18">
        <f>IFERROR((VLOOKUP(A342,'Channel wise traffic'!$A$3:$F$369,6,TRUE)/(VLOOKUP(A342-7,'Channel wise traffic'!$A$3:$F$369,6,TRUE))-1),"No Data Avaiable")</f>
        <v>-9.5237928177200892E-3</v>
      </c>
      <c r="J342" s="18">
        <f>IFERROR((VLOOKUP(A342,$A$3:$G$369,7,FALSE)/(VLOOKUP(A342-7,$A$3:$G$369,7,FALSE))-1),"No Data Available")</f>
        <v>0.10576126944543618</v>
      </c>
      <c r="K342" s="17">
        <f t="shared" si="26"/>
        <v>0.25749996657226321</v>
      </c>
      <c r="L342" s="17">
        <f t="shared" si="27"/>
        <v>0.41599988858136044</v>
      </c>
      <c r="M342" s="17">
        <f t="shared" si="28"/>
        <v>0.73730013247003923</v>
      </c>
      <c r="N342" s="17">
        <f t="shared" si="29"/>
        <v>0.79539979874820266</v>
      </c>
      <c r="O342" s="18">
        <f>IFERROR((VLOOKUP(A342,$A$3:$N$369,11,FALSE)/VLOOKUP(A342-7,$A$3:$N$369,11,FALSE))-1,"No data available")</f>
        <v>7.2916660695965474E-2</v>
      </c>
      <c r="P342" s="18">
        <f>IFERROR((VLOOKUP(A342,$A$3:$N$369,12,FALSE)/VLOOKUP(A342-7,$A$3:$N$369,12,FALSE))-1,"No data available")</f>
        <v>7.2164849122470232E-2</v>
      </c>
      <c r="Q342" s="18">
        <f>IFERROR((VLOOKUP(A342,$A$3:$N$369,13,FALSE)/VLOOKUP(A342-7,$A$3:$N$369,13,FALSE))-1,"No data available")</f>
        <v>3.0612215410643184E-2</v>
      </c>
      <c r="R342" s="18">
        <f>IFERROR((VLOOKUP(A342,$A$3:$N$369,14,FALSE)/VLOOKUP(A342-7,$A$3:$N$369,14,FALSE))-1,"No data available")</f>
        <v>-6.7307392652838915E-2</v>
      </c>
    </row>
    <row r="343" spans="1:18" x14ac:dyDescent="0.25">
      <c r="A343" s="22">
        <v>43805</v>
      </c>
      <c r="B343" s="23">
        <v>21065820</v>
      </c>
      <c r="C343" s="23">
        <v>5108461</v>
      </c>
      <c r="D343" s="23">
        <v>2125119</v>
      </c>
      <c r="E343" s="23">
        <v>1582364</v>
      </c>
      <c r="F343" s="23">
        <v>1336464</v>
      </c>
      <c r="G343" s="24">
        <f t="shared" si="25"/>
        <v>6.3442296573311643E-2</v>
      </c>
      <c r="H343" s="47">
        <f>IFERROR((VLOOKUP(A343,$A$3:$F$369,6,TRUE)/(VLOOKUP(A343-7,$A$3:$F$369,6,TRUE))-1),"No Data Available")</f>
        <v>-2.0513699985488687E-2</v>
      </c>
      <c r="I343" s="25">
        <f>IFERROR((VLOOKUP(A343,'Channel wise traffic'!$A$3:$F$369,6,TRUE)/(VLOOKUP(A343-7,'Channel wise traffic'!$A$3:$F$369,6,TRUE))-1),"No Data Avaiable")</f>
        <v>-2.9999947507378666E-2</v>
      </c>
      <c r="J343" s="25">
        <f>IFERROR((VLOOKUP(A343,$A$3:$G$369,7,FALSE)/(VLOOKUP(A343-7,$A$3:$G$369,7,FALSE))-1),"No Data Available")</f>
        <v>9.7796811497079528E-3</v>
      </c>
      <c r="K343" s="24">
        <f t="shared" si="26"/>
        <v>0.24249998338540821</v>
      </c>
      <c r="L343" s="24">
        <f t="shared" si="27"/>
        <v>0.41599984809515039</v>
      </c>
      <c r="M343" s="24">
        <f t="shared" si="28"/>
        <v>0.74460018474259559</v>
      </c>
      <c r="N343" s="24">
        <f t="shared" si="29"/>
        <v>0.8445995990808689</v>
      </c>
      <c r="O343" s="25">
        <f>IFERROR((VLOOKUP(A343,$A$3:$N$369,11,FALSE)/VLOOKUP(A343-7,$A$3:$N$369,11,FALSE))-1,"No data available")</f>
        <v>-4.9019552793320598E-2</v>
      </c>
      <c r="P343" s="25">
        <f>IFERROR((VLOOKUP(A343,$A$3:$N$369,12,FALSE)/VLOOKUP(A343-7,$A$3:$N$369,12,FALSE))-1,"No data available")</f>
        <v>6.1224117926699018E-2</v>
      </c>
      <c r="Q343" s="25">
        <f>IFERROR((VLOOKUP(A343,$A$3:$N$369,13,FALSE)/VLOOKUP(A343-7,$A$3:$N$369,13,FALSE))-1,"No data available")</f>
        <v>2.0000542711182456E-2</v>
      </c>
      <c r="R343" s="25">
        <f>IFERROR((VLOOKUP(A343,$A$3:$N$369,14,FALSE)/VLOOKUP(A343-7,$A$3:$N$369,14,FALSE))-1,"No data available")</f>
        <v>-1.9048522521811329E-2</v>
      </c>
    </row>
    <row r="344" spans="1:18" x14ac:dyDescent="0.25">
      <c r="A344" s="15">
        <v>43806</v>
      </c>
      <c r="B344" s="16">
        <v>43991955</v>
      </c>
      <c r="C344" s="16">
        <v>9145927</v>
      </c>
      <c r="D344" s="16">
        <v>3140711</v>
      </c>
      <c r="E344" s="16">
        <v>2157040</v>
      </c>
      <c r="F344" s="16">
        <v>1665666</v>
      </c>
      <c r="G344" s="17">
        <f t="shared" si="25"/>
        <v>3.7862968354100197E-2</v>
      </c>
      <c r="H344" s="48">
        <f>IFERROR((VLOOKUP(A344,$A$3:$F$369,6,TRUE)/(VLOOKUP(A344-7,$A$3:$F$369,6,TRUE))-1),"No Data Available")</f>
        <v>-3.623744788939387E-2</v>
      </c>
      <c r="I344" s="18">
        <f>IFERROR((VLOOKUP(A344,'Channel wise traffic'!$A$3:$F$369,6,TRUE)/(VLOOKUP(A344-7,'Channel wise traffic'!$A$3:$F$369,6,TRUE))-1),"No Data Avaiable")</f>
        <v>-6.6666636964265225E-2</v>
      </c>
      <c r="J344" s="18">
        <f>IFERROR((VLOOKUP(A344,$A$3:$G$369,7,FALSE)/(VLOOKUP(A344-7,$A$3:$G$369,7,FALSE))-1),"No Data Available")</f>
        <v>3.2602745358070839E-2</v>
      </c>
      <c r="K344" s="17">
        <f t="shared" si="26"/>
        <v>0.20789998989587982</v>
      </c>
      <c r="L344" s="17">
        <f t="shared" si="27"/>
        <v>0.34339996372155607</v>
      </c>
      <c r="M344" s="17">
        <f t="shared" si="28"/>
        <v>0.68679989976791878</v>
      </c>
      <c r="N344" s="17">
        <f t="shared" si="29"/>
        <v>0.77219986648369987</v>
      </c>
      <c r="O344" s="18">
        <f>IFERROR((VLOOKUP(A344,$A$3:$N$369,11,FALSE)/VLOOKUP(A344-7,$A$3:$N$369,11,FALSE))-1,"No data available")</f>
        <v>-3.883493411808725E-2</v>
      </c>
      <c r="P344" s="18">
        <f>IFERROR((VLOOKUP(A344,$A$3:$N$369,12,FALSE)/VLOOKUP(A344-7,$A$3:$N$369,12,FALSE))-1,"No data available")</f>
        <v>5.2083242420382314E-2</v>
      </c>
      <c r="Q344" s="18">
        <f>IFERROR((VLOOKUP(A344,$A$3:$N$369,13,FALSE)/VLOOKUP(A344-7,$A$3:$N$369,13,FALSE))-1,"No data available")</f>
        <v>-9.8039926317745607E-3</v>
      </c>
      <c r="R344" s="18">
        <f>IFERROR((VLOOKUP(A344,$A$3:$N$369,14,FALSE)/VLOOKUP(A344-7,$A$3:$N$369,14,FALSE))-1,"No data available")</f>
        <v>3.1250147244980431E-2</v>
      </c>
    </row>
    <row r="345" spans="1:18" x14ac:dyDescent="0.25">
      <c r="A345" s="22">
        <v>43807</v>
      </c>
      <c r="B345" s="23">
        <v>43991955</v>
      </c>
      <c r="C345" s="23">
        <v>9238310</v>
      </c>
      <c r="D345" s="23">
        <v>3078205</v>
      </c>
      <c r="E345" s="23">
        <v>2093179</v>
      </c>
      <c r="F345" s="23">
        <v>1632680</v>
      </c>
      <c r="G345" s="24">
        <f t="shared" si="25"/>
        <v>3.711314943834617E-2</v>
      </c>
      <c r="H345" s="47">
        <f>IFERROR((VLOOKUP(A345,$A$3:$F$369,6,TRUE)/(VLOOKUP(A345-7,$A$3:$F$369,6,TRUE))-1),"No Data Available")</f>
        <v>-0.17928270430340221</v>
      </c>
      <c r="I345" s="25">
        <f>IFERROR((VLOOKUP(A345,'Channel wise traffic'!$A$3:$F$369,6,TRUE)/(VLOOKUP(A345-7,'Channel wise traffic'!$A$3:$F$369,6,TRUE))-1),"No Data Avaiable")</f>
        <v>-5.769228750807609E-2</v>
      </c>
      <c r="J345" s="25">
        <f>IFERROR((VLOOKUP(A345,$A$3:$G$369,7,FALSE)/(VLOOKUP(A345-7,$A$3:$G$369,7,FALSE))-1),"No Data Available")</f>
        <v>-0.12903470660769212</v>
      </c>
      <c r="K345" s="24">
        <f t="shared" si="26"/>
        <v>0.20999998749771406</v>
      </c>
      <c r="L345" s="24">
        <f t="shared" si="27"/>
        <v>0.33320001169044988</v>
      </c>
      <c r="M345" s="24">
        <f t="shared" si="28"/>
        <v>0.67999987005413864</v>
      </c>
      <c r="N345" s="24">
        <f t="shared" si="29"/>
        <v>0.78000018154204676</v>
      </c>
      <c r="O345" s="25">
        <f>IFERROR((VLOOKUP(A345,$A$3:$N$369,11,FALSE)/VLOOKUP(A345-7,$A$3:$N$369,11,FALSE))-1,"No data available")</f>
        <v>-3.8461571564425978E-2</v>
      </c>
      <c r="P345" s="25">
        <f>IFERROR((VLOOKUP(A345,$A$3:$N$369,12,FALSE)/VLOOKUP(A345-7,$A$3:$N$369,12,FALSE))-1,"No data available")</f>
        <v>-2.9702884930756679E-2</v>
      </c>
      <c r="Q345" s="25">
        <f>IFERROR((VLOOKUP(A345,$A$3:$N$369,13,FALSE)/VLOOKUP(A345-7,$A$3:$N$369,13,FALSE))-1,"No data available")</f>
        <v>-2.9126148440579924E-2</v>
      </c>
      <c r="R345" s="25">
        <f>IFERROR((VLOOKUP(A345,$A$3:$N$369,14,FALSE)/VLOOKUP(A345-7,$A$3:$N$369,14,FALSE))-1,"No data available")</f>
        <v>-3.8461542033660479E-2</v>
      </c>
    </row>
    <row r="346" spans="1:18" x14ac:dyDescent="0.25">
      <c r="A346" s="15">
        <v>43808</v>
      </c>
      <c r="B346" s="16">
        <v>22586034</v>
      </c>
      <c r="C346" s="16">
        <v>5533578</v>
      </c>
      <c r="D346" s="16">
        <v>2257699</v>
      </c>
      <c r="E346" s="16">
        <v>1582196</v>
      </c>
      <c r="F346" s="16">
        <v>1245504</v>
      </c>
      <c r="G346" s="17">
        <f t="shared" si="25"/>
        <v>5.5144874040302959E-2</v>
      </c>
      <c r="H346" s="48">
        <f>IFERROR((VLOOKUP(A346,$A$3:$F$369,6,TRUE)/(VLOOKUP(A346-7,$A$3:$F$369,6,TRUE))-1),"No Data Available")</f>
        <v>-4.9824002490055808E-2</v>
      </c>
      <c r="I346" s="18">
        <f>IFERROR((VLOOKUP(A346,'Channel wise traffic'!$A$3:$F$369,6,TRUE)/(VLOOKUP(A346-7,'Channel wise traffic'!$A$3:$F$369,6,TRUE))-1),"No Data Avaiable")</f>
        <v>5.050500540321412E-2</v>
      </c>
      <c r="J346" s="18">
        <f>IFERROR((VLOOKUP(A346,$A$3:$G$369,7,FALSE)/(VLOOKUP(A346-7,$A$3:$G$369,7,FALSE))-1),"No Data Available")</f>
        <v>-9.5505540022857272E-2</v>
      </c>
      <c r="K346" s="17">
        <f t="shared" si="26"/>
        <v>0.24499998538920112</v>
      </c>
      <c r="L346" s="17">
        <f t="shared" si="27"/>
        <v>0.40799985109092163</v>
      </c>
      <c r="M346" s="17">
        <f t="shared" si="28"/>
        <v>0.70080023953591686</v>
      </c>
      <c r="N346" s="17">
        <f t="shared" si="29"/>
        <v>0.78719956313882733</v>
      </c>
      <c r="O346" s="18">
        <f>IFERROR((VLOOKUP(A346,$A$3:$N$369,11,FALSE)/VLOOKUP(A346-7,$A$3:$N$369,11,FALSE))-1,"No data available")</f>
        <v>-6.6666583826624271E-2</v>
      </c>
      <c r="P346" s="18">
        <f>IFERROR((VLOOKUP(A346,$A$3:$N$369,12,FALSE)/VLOOKUP(A346-7,$A$3:$N$369,12,FALSE))-1,"No data available")</f>
        <v>4.0815878915200665E-2</v>
      </c>
      <c r="Q346" s="18">
        <f>IFERROR((VLOOKUP(A346,$A$3:$N$369,13,FALSE)/VLOOKUP(A346-7,$A$3:$N$369,13,FALSE))-1,"No data available")</f>
        <v>-2.0407610698902734E-2</v>
      </c>
      <c r="R346" s="18">
        <f>IFERROR((VLOOKUP(A346,$A$3:$N$369,14,FALSE)/VLOOKUP(A346-7,$A$3:$N$369,14,FALSE))-1,"No data available")</f>
        <v>-4.95051144037012E-2</v>
      </c>
    </row>
    <row r="347" spans="1:18" x14ac:dyDescent="0.25">
      <c r="A347" s="15">
        <v>43809</v>
      </c>
      <c r="B347" s="16">
        <v>21500167</v>
      </c>
      <c r="C347" s="16">
        <v>5213790</v>
      </c>
      <c r="D347" s="16">
        <v>2106371</v>
      </c>
      <c r="E347" s="16">
        <v>1522274</v>
      </c>
      <c r="F347" s="46">
        <v>1235782</v>
      </c>
      <c r="G347" s="17">
        <f t="shared" si="25"/>
        <v>5.7477786102777713E-2</v>
      </c>
      <c r="H347" s="47">
        <f>IFERROR((VLOOKUP(A347,$A$3:$F$369,6,TRUE)/(VLOOKUP(A347-7,$A$3:$F$369,6,TRUE))-1),"No Data Available")</f>
        <v>-3.671571241047511E-2</v>
      </c>
      <c r="I347" s="25">
        <f>IFERROR((VLOOKUP(A347,'Channel wise traffic'!$A$3:$F$369,6,TRUE)/(VLOOKUP(A347-7,'Channel wise traffic'!$A$3:$F$369,6,TRUE))-1),"No Data Avaiable")</f>
        <v>3.1250040470256035E-2</v>
      </c>
      <c r="J347" s="25">
        <f>IFERROR((VLOOKUP(A347,$A$3:$G$369,7,FALSE)/(VLOOKUP(A347-7,$A$3:$G$369,7,FALSE))-1),"No Data Available")</f>
        <v>-6.5906180667517744E-2</v>
      </c>
      <c r="K347" s="17">
        <f t="shared" si="26"/>
        <v>0.24249997686064484</v>
      </c>
      <c r="L347" s="17">
        <f t="shared" si="27"/>
        <v>0.40399996931215104</v>
      </c>
      <c r="M347" s="17">
        <f t="shared" si="28"/>
        <v>0.72269984727286884</v>
      </c>
      <c r="N347" s="17">
        <f t="shared" si="29"/>
        <v>0.81179997819052285</v>
      </c>
      <c r="O347" s="18">
        <f>IFERROR((VLOOKUP(A347,$A$3:$N$369,11,FALSE)/VLOOKUP(A347-7,$A$3:$N$369,11,FALSE))-1,"No data available")</f>
        <v>-6.7307788187726647E-2</v>
      </c>
      <c r="P347" s="18">
        <f>IFERROR((VLOOKUP(A347,$A$3:$N$369,12,FALSE)/VLOOKUP(A347-7,$A$3:$N$369,12,FALSE))-1,"No data available")</f>
        <v>-2.8845982995050923E-2</v>
      </c>
      <c r="Q347" s="18">
        <f>IFERROR((VLOOKUP(A347,$A$3:$N$369,13,FALSE)/VLOOKUP(A347-7,$A$3:$N$369,13,FALSE))-1,"No data available")</f>
        <v>3.124997209510072E-2</v>
      </c>
      <c r="R347" s="18">
        <f>IFERROR((VLOOKUP(A347,$A$3:$N$369,14,FALSE)/VLOOKUP(A347-7,$A$3:$N$369,14,FALSE))-1,"No data available")</f>
        <v>2.0137017098242893E-7</v>
      </c>
    </row>
    <row r="348" spans="1:18" x14ac:dyDescent="0.25">
      <c r="A348" s="22">
        <v>43810</v>
      </c>
      <c r="B348" s="23">
        <v>22586034</v>
      </c>
      <c r="C348" s="23">
        <v>5477113</v>
      </c>
      <c r="D348" s="23">
        <v>2212753</v>
      </c>
      <c r="E348" s="23">
        <v>1566850</v>
      </c>
      <c r="F348" s="23">
        <v>1246273</v>
      </c>
      <c r="G348" s="24">
        <f t="shared" si="25"/>
        <v>5.5178921629180228E-2</v>
      </c>
      <c r="H348" s="48">
        <f>IFERROR((VLOOKUP(A348,$A$3:$F$369,6,TRUE)/(VLOOKUP(A348-7,$A$3:$F$369,6,TRUE))-1),"No Data Available")</f>
        <v>-6.7176289013204826E-2</v>
      </c>
      <c r="I348" s="18">
        <f>IFERROR((VLOOKUP(A348,'Channel wise traffic'!$A$3:$F$369,6,TRUE)/(VLOOKUP(A348-7,'Channel wise traffic'!$A$3:$F$369,6,TRUE))-1),"No Data Avaiable")</f>
        <v>9.7087656419474477E-3</v>
      </c>
      <c r="J348" s="18">
        <f>IFERROR((VLOOKUP(A348,$A$3:$G$369,7,FALSE)/(VLOOKUP(A348-7,$A$3:$G$369,7,FALSE))-1),"No Data Available")</f>
        <v>-7.6145772394388356E-2</v>
      </c>
      <c r="K348" s="24">
        <f t="shared" si="26"/>
        <v>0.24249998915258872</v>
      </c>
      <c r="L348" s="24">
        <f t="shared" si="27"/>
        <v>0.40399988095918415</v>
      </c>
      <c r="M348" s="24">
        <f t="shared" si="28"/>
        <v>0.70809981954605872</v>
      </c>
      <c r="N348" s="24">
        <f t="shared" si="29"/>
        <v>0.79540032549382522</v>
      </c>
      <c r="O348" s="25">
        <f>IFERROR((VLOOKUP(A348,$A$3:$N$369,11,FALSE)/VLOOKUP(A348-7,$A$3:$N$369,11,FALSE))-1,"No data available")</f>
        <v>-5.8252395736066442E-2</v>
      </c>
      <c r="P348" s="25">
        <f>IFERROR((VLOOKUP(A348,$A$3:$N$369,12,FALSE)/VLOOKUP(A348-7,$A$3:$N$369,12,FALSE))-1,"No data available")</f>
        <v>2.0201932494485986E-2</v>
      </c>
      <c r="Q348" s="25">
        <f>IFERROR((VLOOKUP(A348,$A$3:$N$369,13,FALSE)/VLOOKUP(A348-7,$A$3:$N$369,13,FALSE))-1,"No data available")</f>
        <v>2.1052508213992516E-2</v>
      </c>
      <c r="R348" s="25">
        <f>IFERROR((VLOOKUP(A348,$A$3:$N$369,14,FALSE)/VLOOKUP(A348-7,$A$3:$N$369,14,FALSE))-1,"No data available")</f>
        <v>-5.825199668931158E-2</v>
      </c>
    </row>
    <row r="349" spans="1:18" x14ac:dyDescent="0.25">
      <c r="A349" s="15">
        <v>43811</v>
      </c>
      <c r="B349" s="16">
        <v>21934513</v>
      </c>
      <c r="C349" s="16">
        <v>5648137</v>
      </c>
      <c r="D349" s="16">
        <v>2259254</v>
      </c>
      <c r="E349" s="16">
        <v>1682241</v>
      </c>
      <c r="F349" s="16">
        <v>1379437</v>
      </c>
      <c r="G349" s="17">
        <f t="shared" si="25"/>
        <v>6.2888882009826244E-2</v>
      </c>
      <c r="H349" s="47">
        <f>IFERROR((VLOOKUP(A349,$A$3:$F$369,6,TRUE)/(VLOOKUP(A349-7,$A$3:$F$369,6,TRUE))-1),"No Data Available")</f>
        <v>-2.7786352724930241E-2</v>
      </c>
      <c r="I349" s="25">
        <f>IFERROR((VLOOKUP(A349,'Channel wise traffic'!$A$3:$F$369,6,TRUE)/(VLOOKUP(A349-7,'Channel wise traffic'!$A$3:$F$369,6,TRUE))-1),"No Data Avaiable")</f>
        <v>-2.8846191309743974E-2</v>
      </c>
      <c r="J349" s="25">
        <f>IFERROR((VLOOKUP(A349,$A$3:$G$369,7,FALSE)/(VLOOKUP(A349-7,$A$3:$G$369,7,FALSE))-1),"No Data Available")</f>
        <v>1.0913163478365462E-3</v>
      </c>
      <c r="K349" s="17">
        <f t="shared" si="26"/>
        <v>0.25749999555495034</v>
      </c>
      <c r="L349" s="17">
        <f t="shared" si="27"/>
        <v>0.39999985836037616</v>
      </c>
      <c r="M349" s="17">
        <f t="shared" si="28"/>
        <v>0.74460020874146948</v>
      </c>
      <c r="N349" s="17">
        <f t="shared" si="29"/>
        <v>0.81999963144400834</v>
      </c>
      <c r="O349" s="18">
        <f>IFERROR((VLOOKUP(A349,$A$3:$N$369,11,FALSE)/VLOOKUP(A349-7,$A$3:$N$369,11,FALSE))-1,"No data available")</f>
        <v>1.1255413934208036E-7</v>
      </c>
      <c r="P349" s="18">
        <f>IFERROR((VLOOKUP(A349,$A$3:$N$369,12,FALSE)/VLOOKUP(A349-7,$A$3:$N$369,12,FALSE))-1,"No data available")</f>
        <v>-3.8461621409437097E-2</v>
      </c>
      <c r="Q349" s="18">
        <f>IFERROR((VLOOKUP(A349,$A$3:$N$369,13,FALSE)/VLOOKUP(A349-7,$A$3:$N$369,13,FALSE))-1,"No data available")</f>
        <v>9.9010917670314669E-3</v>
      </c>
      <c r="R349" s="18">
        <f>IFERROR((VLOOKUP(A349,$A$3:$N$369,14,FALSE)/VLOOKUP(A349-7,$A$3:$N$369,14,FALSE))-1,"No data available")</f>
        <v>3.0927632537147698E-2</v>
      </c>
    </row>
    <row r="350" spans="1:18" x14ac:dyDescent="0.25">
      <c r="A350" s="22">
        <v>43812</v>
      </c>
      <c r="B350" s="23">
        <v>22803207</v>
      </c>
      <c r="C350" s="23">
        <v>5928833</v>
      </c>
      <c r="D350" s="23">
        <v>2276672</v>
      </c>
      <c r="E350" s="23">
        <v>1661970</v>
      </c>
      <c r="F350" s="23">
        <v>1308303</v>
      </c>
      <c r="G350" s="24">
        <f t="shared" si="25"/>
        <v>5.7373640470833771E-2</v>
      </c>
      <c r="H350" s="48">
        <f>IFERROR((VLOOKUP(A350,$A$3:$F$369,6,TRUE)/(VLOOKUP(A350-7,$A$3:$F$369,6,TRUE))-1),"No Data Available")</f>
        <v>-2.1071274647128546E-2</v>
      </c>
      <c r="I350" s="18">
        <f>IFERROR((VLOOKUP(A350,'Channel wise traffic'!$A$3:$F$369,6,TRUE)/(VLOOKUP(A350-7,'Channel wise traffic'!$A$3:$F$369,6,TRUE))-1),"No Data Avaiable")</f>
        <v>8.247417297186499E-2</v>
      </c>
      <c r="J350" s="18">
        <f>IFERROR((VLOOKUP(A350,$A$3:$G$369,7,FALSE)/(VLOOKUP(A350-7,$A$3:$G$369,7,FALSE))-1),"No Data Available")</f>
        <v>-9.5656311802413296E-2</v>
      </c>
      <c r="K350" s="24">
        <f t="shared" si="26"/>
        <v>0.25999996404014575</v>
      </c>
      <c r="L350" s="24">
        <f t="shared" si="27"/>
        <v>0.38400002158940894</v>
      </c>
      <c r="M350" s="24">
        <f t="shared" si="28"/>
        <v>0.72999975402693051</v>
      </c>
      <c r="N350" s="24">
        <f t="shared" si="29"/>
        <v>0.78720012996624489</v>
      </c>
      <c r="O350" s="25">
        <f>IFERROR((VLOOKUP(A350,$A$3:$N$369,11,FALSE)/VLOOKUP(A350-7,$A$3:$N$369,11,FALSE))-1,"No data available")</f>
        <v>7.2164873623618453E-2</v>
      </c>
      <c r="P350" s="25">
        <f>IFERROR((VLOOKUP(A350,$A$3:$N$369,12,FALSE)/VLOOKUP(A350-7,$A$3:$N$369,12,FALSE))-1,"No data available")</f>
        <v>-7.6922687958343228E-2</v>
      </c>
      <c r="Q350" s="25">
        <f>IFERROR((VLOOKUP(A350,$A$3:$N$369,13,FALSE)/VLOOKUP(A350-7,$A$3:$N$369,13,FALSE))-1,"No data available")</f>
        <v>-1.9608416724624322E-2</v>
      </c>
      <c r="R350" s="25">
        <f>IFERROR((VLOOKUP(A350,$A$3:$N$369,14,FALSE)/VLOOKUP(A350-7,$A$3:$N$369,14,FALSE))-1,"No data available")</f>
        <v>-6.7960568744158345E-2</v>
      </c>
    </row>
    <row r="351" spans="1:18" x14ac:dyDescent="0.25">
      <c r="A351" s="15">
        <v>43813</v>
      </c>
      <c r="B351" s="16">
        <v>45787545</v>
      </c>
      <c r="C351" s="16">
        <v>9230769</v>
      </c>
      <c r="D351" s="16">
        <v>3232615</v>
      </c>
      <c r="E351" s="16">
        <v>2220160</v>
      </c>
      <c r="F351" s="16">
        <v>1783676</v>
      </c>
      <c r="G351" s="17">
        <f t="shared" si="25"/>
        <v>3.8955484510034333E-2</v>
      </c>
      <c r="H351" s="47">
        <f>IFERROR((VLOOKUP(A351,$A$3:$F$369,6,TRUE)/(VLOOKUP(A351-7,$A$3:$F$369,6,TRUE))-1),"No Data Available")</f>
        <v>7.0848537461892125E-2</v>
      </c>
      <c r="I351" s="25">
        <f>IFERROR((VLOOKUP(A351,'Channel wise traffic'!$A$3:$F$369,6,TRUE)/(VLOOKUP(A351-7,'Channel wise traffic'!$A$3:$F$369,6,TRUE))-1),"No Data Avaiable")</f>
        <v>4.0816303799183329E-2</v>
      </c>
      <c r="J351" s="25">
        <f>IFERROR((VLOOKUP(A351,$A$3:$G$369,7,FALSE)/(VLOOKUP(A351-7,$A$3:$G$369,7,FALSE))-1),"No Data Available")</f>
        <v>2.8854477169268922E-2</v>
      </c>
      <c r="K351" s="17">
        <f t="shared" si="26"/>
        <v>0.20159999842751997</v>
      </c>
      <c r="L351" s="17">
        <f t="shared" si="27"/>
        <v>0.35019996708833251</v>
      </c>
      <c r="M351" s="17">
        <f t="shared" si="28"/>
        <v>0.68680000556824738</v>
      </c>
      <c r="N351" s="17">
        <f t="shared" si="29"/>
        <v>0.80339975497261462</v>
      </c>
      <c r="O351" s="18">
        <f>IFERROR((VLOOKUP(A351,$A$3:$N$369,11,FALSE)/VLOOKUP(A351-7,$A$3:$N$369,11,FALSE))-1,"No data available")</f>
        <v>-3.0302990738551805E-2</v>
      </c>
      <c r="P351" s="18">
        <f>IFERROR((VLOOKUP(A351,$A$3:$N$369,12,FALSE)/VLOOKUP(A351-7,$A$3:$N$369,12,FALSE))-1,"No data available")</f>
        <v>1.9801992094239607E-2</v>
      </c>
      <c r="Q351" s="18">
        <f>IFERROR((VLOOKUP(A351,$A$3:$N$369,13,FALSE)/VLOOKUP(A351-7,$A$3:$N$369,13,FALSE))-1,"No data available")</f>
        <v>1.5404825859377524E-7</v>
      </c>
      <c r="R351" s="18">
        <f>IFERROR((VLOOKUP(A351,$A$3:$N$369,14,FALSE)/VLOOKUP(A351-7,$A$3:$N$369,14,FALSE))-1,"No data available")</f>
        <v>4.0403902983028317E-2</v>
      </c>
    </row>
    <row r="352" spans="1:18" x14ac:dyDescent="0.25">
      <c r="A352" s="15">
        <v>43814</v>
      </c>
      <c r="B352" s="16">
        <v>43094160</v>
      </c>
      <c r="C352" s="16">
        <v>8687782</v>
      </c>
      <c r="D352" s="16">
        <v>2806153</v>
      </c>
      <c r="E352" s="16">
        <v>1812775</v>
      </c>
      <c r="F352" s="46">
        <v>1385685</v>
      </c>
      <c r="G352" s="17">
        <f t="shared" si="25"/>
        <v>3.2154820978062923E-2</v>
      </c>
      <c r="H352" s="48">
        <f>IFERROR((VLOOKUP(A352,$A$3:$F$369,6,TRUE)/(VLOOKUP(A352-7,$A$3:$F$369,6,TRUE))-1),"No Data Available")</f>
        <v>-0.1512819413479678</v>
      </c>
      <c r="I352" s="18">
        <f>IFERROR((VLOOKUP(A352,'Channel wise traffic'!$A$3:$F$369,6,TRUE)/(VLOOKUP(A352-7,'Channel wise traffic'!$A$3:$F$369,6,TRUE))-1),"No Data Avaiable")</f>
        <v>-2.0408208728164068E-2</v>
      </c>
      <c r="J352" s="18">
        <f>IFERROR((VLOOKUP(A352,$A$3:$G$369,7,FALSE)/(VLOOKUP(A352-7,$A$3:$G$369,7,FALSE))-1),"No Data Available")</f>
        <v>-0.13360031512605031</v>
      </c>
      <c r="K352" s="17">
        <f t="shared" si="26"/>
        <v>0.20159998477751973</v>
      </c>
      <c r="L352" s="17">
        <f t="shared" si="27"/>
        <v>0.3229999325489521</v>
      </c>
      <c r="M352" s="17">
        <f t="shared" si="28"/>
        <v>0.64600005773028057</v>
      </c>
      <c r="N352" s="17">
        <f t="shared" si="29"/>
        <v>0.76439988415550741</v>
      </c>
      <c r="O352" s="18">
        <f>IFERROR((VLOOKUP(A352,$A$3:$N$369,11,FALSE)/VLOOKUP(A352-7,$A$3:$N$369,11,FALSE))-1,"No data available")</f>
        <v>-4.0000015334695105E-2</v>
      </c>
      <c r="P352" s="18">
        <f>IFERROR((VLOOKUP(A352,$A$3:$N$369,12,FALSE)/VLOOKUP(A352-7,$A$3:$N$369,12,FALSE))-1,"No data available")</f>
        <v>-3.0612481343409659E-2</v>
      </c>
      <c r="Q352" s="18">
        <f>IFERROR((VLOOKUP(A352,$A$3:$N$369,13,FALSE)/VLOOKUP(A352-7,$A$3:$N$369,13,FALSE))-1,"No data available")</f>
        <v>-4.9999733560465498E-2</v>
      </c>
      <c r="R352" s="18">
        <f>IFERROR((VLOOKUP(A352,$A$3:$N$369,14,FALSE)/VLOOKUP(A352-7,$A$3:$N$369,14,FALSE))-1,"No data available")</f>
        <v>-2.0000376609782045E-2</v>
      </c>
    </row>
    <row r="353" spans="1:18" x14ac:dyDescent="0.25">
      <c r="A353" s="22">
        <v>43815</v>
      </c>
      <c r="B353" s="23">
        <v>21282993</v>
      </c>
      <c r="C353" s="23">
        <v>5427163</v>
      </c>
      <c r="D353" s="23">
        <v>2214282</v>
      </c>
      <c r="E353" s="23">
        <v>1584097</v>
      </c>
      <c r="F353" s="23">
        <v>1324939</v>
      </c>
      <c r="G353" s="24">
        <f t="shared" si="25"/>
        <v>6.2253415203397382E-2</v>
      </c>
      <c r="H353" s="47">
        <f>IFERROR((VLOOKUP(A353,$A$3:$F$369,6,TRUE)/(VLOOKUP(A353-7,$A$3:$F$369,6,TRUE))-1),"No Data Available")</f>
        <v>6.3777394532654963E-2</v>
      </c>
      <c r="I353" s="25">
        <f>IFERROR((VLOOKUP(A353,'Channel wise traffic'!$A$3:$F$369,6,TRUE)/(VLOOKUP(A353-7,'Channel wise traffic'!$A$3:$F$369,6,TRUE))-1),"No Data Avaiable")</f>
        <v>-5.7692294069183969E-2</v>
      </c>
      <c r="J353" s="25">
        <f>IFERROR((VLOOKUP(A353,$A$3:$G$369,7,FALSE)/(VLOOKUP(A353-7,$A$3:$G$369,7,FALSE))-1),"No Data Available")</f>
        <v>0.12890665337088447</v>
      </c>
      <c r="K353" s="24">
        <f t="shared" si="26"/>
        <v>0.25499998989803735</v>
      </c>
      <c r="L353" s="24">
        <f t="shared" si="27"/>
        <v>0.40799990713380085</v>
      </c>
      <c r="M353" s="24">
        <f t="shared" si="28"/>
        <v>0.71539984518683708</v>
      </c>
      <c r="N353" s="24">
        <f t="shared" si="29"/>
        <v>0.83640016993908828</v>
      </c>
      <c r="O353" s="25">
        <f>IFERROR((VLOOKUP(A353,$A$3:$N$369,11,FALSE)/VLOOKUP(A353-7,$A$3:$N$369,11,FALSE))-1,"No data available")</f>
        <v>4.0816347368145545E-2</v>
      </c>
      <c r="P353" s="25">
        <f>IFERROR((VLOOKUP(A353,$A$3:$N$369,12,FALSE)/VLOOKUP(A353-7,$A$3:$N$369,12,FALSE))-1,"No data available")</f>
        <v>1.3736004822462178E-7</v>
      </c>
      <c r="Q353" s="25">
        <f>IFERROR((VLOOKUP(A353,$A$3:$N$369,13,FALSE)/VLOOKUP(A353-7,$A$3:$N$369,13,FALSE))-1,"No data available")</f>
        <v>2.0832763499893048E-2</v>
      </c>
      <c r="R353" s="25">
        <f>IFERROR((VLOOKUP(A353,$A$3:$N$369,14,FALSE)/VLOOKUP(A353-7,$A$3:$N$369,14,FALSE))-1,"No data available")</f>
        <v>6.2500805518846736E-2</v>
      </c>
    </row>
    <row r="354" spans="1:18" x14ac:dyDescent="0.25">
      <c r="A354" s="15">
        <v>43816</v>
      </c>
      <c r="B354" s="16">
        <v>21065820</v>
      </c>
      <c r="C354" s="16">
        <v>5108461</v>
      </c>
      <c r="D354" s="16">
        <v>2022950</v>
      </c>
      <c r="E354" s="16">
        <v>1402916</v>
      </c>
      <c r="F354" s="16">
        <v>1104375</v>
      </c>
      <c r="G354" s="17">
        <f t="shared" si="25"/>
        <v>5.2424970876994104E-2</v>
      </c>
      <c r="H354" s="48">
        <f>IFERROR((VLOOKUP(A354,$A$3:$F$369,6,TRUE)/(VLOOKUP(A354-7,$A$3:$F$369,6,TRUE))-1),"No Data Available")</f>
        <v>-0.10633509793798579</v>
      </c>
      <c r="I354" s="18">
        <f>IFERROR((VLOOKUP(A354,'Channel wise traffic'!$A$3:$F$369,6,TRUE)/(VLOOKUP(A354-7,'Channel wise traffic'!$A$3:$F$369,6,TRUE))-1),"No Data Avaiable")</f>
        <v>-2.0202030068046883E-2</v>
      </c>
      <c r="J354" s="18">
        <f>IFERROR((VLOOKUP(A354,$A$3:$G$369,7,FALSE)/(VLOOKUP(A354-7,$A$3:$G$369,7,FALSE))-1),"No Data Available")</f>
        <v>-8.7909009173535724E-2</v>
      </c>
      <c r="K354" s="17">
        <f t="shared" si="26"/>
        <v>0.24249998338540821</v>
      </c>
      <c r="L354" s="17">
        <f t="shared" si="27"/>
        <v>0.39599989116095824</v>
      </c>
      <c r="M354" s="17">
        <f t="shared" si="28"/>
        <v>0.69350008650732842</v>
      </c>
      <c r="N354" s="17">
        <f t="shared" si="29"/>
        <v>0.7871996612769403</v>
      </c>
      <c r="O354" s="18">
        <f>IFERROR((VLOOKUP(A354,$A$3:$N$369,11,FALSE)/VLOOKUP(A354-7,$A$3:$N$369,11,FALSE))-1,"No data available")</f>
        <v>2.6906243233426608E-8</v>
      </c>
      <c r="P354" s="18">
        <f>IFERROR((VLOOKUP(A354,$A$3:$N$369,12,FALSE)/VLOOKUP(A354-7,$A$3:$N$369,12,FALSE))-1,"No data available")</f>
        <v>-1.9802175145740009E-2</v>
      </c>
      <c r="Q354" s="18">
        <f>IFERROR((VLOOKUP(A354,$A$3:$N$369,13,FALSE)/VLOOKUP(A354-7,$A$3:$N$369,13,FALSE))-1,"No data available")</f>
        <v>-4.040371791377384E-2</v>
      </c>
      <c r="R354" s="18">
        <f>IFERROR((VLOOKUP(A354,$A$3:$N$369,14,FALSE)/VLOOKUP(A354-7,$A$3:$N$369,14,FALSE))-1,"No data available")</f>
        <v>-3.030342150096621E-2</v>
      </c>
    </row>
    <row r="355" spans="1:18" x14ac:dyDescent="0.25">
      <c r="A355" s="22">
        <v>43817</v>
      </c>
      <c r="B355" s="23">
        <v>22368860</v>
      </c>
      <c r="C355" s="23">
        <v>5424448</v>
      </c>
      <c r="D355" s="23">
        <v>2104686</v>
      </c>
      <c r="E355" s="23">
        <v>1597877</v>
      </c>
      <c r="F355" s="23">
        <v>1284054</v>
      </c>
      <c r="G355" s="24">
        <f t="shared" si="25"/>
        <v>5.7403640596793933E-2</v>
      </c>
      <c r="H355" s="47">
        <f>IFERROR((VLOOKUP(A355,$A$3:$F$369,6,TRUE)/(VLOOKUP(A355-7,$A$3:$F$369,6,TRUE))-1),"No Data Available")</f>
        <v>3.0315187763836571E-2</v>
      </c>
      <c r="I355" s="25">
        <f>IFERROR((VLOOKUP(A355,'Channel wise traffic'!$A$3:$F$369,6,TRUE)/(VLOOKUP(A355-7,'Channel wise traffic'!$A$3:$F$369,6,TRUE))-1),"No Data Avaiable")</f>
        <v>-9.6154118616319506E-3</v>
      </c>
      <c r="J355" s="25">
        <f>IFERROR((VLOOKUP(A355,$A$3:$G$369,7,FALSE)/(VLOOKUP(A355-7,$A$3:$G$369,7,FALSE))-1),"No Data Available")</f>
        <v>4.0318275564798389E-2</v>
      </c>
      <c r="K355" s="24">
        <f t="shared" si="26"/>
        <v>0.24249997541224722</v>
      </c>
      <c r="L355" s="24">
        <f t="shared" si="27"/>
        <v>0.3880000324456977</v>
      </c>
      <c r="M355" s="24">
        <f t="shared" si="28"/>
        <v>0.75919970960038696</v>
      </c>
      <c r="N355" s="24">
        <f t="shared" si="29"/>
        <v>0.8036000267855411</v>
      </c>
      <c r="O355" s="25">
        <f>IFERROR((VLOOKUP(A355,$A$3:$N$369,11,FALSE)/VLOOKUP(A355-7,$A$3:$N$369,11,FALSE))-1,"No data available")</f>
        <v>-5.6661204617114436E-8</v>
      </c>
      <c r="P355" s="25">
        <f>IFERROR((VLOOKUP(A355,$A$3:$N$369,12,FALSE)/VLOOKUP(A355-7,$A$3:$N$369,12,FALSE))-1,"No data available")</f>
        <v>-3.9603597098838983E-2</v>
      </c>
      <c r="Q355" s="25">
        <f>IFERROR((VLOOKUP(A355,$A$3:$N$369,13,FALSE)/VLOOKUP(A355-7,$A$3:$N$369,13,FALSE))-1,"No data available")</f>
        <v>7.216481157569965E-2</v>
      </c>
      <c r="R355" s="25">
        <f>IFERROR((VLOOKUP(A355,$A$3:$N$369,14,FALSE)/VLOOKUP(A355-7,$A$3:$N$369,14,FALSE))-1,"No data available")</f>
        <v>1.0308898587167548E-2</v>
      </c>
    </row>
    <row r="356" spans="1:18" x14ac:dyDescent="0.25">
      <c r="A356" s="15">
        <v>43818</v>
      </c>
      <c r="B356" s="16">
        <v>21065820</v>
      </c>
      <c r="C356" s="16">
        <v>5213790</v>
      </c>
      <c r="D356" s="16">
        <v>2064661</v>
      </c>
      <c r="E356" s="16">
        <v>1507202</v>
      </c>
      <c r="F356" s="16">
        <v>1211187</v>
      </c>
      <c r="G356" s="17">
        <f t="shared" si="25"/>
        <v>5.7495364528890876E-2</v>
      </c>
      <c r="H356" s="48">
        <f>IFERROR((VLOOKUP(A356,$A$3:$F$369,6,TRUE)/(VLOOKUP(A356-7,$A$3:$F$369,6,TRUE))-1),"No Data Available")</f>
        <v>-0.12197005010014961</v>
      </c>
      <c r="I356" s="18">
        <f>IFERROR((VLOOKUP(A356,'Channel wise traffic'!$A$3:$F$369,6,TRUE)/(VLOOKUP(A356-7,'Channel wise traffic'!$A$3:$F$369,6,TRUE))-1),"No Data Avaiable")</f>
        <v>-3.9603891784959377E-2</v>
      </c>
      <c r="J356" s="18">
        <f>IFERROR((VLOOKUP(A356,$A$3:$G$369,7,FALSE)/(VLOOKUP(A356-7,$A$3:$G$369,7,FALSE))-1),"No Data Available")</f>
        <v>-8.5762654837664987E-2</v>
      </c>
      <c r="K356" s="17">
        <f t="shared" si="26"/>
        <v>0.247499978638382</v>
      </c>
      <c r="L356" s="17">
        <f t="shared" si="27"/>
        <v>0.39600003068784895</v>
      </c>
      <c r="M356" s="17">
        <f t="shared" si="28"/>
        <v>0.7299997432992632</v>
      </c>
      <c r="N356" s="17">
        <f t="shared" si="29"/>
        <v>0.80359965021277835</v>
      </c>
      <c r="O356" s="18">
        <f>IFERROR((VLOOKUP(A356,$A$3:$N$369,11,FALSE)/VLOOKUP(A356-7,$A$3:$N$369,11,FALSE))-1,"No data available")</f>
        <v>-3.8835017822104634E-2</v>
      </c>
      <c r="P356" s="18">
        <f>IFERROR((VLOOKUP(A356,$A$3:$N$369,12,FALSE)/VLOOKUP(A356-7,$A$3:$N$369,12,FALSE))-1,"No data available")</f>
        <v>-9.999572722157346E-3</v>
      </c>
      <c r="Q356" s="18">
        <f>IFERROR((VLOOKUP(A356,$A$3:$N$369,13,FALSE)/VLOOKUP(A356-7,$A$3:$N$369,13,FALSE))-1,"No data available")</f>
        <v>-1.9608462730468679E-2</v>
      </c>
      <c r="R356" s="18">
        <f>IFERROR((VLOOKUP(A356,$A$3:$N$369,14,FALSE)/VLOOKUP(A356-7,$A$3:$N$369,14,FALSE))-1,"No data available")</f>
        <v>-1.9999986100420308E-2</v>
      </c>
    </row>
    <row r="357" spans="1:18" x14ac:dyDescent="0.25">
      <c r="A357" s="15">
        <v>43819</v>
      </c>
      <c r="B357" s="16">
        <v>22151687</v>
      </c>
      <c r="C357" s="16">
        <v>5261025</v>
      </c>
      <c r="D357" s="16">
        <v>2062322</v>
      </c>
      <c r="E357" s="16">
        <v>1430220</v>
      </c>
      <c r="F357" s="46">
        <v>1231419</v>
      </c>
      <c r="G357" s="17">
        <f t="shared" si="25"/>
        <v>5.5590303348002343E-2</v>
      </c>
      <c r="H357" s="47">
        <f>IFERROR((VLOOKUP(A357,$A$3:$F$369,6,TRUE)/(VLOOKUP(A357-7,$A$3:$F$369,6,TRUE))-1),"No Data Available")</f>
        <v>-5.8766203241909509E-2</v>
      </c>
      <c r="I357" s="25">
        <f>IFERROR((VLOOKUP(A357,'Channel wise traffic'!$A$3:$F$369,6,TRUE)/(VLOOKUP(A357-7,'Channel wise traffic'!$A$3:$F$369,6,TRUE))-1),"No Data Avaiable")</f>
        <v>-2.8571422306645E-2</v>
      </c>
      <c r="J357" s="25">
        <f>IFERROR((VLOOKUP(A357,$A$3:$G$369,7,FALSE)/(VLOOKUP(A357-7,$A$3:$G$369,7,FALSE))-1),"No Data Available")</f>
        <v>-3.1082865026457518E-2</v>
      </c>
      <c r="K357" s="17">
        <f t="shared" si="26"/>
        <v>0.23749997009257129</v>
      </c>
      <c r="L357" s="17">
        <f t="shared" si="27"/>
        <v>0.39200003801540573</v>
      </c>
      <c r="M357" s="17">
        <f t="shared" si="28"/>
        <v>0.69349985113866797</v>
      </c>
      <c r="N357" s="17">
        <f t="shared" si="29"/>
        <v>0.8609997063388849</v>
      </c>
      <c r="O357" s="18">
        <f>IFERROR((VLOOKUP(A357,$A$3:$N$369,11,FALSE)/VLOOKUP(A357-7,$A$3:$N$369,11,FALSE))-1,"No data available")</f>
        <v>-8.653845022878659E-2</v>
      </c>
      <c r="P357" s="18">
        <f>IFERROR((VLOOKUP(A357,$A$3:$N$369,12,FALSE)/VLOOKUP(A357-7,$A$3:$N$369,12,FALSE))-1,"No data available")</f>
        <v>2.0833374938063809E-2</v>
      </c>
      <c r="Q357" s="18">
        <f>IFERROR((VLOOKUP(A357,$A$3:$N$369,13,FALSE)/VLOOKUP(A357-7,$A$3:$N$369,13,FALSE))-1,"No data available")</f>
        <v>-4.9999883817654078E-2</v>
      </c>
      <c r="R357" s="18">
        <f>IFERROR((VLOOKUP(A357,$A$3:$N$369,14,FALSE)/VLOOKUP(A357-7,$A$3:$N$369,14,FALSE))-1,"No data available")</f>
        <v>9.3749446377510814E-2</v>
      </c>
    </row>
    <row r="358" spans="1:18" x14ac:dyDescent="0.25">
      <c r="A358" s="22">
        <v>43820</v>
      </c>
      <c r="B358" s="23">
        <v>46236443</v>
      </c>
      <c r="C358" s="23">
        <v>9321266</v>
      </c>
      <c r="D358" s="23">
        <v>3042461</v>
      </c>
      <c r="E358" s="23">
        <v>1965430</v>
      </c>
      <c r="F358" s="23">
        <v>1502374</v>
      </c>
      <c r="G358" s="24">
        <f t="shared" si="25"/>
        <v>3.2493286734881402E-2</v>
      </c>
      <c r="H358" s="48">
        <f>IFERROR((VLOOKUP(A358,$A$3:$F$369,6,TRUE)/(VLOOKUP(A358-7,$A$3:$F$369,6,TRUE))-1),"No Data Available")</f>
        <v>-0.15770913551564303</v>
      </c>
      <c r="I358" s="18">
        <f>IFERROR((VLOOKUP(A358,'Channel wise traffic'!$A$3:$F$369,6,TRUE)/(VLOOKUP(A358-7,'Channel wise traffic'!$A$3:$F$369,6,TRUE))-1),"No Data Avaiable")</f>
        <v>9.8039108627445692E-3</v>
      </c>
      <c r="J358" s="18">
        <f>IFERROR((VLOOKUP(A358,$A$3:$G$369,7,FALSE)/(VLOOKUP(A358-7,$A$3:$G$369,7,FALSE))-1),"No Data Available")</f>
        <v>-0.16588672574431385</v>
      </c>
      <c r="K358" s="24">
        <f t="shared" si="26"/>
        <v>0.20159998034450877</v>
      </c>
      <c r="L358" s="24">
        <f t="shared" si="27"/>
        <v>0.32639997614058003</v>
      </c>
      <c r="M358" s="24">
        <f t="shared" si="28"/>
        <v>0.64600006376416985</v>
      </c>
      <c r="N358" s="24">
        <f t="shared" si="29"/>
        <v>0.7643996479141969</v>
      </c>
      <c r="O358" s="25">
        <f>IFERROR((VLOOKUP(A358,$A$3:$N$369,11,FALSE)/VLOOKUP(A358-7,$A$3:$N$369,11,FALSE))-1,"No data available")</f>
        <v>-8.969747689047125E-8</v>
      </c>
      <c r="P358" s="25">
        <f>IFERROR((VLOOKUP(A358,$A$3:$N$369,12,FALSE)/VLOOKUP(A358-7,$A$3:$N$369,12,FALSE))-1,"No data available")</f>
        <v>-6.7961145586713623E-2</v>
      </c>
      <c r="Q358" s="25">
        <f>IFERROR((VLOOKUP(A358,$A$3:$N$369,13,FALSE)/VLOOKUP(A358-7,$A$3:$N$369,13,FALSE))-1,"No data available")</f>
        <v>-5.9405855377534955E-2</v>
      </c>
      <c r="R358" s="25">
        <f>IFERROR((VLOOKUP(A358,$A$3:$N$369,14,FALSE)/VLOOKUP(A358-7,$A$3:$N$369,14,FALSE))-1,"No data available")</f>
        <v>-4.8543837382359012E-2</v>
      </c>
    </row>
    <row r="359" spans="1:18" x14ac:dyDescent="0.25">
      <c r="A359" s="15">
        <v>43821</v>
      </c>
      <c r="B359" s="16">
        <v>43094160</v>
      </c>
      <c r="C359" s="16">
        <v>9140271</v>
      </c>
      <c r="D359" s="16">
        <v>3263076</v>
      </c>
      <c r="E359" s="16">
        <v>2107947</v>
      </c>
      <c r="F359" s="16">
        <v>1677083</v>
      </c>
      <c r="G359" s="17">
        <f t="shared" si="25"/>
        <v>3.8916711684367444E-2</v>
      </c>
      <c r="H359" s="49">
        <f>IFERROR((VLOOKUP(A359,$A$3:$F$369,6,TRUE)/(VLOOKUP(A359-7,$A$3:$F$369,6,TRUE))-1),"No Data Available")</f>
        <v>0.21029166080314066</v>
      </c>
      <c r="I359" s="32">
        <f>IFERROR((VLOOKUP(A359,'Channel wise traffic'!$A$3:$F$369,6,TRUE)/(VLOOKUP(A359-7,'Channel wise traffic'!$A$3:$F$369,6,TRUE))-1),"No Data Avaiable")</f>
        <v>0</v>
      </c>
      <c r="J359" s="32">
        <f>IFERROR((VLOOKUP(A359,$A$3:$G$369,7,FALSE)/(VLOOKUP(A359-7,$A$3:$G$369,7,FALSE))-1),"No Data Available")</f>
        <v>0.21029166080314066</v>
      </c>
      <c r="K359" s="17">
        <f t="shared" si="26"/>
        <v>0.21209999220311987</v>
      </c>
      <c r="L359" s="17">
        <f t="shared" si="27"/>
        <v>0.35699991827375799</v>
      </c>
      <c r="M359" s="17">
        <f t="shared" si="28"/>
        <v>0.64599997057990677</v>
      </c>
      <c r="N359" s="17">
        <f t="shared" si="29"/>
        <v>0.79560017400817007</v>
      </c>
      <c r="O359" s="18">
        <f>IFERROR((VLOOKUP(A359,$A$3:$N$369,11,FALSE)/VLOOKUP(A359-7,$A$3:$N$369,11,FALSE))-1,"No data available")</f>
        <v>5.2083374099396229E-2</v>
      </c>
      <c r="P359" s="18">
        <f>IFERROR((VLOOKUP(A359,$A$3:$N$369,12,FALSE)/VLOOKUP(A359-7,$A$3:$N$369,12,FALSE))-1,"No data available")</f>
        <v>0.10526313568085044</v>
      </c>
      <c r="Q359" s="18">
        <f>IFERROR((VLOOKUP(A359,$A$3:$N$369,13,FALSE)/VLOOKUP(A359-7,$A$3:$N$369,13,FALSE))-1,"No data available")</f>
        <v>-1.3490768735469061E-7</v>
      </c>
      <c r="R359" s="18">
        <f>IFERROR((VLOOKUP(A359,$A$3:$N$369,14,FALSE)/VLOOKUP(A359-7,$A$3:$N$369,14,FALSE))-1,"No data available")</f>
        <v>4.0816711906140668E-2</v>
      </c>
    </row>
    <row r="360" spans="1:18" x14ac:dyDescent="0.25">
      <c r="A360" s="22">
        <v>43822</v>
      </c>
      <c r="B360" s="23">
        <v>21500167</v>
      </c>
      <c r="C360" s="23">
        <v>5106289</v>
      </c>
      <c r="D360" s="23">
        <v>1940390</v>
      </c>
      <c r="E360" s="23">
        <v>1430649</v>
      </c>
      <c r="F360" s="23">
        <v>1196595</v>
      </c>
      <c r="G360" s="24">
        <f t="shared" si="25"/>
        <v>5.5655149097213988E-2</v>
      </c>
      <c r="H360" s="48">
        <f>IFERROR((VLOOKUP(A360,$A$3:$F$369,6,TRUE)/(VLOOKUP(A360-7,$A$3:$F$369,6,TRUE))-1),"No Data Available")</f>
        <v>-9.6867855803172809E-2</v>
      </c>
      <c r="I360" s="18">
        <f>IFERROR((VLOOKUP(A360,'Channel wise traffic'!$A$3:$F$369,6,TRUE)/(VLOOKUP(A360-7,'Channel wise traffic'!$A$3:$F$369,6,TRUE))-1),"No Data Avaiable")</f>
        <v>1.0204110399515187E-2</v>
      </c>
      <c r="J360" s="18">
        <f>IFERROR((VLOOKUP(A360,$A$3:$G$369,7,FALSE)/(VLOOKUP(A360-7,$A$3:$G$369,7,FALSE))-1),"No Data Available")</f>
        <v>-0.10599042774802347</v>
      </c>
      <c r="K360" s="24">
        <f t="shared" si="26"/>
        <v>0.23749996918628585</v>
      </c>
      <c r="L360" s="24">
        <f t="shared" si="27"/>
        <v>0.38000003525064874</v>
      </c>
      <c r="M360" s="24">
        <f t="shared" si="28"/>
        <v>0.73729971809790817</v>
      </c>
      <c r="N360" s="24">
        <f t="shared" si="29"/>
        <v>0.83640012330068381</v>
      </c>
      <c r="O360" s="25">
        <f>IFERROR((VLOOKUP(A360,$A$3:$N$369,11,FALSE)/VLOOKUP(A360-7,$A$3:$N$369,11,FALSE))-1,"No data available")</f>
        <v>-6.8627534921663846E-2</v>
      </c>
      <c r="P360" s="25">
        <f>IFERROR((VLOOKUP(A360,$A$3:$N$369,12,FALSE)/VLOOKUP(A360-7,$A$3:$N$369,12,FALSE))-1,"No data available")</f>
        <v>-6.8627152588958129E-2</v>
      </c>
      <c r="Q360" s="25">
        <f>IFERROR((VLOOKUP(A360,$A$3:$N$369,13,FALSE)/VLOOKUP(A360-7,$A$3:$N$369,13,FALSE))-1,"No data available")</f>
        <v>3.0612073875067258E-2</v>
      </c>
      <c r="R360" s="25">
        <f>IFERROR((VLOOKUP(A360,$A$3:$N$369,14,FALSE)/VLOOKUP(A360-7,$A$3:$N$369,14,FALSE))-1,"No data available")</f>
        <v>-5.5760874029253671E-8</v>
      </c>
    </row>
    <row r="361" spans="1:18" x14ac:dyDescent="0.25">
      <c r="A361" s="15">
        <v>43823</v>
      </c>
      <c r="B361" s="16">
        <v>21282993</v>
      </c>
      <c r="C361" s="16">
        <v>5320748</v>
      </c>
      <c r="D361" s="16">
        <v>2107016</v>
      </c>
      <c r="E361" s="16">
        <v>1568884</v>
      </c>
      <c r="F361" s="16">
        <v>1312214</v>
      </c>
      <c r="G361" s="17">
        <f t="shared" si="25"/>
        <v>6.1655519973154153E-2</v>
      </c>
      <c r="H361" s="47">
        <f>IFERROR((VLOOKUP(A361,$A$3:$F$369,6,TRUE)/(VLOOKUP(A361-7,$A$3:$F$369,6,TRUE))-1),"No Data Available")</f>
        <v>0.18819603848330502</v>
      </c>
      <c r="I361" s="25">
        <f>IFERROR((VLOOKUP(A361,'Channel wise traffic'!$A$3:$F$369,6,TRUE)/(VLOOKUP(A361-7,'Channel wise traffic'!$A$3:$F$369,6,TRUE))-1),"No Data Avaiable")</f>
        <v>1.0309259753916944E-2</v>
      </c>
      <c r="J361" s="25">
        <f>IFERROR((VLOOKUP(A361,$A$3:$G$369,7,FALSE)/(VLOOKUP(A361-7,$A$3:$G$369,7,FALSE))-1),"No Data Available")</f>
        <v>0.17607161132846216</v>
      </c>
      <c r="K361" s="17">
        <f t="shared" si="26"/>
        <v>0.24999998825353181</v>
      </c>
      <c r="L361" s="17">
        <f t="shared" si="27"/>
        <v>0.39599996090775208</v>
      </c>
      <c r="M361" s="17">
        <f t="shared" si="28"/>
        <v>0.74459994608488977</v>
      </c>
      <c r="N361" s="17">
        <f t="shared" si="29"/>
        <v>0.83639963184021249</v>
      </c>
      <c r="O361" s="18">
        <f>IFERROR((VLOOKUP(A361,$A$3:$N$369,11,FALSE)/VLOOKUP(A361-7,$A$3:$N$369,11,FALSE))-1,"No data available")</f>
        <v>3.0927857245267365E-2</v>
      </c>
      <c r="P361" s="18">
        <f>IFERROR((VLOOKUP(A361,$A$3:$N$369,12,FALSE)/VLOOKUP(A361-7,$A$3:$N$369,12,FALSE))-1,"No data available")</f>
        <v>1.7612831570978926E-7</v>
      </c>
      <c r="Q361" s="18">
        <f>IFERROR((VLOOKUP(A361,$A$3:$N$369,13,FALSE)/VLOOKUP(A361-7,$A$3:$N$369,13,FALSE))-1,"No data available")</f>
        <v>7.3683998851269639E-2</v>
      </c>
      <c r="R361" s="18">
        <f>IFERROR((VLOOKUP(A361,$A$3:$N$369,14,FALSE)/VLOOKUP(A361-7,$A$3:$N$369,14,FALSE))-1,"No data available")</f>
        <v>6.2499989498805641E-2</v>
      </c>
    </row>
    <row r="362" spans="1:18" x14ac:dyDescent="0.25">
      <c r="A362" s="15">
        <v>43824</v>
      </c>
      <c r="B362" s="16">
        <v>20631473</v>
      </c>
      <c r="C362" s="16">
        <v>5261025</v>
      </c>
      <c r="D362" s="16">
        <v>2167542</v>
      </c>
      <c r="E362" s="16">
        <v>1582306</v>
      </c>
      <c r="F362" s="46">
        <v>1258566</v>
      </c>
      <c r="G362" s="17">
        <f t="shared" si="25"/>
        <v>6.1002236728322792E-2</v>
      </c>
      <c r="H362" s="48">
        <f>IFERROR((VLOOKUP(A362,$A$3:$F$369,6,TRUE)/(VLOOKUP(A362-7,$A$3:$F$369,6,TRUE))-1),"No Data Available")</f>
        <v>-1.9849632492091485E-2</v>
      </c>
      <c r="I362" s="18">
        <f>IFERROR((VLOOKUP(A362,'Channel wise traffic'!$A$3:$F$369,6,TRUE)/(VLOOKUP(A362-7,'Channel wise traffic'!$A$3:$F$369,6,TRUE))-1),"No Data Avaiable")</f>
        <v>-7.7669856905524637E-2</v>
      </c>
      <c r="J362" s="18">
        <f>IFERROR((VLOOKUP(A362,$A$3:$G$369,7,FALSE)/(VLOOKUP(A362-7,$A$3:$G$369,7,FALSE))-1),"No Data Available")</f>
        <v>6.2689336322857558E-2</v>
      </c>
      <c r="K362" s="17">
        <f t="shared" si="26"/>
        <v>0.25499997019117343</v>
      </c>
      <c r="L362" s="17">
        <f t="shared" si="27"/>
        <v>0.41199994297689141</v>
      </c>
      <c r="M362" s="17">
        <f t="shared" si="28"/>
        <v>0.73000015685970565</v>
      </c>
      <c r="N362" s="17">
        <f t="shared" si="29"/>
        <v>0.79539987840531479</v>
      </c>
      <c r="O362" s="18">
        <f>IFERROR((VLOOKUP(A362,$A$3:$N$369,11,FALSE)/VLOOKUP(A362-7,$A$3:$N$369,11,FALSE))-1,"No data available")</f>
        <v>5.1546375448807247E-2</v>
      </c>
      <c r="P362" s="18">
        <f>IFERROR((VLOOKUP(A362,$A$3:$N$369,12,FALSE)/VLOOKUP(A362-7,$A$3:$N$369,12,FALSE))-1,"No data available")</f>
        <v>6.1855434340853055E-2</v>
      </c>
      <c r="Q362" s="18">
        <f>IFERROR((VLOOKUP(A362,$A$3:$N$369,13,FALSE)/VLOOKUP(A362-7,$A$3:$N$369,13,FALSE))-1,"No data available")</f>
        <v>-3.8460964053912527E-2</v>
      </c>
      <c r="R362" s="18">
        <f>IFERROR((VLOOKUP(A362,$A$3:$N$369,14,FALSE)/VLOOKUP(A362-7,$A$3:$N$369,14,FALSE))-1,"No data available")</f>
        <v>-1.0204265936908374E-2</v>
      </c>
    </row>
    <row r="363" spans="1:18" x14ac:dyDescent="0.25">
      <c r="A363" s="22">
        <v>43825</v>
      </c>
      <c r="B363" s="23">
        <v>20631473</v>
      </c>
      <c r="C363" s="23">
        <v>5209447</v>
      </c>
      <c r="D363" s="23">
        <v>2146292</v>
      </c>
      <c r="E363" s="23">
        <v>1645132</v>
      </c>
      <c r="F363" s="23">
        <v>1295048</v>
      </c>
      <c r="G363" s="24">
        <f t="shared" si="25"/>
        <v>6.2770506012828076E-2</v>
      </c>
      <c r="H363" s="47">
        <f>IFERROR((VLOOKUP(A363,$A$3:$F$369,6,TRUE)/(VLOOKUP(A363-7,$A$3:$F$369,6,TRUE))-1),"No Data Available")</f>
        <v>6.9238688988570773E-2</v>
      </c>
      <c r="I363" s="25">
        <f>IFERROR((VLOOKUP(A363,'Channel wise traffic'!$A$3:$F$369,6,TRUE)/(VLOOKUP(A363-7,'Channel wise traffic'!$A$3:$F$369,6,TRUE))-1),"No Data Avaiable")</f>
        <v>-2.0618566978098496E-2</v>
      </c>
      <c r="J363" s="25">
        <f>IFERROR((VLOOKUP(A363,$A$3:$G$369,7,FALSE)/(VLOOKUP(A363-7,$A$3:$G$369,7,FALSE))-1),"No Data Available")</f>
        <v>9.1748987542926042E-2</v>
      </c>
      <c r="K363" s="24">
        <f t="shared" si="26"/>
        <v>0.25250000327170047</v>
      </c>
      <c r="L363" s="24">
        <f t="shared" si="27"/>
        <v>0.41199996851873144</v>
      </c>
      <c r="M363" s="24">
        <f t="shared" si="28"/>
        <v>0.76649961887758045</v>
      </c>
      <c r="N363" s="24">
        <f t="shared" si="29"/>
        <v>0.78720005446371477</v>
      </c>
      <c r="O363" s="25">
        <f>IFERROR((VLOOKUP(A363,$A$3:$N$369,11,FALSE)/VLOOKUP(A363-7,$A$3:$N$369,11,FALSE))-1,"No data available")</f>
        <v>2.0202121474216073E-2</v>
      </c>
      <c r="P363" s="25">
        <f>IFERROR((VLOOKUP(A363,$A$3:$N$369,12,FALSE)/VLOOKUP(A363-7,$A$3:$N$369,12,FALSE))-1,"No data available")</f>
        <v>4.0403880280238225E-2</v>
      </c>
      <c r="Q363" s="25">
        <f>IFERROR((VLOOKUP(A363,$A$3:$N$369,13,FALSE)/VLOOKUP(A363-7,$A$3:$N$369,13,FALSE))-1,"No data available")</f>
        <v>4.9999847141527276E-2</v>
      </c>
      <c r="R363" s="25">
        <f>IFERROR((VLOOKUP(A363,$A$3:$N$369,14,FALSE)/VLOOKUP(A363-7,$A$3:$N$369,14,FALSE))-1,"No data available")</f>
        <v>-2.0407669098314374E-2</v>
      </c>
    </row>
    <row r="364" spans="1:18" x14ac:dyDescent="0.25">
      <c r="A364" s="15">
        <v>43826</v>
      </c>
      <c r="B364" s="16">
        <v>22368860</v>
      </c>
      <c r="C364" s="16">
        <v>5648137</v>
      </c>
      <c r="D364" s="16">
        <v>2349625</v>
      </c>
      <c r="E364" s="16">
        <v>1629465</v>
      </c>
      <c r="F364" s="16">
        <v>1309438</v>
      </c>
      <c r="G364" s="17">
        <f t="shared" si="25"/>
        <v>5.8538432445819771E-2</v>
      </c>
      <c r="H364" s="48">
        <f>IFERROR((VLOOKUP(A364,$A$3:$F$369,6,TRUE)/(VLOOKUP(A364-7,$A$3:$F$369,6,TRUE))-1),"No Data Available")</f>
        <v>6.335698896963593E-2</v>
      </c>
      <c r="I364" s="18">
        <f>IFERROR((VLOOKUP(A364,'Channel wise traffic'!$A$3:$F$369,6,TRUE)/(VLOOKUP(A364-7,'Channel wise traffic'!$A$3:$F$369,6,TRUE))-1),"No Data Avaiable")</f>
        <v>9.8039043079567456E-3</v>
      </c>
      <c r="J364" s="18">
        <f>IFERROR((VLOOKUP(A364,$A$3:$G$369,7,FALSE)/(VLOOKUP(A364-7,$A$3:$G$369,7,FALSE))-1),"No Data Available")</f>
        <v>5.3033153630440921E-2</v>
      </c>
      <c r="K364" s="17">
        <f t="shared" si="26"/>
        <v>0.25249999329424921</v>
      </c>
      <c r="L364" s="17">
        <f t="shared" si="27"/>
        <v>0.41600000141639626</v>
      </c>
      <c r="M364" s="17">
        <f t="shared" si="28"/>
        <v>0.69350002659998933</v>
      </c>
      <c r="N364" s="17">
        <f t="shared" si="29"/>
        <v>0.80359995458632127</v>
      </c>
      <c r="O364" s="18">
        <f>IFERROR((VLOOKUP(A364,$A$3:$N$369,11,FALSE)/VLOOKUP(A364-7,$A$3:$N$369,11,FALSE))-1,"No data available")</f>
        <v>6.3158000381352997E-2</v>
      </c>
      <c r="P364" s="18">
        <f>IFERROR((VLOOKUP(A364,$A$3:$N$369,12,FALSE)/VLOOKUP(A364-7,$A$3:$N$369,12,FALSE))-1,"No data available")</f>
        <v>6.1224390493674674E-2</v>
      </c>
      <c r="Q364" s="18">
        <f>IFERROR((VLOOKUP(A364,$A$3:$N$369,13,FALSE)/VLOOKUP(A364-7,$A$3:$N$369,13,FALSE))-1,"No data available")</f>
        <v>2.5300844841424919E-7</v>
      </c>
      <c r="R364" s="18">
        <f>IFERROR((VLOOKUP(A364,$A$3:$N$369,14,FALSE)/VLOOKUP(A364-7,$A$3:$N$369,14,FALSE))-1,"No data available")</f>
        <v>-6.6666401080015425E-2</v>
      </c>
    </row>
    <row r="365" spans="1:18" x14ac:dyDescent="0.25">
      <c r="A365" s="22">
        <v>43827</v>
      </c>
      <c r="B365" s="23">
        <v>45338648</v>
      </c>
      <c r="C365" s="23">
        <v>9521116</v>
      </c>
      <c r="D365" s="23">
        <v>3269551</v>
      </c>
      <c r="E365" s="23">
        <v>2201061</v>
      </c>
      <c r="F365" s="23">
        <v>1768333</v>
      </c>
      <c r="G365" s="24">
        <f t="shared" si="25"/>
        <v>3.9002773086661079E-2</v>
      </c>
      <c r="H365" s="47">
        <f>IFERROR((VLOOKUP(A365,$A$3:$F$369,6,TRUE)/(VLOOKUP(A365-7,$A$3:$F$369,6,TRUE))-1),"No Data Available")</f>
        <v>0.17702582712427128</v>
      </c>
      <c r="I365" s="25">
        <f>IFERROR((VLOOKUP(A365,'Channel wise traffic'!$A$3:$F$369,6,TRUE)/(VLOOKUP(A365-7,'Channel wise traffic'!$A$3:$F$369,6,TRUE))-1),"No Data Avaiable")</f>
        <v>-1.9417454730133787E-2</v>
      </c>
      <c r="J365" s="25">
        <f>IFERROR((VLOOKUP(A365,$A$3:$G$369,7,FALSE)/(VLOOKUP(A365-7,$A$3:$G$369,7,FALSE))-1),"No Data Available")</f>
        <v>0.2003332689885069</v>
      </c>
      <c r="K365" s="24">
        <f t="shared" si="26"/>
        <v>0.20999999823550097</v>
      </c>
      <c r="L365" s="24">
        <f t="shared" si="27"/>
        <v>0.34339997538103728</v>
      </c>
      <c r="M365" s="24">
        <f t="shared" si="28"/>
        <v>0.6731997757490249</v>
      </c>
      <c r="N365" s="24">
        <f t="shared" si="29"/>
        <v>0.80340026923379226</v>
      </c>
      <c r="O365" s="25">
        <f>IFERROR((VLOOKUP(A365,$A$3:$N$369,11,FALSE)/VLOOKUP(A365-7,$A$3:$N$369,11,FALSE))-1,"No data available")</f>
        <v>4.1666759474071613E-2</v>
      </c>
      <c r="P365" s="25">
        <f>IFERROR((VLOOKUP(A365,$A$3:$N$369,12,FALSE)/VLOOKUP(A365-7,$A$3:$N$369,12,FALSE))-1,"No data available")</f>
        <v>5.2083334813527671E-2</v>
      </c>
      <c r="Q365" s="25">
        <f>IFERROR((VLOOKUP(A365,$A$3:$N$369,13,FALSE)/VLOOKUP(A365-7,$A$3:$N$369,13,FALSE))-1,"No data available")</f>
        <v>4.2104813158013288E-2</v>
      </c>
      <c r="R365" s="25">
        <f>IFERROR((VLOOKUP(A365,$A$3:$N$369,14,FALSE)/VLOOKUP(A365-7,$A$3:$N$369,14,FALSE))-1,"No data available")</f>
        <v>5.1021244483845152E-2</v>
      </c>
    </row>
    <row r="366" spans="1:18" x14ac:dyDescent="0.25">
      <c r="A366" s="15">
        <v>43828</v>
      </c>
      <c r="B366" s="16">
        <v>43543058</v>
      </c>
      <c r="C366" s="16">
        <v>8778280</v>
      </c>
      <c r="D366" s="16">
        <v>3133846</v>
      </c>
      <c r="E366" s="16">
        <v>2109705</v>
      </c>
      <c r="F366" s="16">
        <v>1596202</v>
      </c>
      <c r="G366" s="17">
        <f t="shared" si="25"/>
        <v>3.6658013316382146E-2</v>
      </c>
      <c r="H366" s="48">
        <f>IFERROR((VLOOKUP(A366,$A$3:$F$369,6,TRUE)/(VLOOKUP(A366-7,$A$3:$F$369,6,TRUE))-1),"No Data Available")</f>
        <v>-4.8227189709752039E-2</v>
      </c>
      <c r="I366" s="18">
        <f>IFERROR((VLOOKUP(A366,'Channel wise traffic'!$A$3:$F$369,6,TRUE)/(VLOOKUP(A366-7,'Channel wise traffic'!$A$3:$F$369,6,TRUE))-1),"No Data Avaiable")</f>
        <v>1.0416678752604991E-2</v>
      </c>
      <c r="J366" s="18">
        <f>IFERROR((VLOOKUP(A366,$A$3:$G$369,7,FALSE)/(VLOOKUP(A366-7,$A$3:$G$369,7,FALSE))-1),"No Data Available")</f>
        <v>-5.8039291353914724E-2</v>
      </c>
      <c r="K366" s="17">
        <f t="shared" si="26"/>
        <v>0.2015999886824669</v>
      </c>
      <c r="L366" s="17">
        <f t="shared" si="27"/>
        <v>0.35700000455670133</v>
      </c>
      <c r="M366" s="17">
        <f t="shared" si="28"/>
        <v>0.67319995941089639</v>
      </c>
      <c r="N366" s="17">
        <f t="shared" si="29"/>
        <v>0.75659961937806475</v>
      </c>
      <c r="O366" s="18">
        <f>IFERROR((VLOOKUP(A366,$A$3:$N$369,11,FALSE)/VLOOKUP(A366-7,$A$3:$N$369,11,FALSE))-1,"No data available")</f>
        <v>-4.9504968913895664E-2</v>
      </c>
      <c r="P366" s="18">
        <f>IFERROR((VLOOKUP(A366,$A$3:$N$369,12,FALSE)/VLOOKUP(A366-7,$A$3:$N$369,12,FALSE))-1,"No data available")</f>
        <v>2.4168897216902963E-7</v>
      </c>
      <c r="Q366" s="18">
        <f>IFERROR((VLOOKUP(A366,$A$3:$N$369,13,FALSE)/VLOOKUP(A366-7,$A$3:$N$369,13,FALSE))-1,"No data available")</f>
        <v>4.2105247785959588E-2</v>
      </c>
      <c r="R366" s="18">
        <f>IFERROR((VLOOKUP(A366,$A$3:$N$369,14,FALSE)/VLOOKUP(A366-7,$A$3:$N$369,14,FALSE))-1,"No data available")</f>
        <v>-4.9020294243556584E-2</v>
      </c>
    </row>
    <row r="367" spans="1:18" x14ac:dyDescent="0.25">
      <c r="A367" s="15">
        <v>43829</v>
      </c>
      <c r="B367" s="16">
        <v>22151687</v>
      </c>
      <c r="C367" s="16">
        <v>5316404</v>
      </c>
      <c r="D367" s="16">
        <v>2041499</v>
      </c>
      <c r="E367" s="16">
        <v>1415779</v>
      </c>
      <c r="F367" s="46">
        <v>1172548</v>
      </c>
      <c r="G367" s="17">
        <f t="shared" si="25"/>
        <v>5.2932672802753128E-2</v>
      </c>
      <c r="H367" s="47">
        <f>IFERROR((VLOOKUP(A367,$A$3:$F$369,6,TRUE)/(VLOOKUP(A367-7,$A$3:$F$369,6,TRUE))-1),"No Data Available")</f>
        <v>-2.0096189604669967E-2</v>
      </c>
      <c r="I367" s="25">
        <f>IFERROR((VLOOKUP(A367,'Channel wise traffic'!$A$3:$F$369,6,TRUE)/(VLOOKUP(A367-7,'Channel wise traffic'!$A$3:$F$369,6,TRUE))-1),"No Data Avaiable")</f>
        <v>3.0302975335167126E-2</v>
      </c>
      <c r="J367" s="25">
        <f>IFERROR((VLOOKUP(A367,$A$3:$G$369,7,FALSE)/(VLOOKUP(A367-7,$A$3:$G$369,7,FALSE))-1),"No Data Available")</f>
        <v>-4.8916880802986507E-2</v>
      </c>
      <c r="K367" s="17">
        <f t="shared" si="26"/>
        <v>0.23999996027390599</v>
      </c>
      <c r="L367" s="17">
        <f t="shared" si="27"/>
        <v>0.38399997441879885</v>
      </c>
      <c r="M367" s="17">
        <f t="shared" si="28"/>
        <v>0.69349972740618537</v>
      </c>
      <c r="N367" s="17">
        <f t="shared" si="29"/>
        <v>0.82819988147867707</v>
      </c>
      <c r="O367" s="18">
        <f>IFERROR((VLOOKUP(A367,$A$3:$N$369,11,FALSE)/VLOOKUP(A367-7,$A$3:$N$369,11,FALSE))-1,"No data available")</f>
        <v>1.0526279629363922E-2</v>
      </c>
      <c r="P367" s="18">
        <f>IFERROR((VLOOKUP(A367,$A$3:$N$369,12,FALSE)/VLOOKUP(A367-7,$A$3:$N$369,12,FALSE))-1,"No data available")</f>
        <v>1.0526154729200821E-2</v>
      </c>
      <c r="Q367" s="18">
        <f>IFERROR((VLOOKUP(A367,$A$3:$N$369,13,FALSE)/VLOOKUP(A367-7,$A$3:$N$369,13,FALSE))-1,"No data available")</f>
        <v>-5.940595068274046E-2</v>
      </c>
      <c r="R367" s="18">
        <f>IFERROR((VLOOKUP(A367,$A$3:$N$369,14,FALSE)/VLOOKUP(A367-7,$A$3:$N$369,14,FALSE))-1,"No data available")</f>
        <v>-9.8042092457448771E-3</v>
      </c>
    </row>
    <row r="368" spans="1:18" x14ac:dyDescent="0.25">
      <c r="A368" s="22">
        <v>43830</v>
      </c>
      <c r="B368" s="23">
        <v>21934513</v>
      </c>
      <c r="C368" s="23">
        <v>5319119</v>
      </c>
      <c r="D368" s="23">
        <v>2106371</v>
      </c>
      <c r="E368" s="23">
        <v>1491521</v>
      </c>
      <c r="F368" s="23">
        <v>1284200</v>
      </c>
      <c r="G368" s="24">
        <f t="shared" si="25"/>
        <v>5.854700307228157E-2</v>
      </c>
      <c r="H368" s="48">
        <f>IFERROR((VLOOKUP(A368,$A$3:$F$369,6,TRUE)/(VLOOKUP(A368-7,$A$3:$F$369,6,TRUE))-1),"No Data Available")</f>
        <v>-2.1348651972925126E-2</v>
      </c>
      <c r="I368" s="18">
        <f>IFERROR((VLOOKUP(A368,'Channel wise traffic'!$A$3:$F$369,6,TRUE)/(VLOOKUP(A368-7,'Channel wise traffic'!$A$3:$F$369,6,TRUE))-1),"No Data Avaiable")</f>
        <v>3.06121902409211E-2</v>
      </c>
      <c r="J368" s="18">
        <f>IFERROR((VLOOKUP(A368,$A$3:$G$369,7,FALSE)/(VLOOKUP(A368-7,$A$3:$G$369,7,FALSE))-1),"No Data Available")</f>
        <v>-5.0417495501231424E-2</v>
      </c>
      <c r="K368" s="24">
        <f t="shared" si="26"/>
        <v>0.24249998164992312</v>
      </c>
      <c r="L368" s="24">
        <f t="shared" si="27"/>
        <v>0.39599997668786879</v>
      </c>
      <c r="M368" s="24">
        <f t="shared" si="28"/>
        <v>0.70809985515372176</v>
      </c>
      <c r="N368" s="24">
        <f t="shared" si="29"/>
        <v>0.86100028092128778</v>
      </c>
      <c r="O368" s="25">
        <f>IFERROR((VLOOKUP(A368,$A$3:$N$369,11,FALSE)/VLOOKUP(A368-7,$A$3:$N$369,11,FALSE))-1,"No data available")</f>
        <v>-3.0000027824012232E-2</v>
      </c>
      <c r="P368" s="25">
        <f>IFERROR((VLOOKUP(A368,$A$3:$N$369,12,FALSE)/VLOOKUP(A368-7,$A$3:$N$369,12,FALSE))-1,"No data available")</f>
        <v>3.9848783606188931E-8</v>
      </c>
      <c r="Q368" s="25">
        <f>IFERROR((VLOOKUP(A368,$A$3:$N$369,13,FALSE)/VLOOKUP(A368-7,$A$3:$N$369,13,FALSE))-1,"No data available")</f>
        <v>-4.9019733513392949E-2</v>
      </c>
      <c r="R368" s="25">
        <f>IFERROR((VLOOKUP(A368,$A$3:$N$369,14,FALSE)/VLOOKUP(A368-7,$A$3:$N$369,14,FALSE))-1,"No data available")</f>
        <v>2.941255369392004E-2</v>
      </c>
    </row>
    <row r="369" spans="1:18" x14ac:dyDescent="0.25">
      <c r="A369" s="15">
        <v>43831</v>
      </c>
      <c r="B369" s="16">
        <v>21717340</v>
      </c>
      <c r="C369" s="16">
        <v>5375041</v>
      </c>
      <c r="D369" s="16">
        <v>2042515</v>
      </c>
      <c r="E369" s="16">
        <v>1520857</v>
      </c>
      <c r="F369" s="16">
        <v>1284516</v>
      </c>
      <c r="G369" s="17">
        <f t="shared" si="25"/>
        <v>5.914702260958294E-2</v>
      </c>
      <c r="H369" s="50">
        <f>IFERROR((VLOOKUP(A369,$A$3:$F$369,6,TRUE)/(VLOOKUP(A369-7,$A$3:$F$369,6,TRUE))-1),"No Data Available")</f>
        <v>2.0618704144240274E-2</v>
      </c>
      <c r="I369" s="39">
        <f>IFERROR((VLOOKUP(A369,'Channel wise traffic'!$A$3:$F$369,6,TRUE)/(VLOOKUP(A369-7,'Channel wise traffic'!$A$3:$F$369,6,TRUE))-1),"No Data Avaiable")</f>
        <v>5.2631533028763E-2</v>
      </c>
      <c r="J369" s="39">
        <f>IFERROR((VLOOKUP(A369,$A$3:$G$369,7,FALSE)/(VLOOKUP(A369-7,$A$3:$G$369,7,FALSE))-1),"No Data Available")</f>
        <v>-3.0412231062971751E-2</v>
      </c>
      <c r="K369" s="17">
        <f t="shared" si="26"/>
        <v>0.24749997006999935</v>
      </c>
      <c r="L369" s="17">
        <f t="shared" si="27"/>
        <v>0.37999989209384638</v>
      </c>
      <c r="M369" s="17">
        <f t="shared" si="28"/>
        <v>0.74460016205511348</v>
      </c>
      <c r="N369" s="17">
        <f t="shared" si="29"/>
        <v>0.84460011690776982</v>
      </c>
      <c r="O369" s="18">
        <f>IFERROR((VLOOKUP(A369,$A$3:$N$369,11,FALSE)/VLOOKUP(A369-7,$A$3:$N$369,11,FALSE))-1,"No data available")</f>
        <v>-2.9411768619232892E-2</v>
      </c>
      <c r="P369" s="18">
        <f>IFERROR((VLOOKUP(A369,$A$3:$N$369,12,FALSE)/VLOOKUP(A369-7,$A$3:$N$369,12,FALSE))-1,"No data available")</f>
        <v>-7.7670037165126216E-2</v>
      </c>
      <c r="Q369" s="18">
        <f>IFERROR((VLOOKUP(A369,$A$3:$N$369,13,FALSE)/VLOOKUP(A369-7,$A$3:$N$369,13,FALSE))-1,"No data available")</f>
        <v>2.0000002819470231E-2</v>
      </c>
      <c r="R369" s="18">
        <f>IFERROR((VLOOKUP(A369,$A$3:$N$369,14,FALSE)/VLOOKUP(A369-7,$A$3:$N$369,14,FALSE))-1,"No data available")</f>
        <v>6.1855979411382211E-2</v>
      </c>
    </row>
  </sheetData>
  <mergeCells count="1">
    <mergeCell ref="B1:F1"/>
  </mergeCells>
  <conditionalFormatting sqref="H1:I1048576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1:J1048576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1:R104857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CDAEAE-FF35-464D-B2D1-0C5BD0E8A79E}">
  <dimension ref="A1:J369"/>
  <sheetViews>
    <sheetView workbookViewId="0">
      <selection activeCell="E9" sqref="E9"/>
    </sheetView>
  </sheetViews>
  <sheetFormatPr defaultColWidth="11" defaultRowHeight="15.75" x14ac:dyDescent="0.25"/>
  <cols>
    <col min="6" max="6" width="19.75" customWidth="1"/>
    <col min="7" max="7" width="43.625" style="70" customWidth="1"/>
    <col min="8" max="8" width="42.75" style="70" customWidth="1"/>
    <col min="9" max="9" width="41.75" style="70" customWidth="1"/>
    <col min="10" max="10" width="47.375" style="70" customWidth="1"/>
  </cols>
  <sheetData>
    <row r="1" spans="1:10" ht="19.5" thickBot="1" x14ac:dyDescent="0.35">
      <c r="A1" s="69"/>
      <c r="B1" s="62" t="s">
        <v>35</v>
      </c>
      <c r="C1" s="63"/>
      <c r="D1" s="63"/>
      <c r="E1" s="64"/>
    </row>
    <row r="3" spans="1:10" x14ac:dyDescent="0.25">
      <c r="A3" s="12" t="s">
        <v>0</v>
      </c>
      <c r="B3" s="13" t="s">
        <v>6</v>
      </c>
      <c r="C3" s="13" t="s">
        <v>7</v>
      </c>
      <c r="D3" s="13" t="s">
        <v>8</v>
      </c>
      <c r="E3" s="13" t="s">
        <v>9</v>
      </c>
      <c r="F3" s="13" t="s">
        <v>34</v>
      </c>
      <c r="G3" s="71" t="s">
        <v>58</v>
      </c>
      <c r="H3" s="71" t="s">
        <v>59</v>
      </c>
      <c r="I3" s="71" t="s">
        <v>60</v>
      </c>
      <c r="J3" s="72" t="s">
        <v>61</v>
      </c>
    </row>
    <row r="4" spans="1:10" x14ac:dyDescent="0.25">
      <c r="A4" s="15">
        <v>43466</v>
      </c>
      <c r="B4" s="16">
        <v>7505512</v>
      </c>
      <c r="C4" s="16">
        <v>5629134</v>
      </c>
      <c r="D4" s="16">
        <v>2293351</v>
      </c>
      <c r="E4" s="16">
        <v>5420648</v>
      </c>
      <c r="F4" s="16">
        <f>SUM(B4:E4)</f>
        <v>20848645</v>
      </c>
      <c r="G4" s="56" t="str">
        <f>IFERROR((VLOOKUP(A4,$A$3:$F$369,2,FALSE)/VLOOKUP(A4-7,$A$3:$F$369,2,FALSE))-1,"No data Found")</f>
        <v>No data Found</v>
      </c>
      <c r="H4" s="56" t="str">
        <f>IFERROR((VLOOKUP(A4,$A$3:$F$369,3,FALSE)/VLOOKUP(A4-7,$A$3:$F$369,3,FALSE))-1,"No data Found")</f>
        <v>No data Found</v>
      </c>
      <c r="I4" s="56" t="str">
        <f>IFERROR((VLOOKUP(A4,$A$3:$F$369,4,FALSE)/VLOOKUP(A4-7,$A$3:$F$369,4,FALSE))-1,"No data Found")</f>
        <v>No data Found</v>
      </c>
      <c r="J4" s="57" t="str">
        <f>IFERROR((VLOOKUP(A4,$A$3:$F$369,5,FALSE)/VLOOKUP(A4-7,$A$3:$F$369,5,FALSE))-1,"No data Found")</f>
        <v>No data Found</v>
      </c>
    </row>
    <row r="5" spans="1:10" x14ac:dyDescent="0.25">
      <c r="A5" s="22">
        <v>43467</v>
      </c>
      <c r="B5" s="23">
        <v>7896424</v>
      </c>
      <c r="C5" s="23">
        <v>5922318</v>
      </c>
      <c r="D5" s="23">
        <v>2412796</v>
      </c>
      <c r="E5" s="23">
        <v>5702973</v>
      </c>
      <c r="F5" s="23">
        <f t="shared" ref="F5:F68" si="0">SUM(B5:E5)</f>
        <v>21934511</v>
      </c>
      <c r="G5" s="54" t="str">
        <f t="shared" ref="G5:G68" si="1">IFERROR((VLOOKUP(A5,$A$3:$F$369,2,FALSE)/VLOOKUP(A5-7,$A$3:$F$369,2,FALSE))-1,"No data Found")</f>
        <v>No data Found</v>
      </c>
      <c r="H5" s="54" t="str">
        <f t="shared" ref="H5:H68" si="2">IFERROR((VLOOKUP(A5,$A$3:$F$369,3,FALSE)/VLOOKUP(A5-7,$A$3:$F$369,3,FALSE))-1,"No data Found")</f>
        <v>No data Found</v>
      </c>
      <c r="I5" s="54" t="str">
        <f t="shared" ref="I5:I68" si="3">IFERROR((VLOOKUP(A5,$A$3:$F$369,4,FALSE)/VLOOKUP(A5-7,$A$3:$F$369,4,FALSE))-1,"No data Found")</f>
        <v>No data Found</v>
      </c>
      <c r="J5" s="55" t="str">
        <f t="shared" ref="J5:J68" si="4">IFERROR((VLOOKUP(A5,$A$3:$F$369,5,FALSE)/VLOOKUP(A5-7,$A$3:$F$369,5,FALSE))-1,"No data Found")</f>
        <v>No data Found</v>
      </c>
    </row>
    <row r="6" spans="1:10" x14ac:dyDescent="0.25">
      <c r="A6" s="15">
        <v>43468</v>
      </c>
      <c r="B6" s="16">
        <v>7505512</v>
      </c>
      <c r="C6" s="16">
        <v>5629134</v>
      </c>
      <c r="D6" s="16">
        <v>2293351</v>
      </c>
      <c r="E6" s="16">
        <v>5420648</v>
      </c>
      <c r="F6" s="16">
        <f t="shared" si="0"/>
        <v>20848645</v>
      </c>
      <c r="G6" s="56" t="str">
        <f t="shared" si="1"/>
        <v>No data Found</v>
      </c>
      <c r="H6" s="56" t="str">
        <f t="shared" si="2"/>
        <v>No data Found</v>
      </c>
      <c r="I6" s="56" t="str">
        <f t="shared" si="3"/>
        <v>No data Found</v>
      </c>
      <c r="J6" s="57" t="str">
        <f t="shared" si="4"/>
        <v>No data Found</v>
      </c>
    </row>
    <row r="7" spans="1:10" x14ac:dyDescent="0.25">
      <c r="A7" s="22">
        <v>43469</v>
      </c>
      <c r="B7" s="23">
        <v>7818242</v>
      </c>
      <c r="C7" s="23">
        <v>5863681</v>
      </c>
      <c r="D7" s="23">
        <v>2388907</v>
      </c>
      <c r="E7" s="23">
        <v>5646508</v>
      </c>
      <c r="F7" s="23">
        <f t="shared" si="0"/>
        <v>21717338</v>
      </c>
      <c r="G7" s="54" t="str">
        <f t="shared" si="1"/>
        <v>No data Found</v>
      </c>
      <c r="H7" s="54" t="str">
        <f t="shared" si="2"/>
        <v>No data Found</v>
      </c>
      <c r="I7" s="54" t="str">
        <f t="shared" si="3"/>
        <v>No data Found</v>
      </c>
      <c r="J7" s="55" t="str">
        <f t="shared" si="4"/>
        <v>No data Found</v>
      </c>
    </row>
    <row r="8" spans="1:10" x14ac:dyDescent="0.25">
      <c r="A8" s="15">
        <v>43470</v>
      </c>
      <c r="B8" s="16">
        <v>15352294</v>
      </c>
      <c r="C8" s="16">
        <v>11514221</v>
      </c>
      <c r="D8" s="16">
        <v>4690978</v>
      </c>
      <c r="E8" s="16">
        <v>11087768</v>
      </c>
      <c r="F8" s="16">
        <f t="shared" si="0"/>
        <v>42645261</v>
      </c>
      <c r="G8" s="56" t="str">
        <f t="shared" si="1"/>
        <v>No data Found</v>
      </c>
      <c r="H8" s="56" t="str">
        <f t="shared" si="2"/>
        <v>No data Found</v>
      </c>
      <c r="I8" s="56" t="str">
        <f t="shared" si="3"/>
        <v>No data Found</v>
      </c>
      <c r="J8" s="57" t="str">
        <f t="shared" si="4"/>
        <v>No data Found</v>
      </c>
    </row>
    <row r="9" spans="1:10" x14ac:dyDescent="0.25">
      <c r="A9" s="22">
        <v>43471</v>
      </c>
      <c r="B9" s="23">
        <v>15675500</v>
      </c>
      <c r="C9" s="23">
        <v>11756625</v>
      </c>
      <c r="D9" s="23">
        <v>4789736</v>
      </c>
      <c r="E9" s="23">
        <v>11321195</v>
      </c>
      <c r="F9" s="23">
        <f t="shared" si="0"/>
        <v>43543056</v>
      </c>
      <c r="G9" s="54" t="str">
        <f t="shared" si="1"/>
        <v>No data Found</v>
      </c>
      <c r="H9" s="54" t="str">
        <f t="shared" si="2"/>
        <v>No data Found</v>
      </c>
      <c r="I9" s="54" t="str">
        <f t="shared" si="3"/>
        <v>No data Found</v>
      </c>
      <c r="J9" s="55" t="str">
        <f t="shared" si="4"/>
        <v>No data Found</v>
      </c>
    </row>
    <row r="10" spans="1:10" x14ac:dyDescent="0.25">
      <c r="A10" s="15">
        <v>43472</v>
      </c>
      <c r="B10" s="16">
        <v>8209154</v>
      </c>
      <c r="C10" s="16">
        <v>6156866</v>
      </c>
      <c r="D10" s="16">
        <v>2508352</v>
      </c>
      <c r="E10" s="16">
        <v>5928833</v>
      </c>
      <c r="F10" s="16">
        <f t="shared" si="0"/>
        <v>22803205</v>
      </c>
      <c r="G10" s="56" t="str">
        <f t="shared" si="1"/>
        <v>No data Found</v>
      </c>
      <c r="H10" s="56" t="str">
        <f t="shared" si="2"/>
        <v>No data Found</v>
      </c>
      <c r="I10" s="56" t="str">
        <f t="shared" si="3"/>
        <v>No data Found</v>
      </c>
      <c r="J10" s="57" t="str">
        <f t="shared" si="4"/>
        <v>No data Found</v>
      </c>
    </row>
    <row r="11" spans="1:10" x14ac:dyDescent="0.25">
      <c r="A11" s="22">
        <v>43473</v>
      </c>
      <c r="B11" s="23">
        <v>7818242</v>
      </c>
      <c r="C11" s="23">
        <v>5863681</v>
      </c>
      <c r="D11" s="23">
        <v>2388907</v>
      </c>
      <c r="E11" s="23">
        <v>5646508</v>
      </c>
      <c r="F11" s="23">
        <f t="shared" si="0"/>
        <v>21717338</v>
      </c>
      <c r="G11" s="54">
        <f t="shared" si="1"/>
        <v>4.1666711078471419E-2</v>
      </c>
      <c r="H11" s="54">
        <f t="shared" si="2"/>
        <v>4.166662225486184E-2</v>
      </c>
      <c r="I11" s="54">
        <f t="shared" si="3"/>
        <v>4.1666539487413834E-2</v>
      </c>
      <c r="J11" s="55">
        <f t="shared" si="4"/>
        <v>4.1666605173403592E-2</v>
      </c>
    </row>
    <row r="12" spans="1:10" x14ac:dyDescent="0.25">
      <c r="A12" s="15">
        <v>43474</v>
      </c>
      <c r="B12" s="16">
        <v>8130972</v>
      </c>
      <c r="C12" s="16">
        <v>6098229</v>
      </c>
      <c r="D12" s="16">
        <v>2484463</v>
      </c>
      <c r="E12" s="16">
        <v>5872368</v>
      </c>
      <c r="F12" s="16">
        <f t="shared" si="0"/>
        <v>22586032</v>
      </c>
      <c r="G12" s="56">
        <f t="shared" si="1"/>
        <v>2.9703065590196198E-2</v>
      </c>
      <c r="H12" s="56">
        <f t="shared" si="2"/>
        <v>2.9703065590196198E-2</v>
      </c>
      <c r="I12" s="56">
        <f t="shared" si="3"/>
        <v>2.9702884122818407E-2</v>
      </c>
      <c r="J12" s="57">
        <f t="shared" si="4"/>
        <v>2.9702928630382708E-2</v>
      </c>
    </row>
    <row r="13" spans="1:10" x14ac:dyDescent="0.25">
      <c r="A13" s="22">
        <v>43475</v>
      </c>
      <c r="B13" s="23">
        <v>387156</v>
      </c>
      <c r="C13" s="23">
        <v>2873204</v>
      </c>
      <c r="D13" s="23">
        <v>1170564</v>
      </c>
      <c r="E13" s="23">
        <v>6210572</v>
      </c>
      <c r="F13" s="23">
        <f t="shared" si="0"/>
        <v>10641496</v>
      </c>
      <c r="G13" s="54">
        <f t="shared" si="1"/>
        <v>-0.94841710998530149</v>
      </c>
      <c r="H13" s="54">
        <f t="shared" si="2"/>
        <v>-0.48958330002447981</v>
      </c>
      <c r="I13" s="54">
        <f t="shared" si="3"/>
        <v>-0.48958358314972283</v>
      </c>
      <c r="J13" s="55">
        <f t="shared" si="4"/>
        <v>0.14572501295048124</v>
      </c>
    </row>
    <row r="14" spans="1:10" x14ac:dyDescent="0.25">
      <c r="A14" s="15">
        <v>43476</v>
      </c>
      <c r="B14" s="16">
        <v>7427330</v>
      </c>
      <c r="C14" s="16">
        <v>5570497</v>
      </c>
      <c r="D14" s="16">
        <v>2269462</v>
      </c>
      <c r="E14" s="16">
        <v>5364183</v>
      </c>
      <c r="F14" s="16">
        <f t="shared" si="0"/>
        <v>20631472</v>
      </c>
      <c r="G14" s="56">
        <f t="shared" si="1"/>
        <v>-4.9999987209400798E-2</v>
      </c>
      <c r="H14" s="56">
        <f t="shared" si="2"/>
        <v>-4.9999991472933103E-2</v>
      </c>
      <c r="I14" s="56">
        <f t="shared" si="3"/>
        <v>-4.9999853489482882E-2</v>
      </c>
      <c r="J14" s="57">
        <f t="shared" si="4"/>
        <v>-4.9999929159756817E-2</v>
      </c>
    </row>
    <row r="15" spans="1:10" x14ac:dyDescent="0.25">
      <c r="A15" s="22">
        <v>43477</v>
      </c>
      <c r="B15" s="23">
        <v>15352294</v>
      </c>
      <c r="C15" s="23">
        <v>11514221</v>
      </c>
      <c r="D15" s="23">
        <v>4690978</v>
      </c>
      <c r="E15" s="23">
        <v>11087768</v>
      </c>
      <c r="F15" s="23">
        <f t="shared" si="0"/>
        <v>42645261</v>
      </c>
      <c r="G15" s="54">
        <f t="shared" si="1"/>
        <v>0</v>
      </c>
      <c r="H15" s="54">
        <f t="shared" si="2"/>
        <v>0</v>
      </c>
      <c r="I15" s="54">
        <f t="shared" si="3"/>
        <v>0</v>
      </c>
      <c r="J15" s="55">
        <f t="shared" si="4"/>
        <v>0</v>
      </c>
    </row>
    <row r="16" spans="1:10" x14ac:dyDescent="0.25">
      <c r="A16" s="15">
        <v>43478</v>
      </c>
      <c r="B16" s="16">
        <v>16645119</v>
      </c>
      <c r="C16" s="16">
        <v>12483839</v>
      </c>
      <c r="D16" s="16">
        <v>5086008</v>
      </c>
      <c r="E16" s="16">
        <v>12021475</v>
      </c>
      <c r="F16" s="16">
        <f t="shared" si="0"/>
        <v>46236441</v>
      </c>
      <c r="G16" s="56">
        <f t="shared" si="1"/>
        <v>6.1855698382826674E-2</v>
      </c>
      <c r="H16" s="56">
        <f t="shared" si="2"/>
        <v>6.1855677118220598E-2</v>
      </c>
      <c r="I16" s="56">
        <f t="shared" si="3"/>
        <v>6.1855601227291057E-2</v>
      </c>
      <c r="J16" s="57">
        <f t="shared" si="4"/>
        <v>6.1855660996917639E-2</v>
      </c>
    </row>
    <row r="17" spans="1:10" x14ac:dyDescent="0.25">
      <c r="A17" s="22">
        <v>43479</v>
      </c>
      <c r="B17" s="23">
        <v>7583695</v>
      </c>
      <c r="C17" s="23">
        <v>5687771</v>
      </c>
      <c r="D17" s="23">
        <v>2317240</v>
      </c>
      <c r="E17" s="23">
        <v>5477113</v>
      </c>
      <c r="F17" s="23">
        <f t="shared" si="0"/>
        <v>21065819</v>
      </c>
      <c r="G17" s="54">
        <f t="shared" si="1"/>
        <v>-7.6190433265108659E-2</v>
      </c>
      <c r="H17" s="54">
        <f t="shared" si="2"/>
        <v>-7.6190548892894561E-2</v>
      </c>
      <c r="I17" s="54">
        <f t="shared" si="3"/>
        <v>-7.6190263567473826E-2</v>
      </c>
      <c r="J17" s="55">
        <f t="shared" si="4"/>
        <v>-7.6190373383767107E-2</v>
      </c>
    </row>
    <row r="18" spans="1:10" x14ac:dyDescent="0.25">
      <c r="A18" s="15">
        <v>43480</v>
      </c>
      <c r="B18" s="16">
        <v>7661877</v>
      </c>
      <c r="C18" s="16">
        <v>5746408</v>
      </c>
      <c r="D18" s="16">
        <v>2341129</v>
      </c>
      <c r="E18" s="16">
        <v>5533578</v>
      </c>
      <c r="F18" s="16">
        <f t="shared" si="0"/>
        <v>21282992</v>
      </c>
      <c r="G18" s="56">
        <f t="shared" si="1"/>
        <v>-2.0000020464958745E-2</v>
      </c>
      <c r="H18" s="56">
        <f t="shared" si="2"/>
        <v>-1.9999894264370766E-2</v>
      </c>
      <c r="I18" s="56">
        <f t="shared" si="3"/>
        <v>-1.9999941395793086E-2</v>
      </c>
      <c r="J18" s="57">
        <f t="shared" si="4"/>
        <v>-1.9999971663902771E-2</v>
      </c>
    </row>
    <row r="19" spans="1:10" x14ac:dyDescent="0.25">
      <c r="A19" s="22">
        <v>43481</v>
      </c>
      <c r="B19" s="23">
        <v>7583695</v>
      </c>
      <c r="C19" s="23">
        <v>5687771</v>
      </c>
      <c r="D19" s="23">
        <v>2317240</v>
      </c>
      <c r="E19" s="23">
        <v>5477113</v>
      </c>
      <c r="F19" s="23">
        <f t="shared" si="0"/>
        <v>21065819</v>
      </c>
      <c r="G19" s="54">
        <f t="shared" si="1"/>
        <v>-6.7307697037943259E-2</v>
      </c>
      <c r="H19" s="54">
        <f t="shared" si="2"/>
        <v>-6.7307738033452025E-2</v>
      </c>
      <c r="I19" s="54">
        <f t="shared" si="3"/>
        <v>-6.7307502667578456E-2</v>
      </c>
      <c r="J19" s="55">
        <f t="shared" si="4"/>
        <v>-6.7307600613585539E-2</v>
      </c>
    </row>
    <row r="20" spans="1:10" x14ac:dyDescent="0.25">
      <c r="A20" s="15">
        <v>43482</v>
      </c>
      <c r="B20" s="16">
        <v>8052789</v>
      </c>
      <c r="C20" s="16">
        <v>6039592</v>
      </c>
      <c r="D20" s="16">
        <v>2460574</v>
      </c>
      <c r="E20" s="16">
        <v>5815903</v>
      </c>
      <c r="F20" s="16">
        <f t="shared" si="0"/>
        <v>22368858</v>
      </c>
      <c r="G20" s="56">
        <f t="shared" si="1"/>
        <v>19.799855872051577</v>
      </c>
      <c r="H20" s="56">
        <f t="shared" si="2"/>
        <v>1.1020407879148157</v>
      </c>
      <c r="I20" s="56">
        <f t="shared" si="3"/>
        <v>1.1020414090985202</v>
      </c>
      <c r="J20" s="57">
        <f t="shared" si="4"/>
        <v>-6.3547930850813783E-2</v>
      </c>
    </row>
    <row r="21" spans="1:10" x14ac:dyDescent="0.25">
      <c r="A21" s="22">
        <v>43483</v>
      </c>
      <c r="B21" s="23">
        <v>7974607</v>
      </c>
      <c r="C21" s="23">
        <v>5980955</v>
      </c>
      <c r="D21" s="23">
        <v>2436685</v>
      </c>
      <c r="E21" s="23">
        <v>5759438</v>
      </c>
      <c r="F21" s="23">
        <f t="shared" si="0"/>
        <v>22151685</v>
      </c>
      <c r="G21" s="54">
        <f t="shared" si="1"/>
        <v>7.3684217612520309E-2</v>
      </c>
      <c r="H21" s="54">
        <f t="shared" si="2"/>
        <v>7.3684269105611211E-2</v>
      </c>
      <c r="I21" s="54">
        <f t="shared" si="3"/>
        <v>7.3683983252418317E-2</v>
      </c>
      <c r="J21" s="55">
        <f t="shared" si="4"/>
        <v>7.3684100635641903E-2</v>
      </c>
    </row>
    <row r="22" spans="1:10" x14ac:dyDescent="0.25">
      <c r="A22" s="15">
        <v>43484</v>
      </c>
      <c r="B22" s="16">
        <v>15352294</v>
      </c>
      <c r="C22" s="16">
        <v>11514221</v>
      </c>
      <c r="D22" s="16">
        <v>4690978</v>
      </c>
      <c r="E22" s="16">
        <v>11087768</v>
      </c>
      <c r="F22" s="16">
        <f t="shared" si="0"/>
        <v>42645261</v>
      </c>
      <c r="G22" s="56">
        <f t="shared" si="1"/>
        <v>0</v>
      </c>
      <c r="H22" s="56">
        <f t="shared" si="2"/>
        <v>0</v>
      </c>
      <c r="I22" s="56">
        <f t="shared" si="3"/>
        <v>0</v>
      </c>
      <c r="J22" s="57">
        <f t="shared" si="4"/>
        <v>0</v>
      </c>
    </row>
    <row r="23" spans="1:10" x14ac:dyDescent="0.25">
      <c r="A23" s="22">
        <v>43485</v>
      </c>
      <c r="B23" s="23">
        <v>15998707</v>
      </c>
      <c r="C23" s="23">
        <v>11999030</v>
      </c>
      <c r="D23" s="23">
        <v>4888493</v>
      </c>
      <c r="E23" s="23">
        <v>11554621</v>
      </c>
      <c r="F23" s="23">
        <f t="shared" si="0"/>
        <v>44440851</v>
      </c>
      <c r="G23" s="54">
        <f t="shared" si="1"/>
        <v>-3.883492812517586E-2</v>
      </c>
      <c r="H23" s="54">
        <f t="shared" si="2"/>
        <v>-3.8834928902879984E-2</v>
      </c>
      <c r="I23" s="54">
        <f t="shared" si="3"/>
        <v>-3.8834976272156818E-2</v>
      </c>
      <c r="J23" s="55">
        <f t="shared" si="4"/>
        <v>-3.8835001528514601E-2</v>
      </c>
    </row>
    <row r="24" spans="1:10" x14ac:dyDescent="0.25">
      <c r="A24" s="15">
        <v>43486</v>
      </c>
      <c r="B24" s="16">
        <v>7974607</v>
      </c>
      <c r="C24" s="16">
        <v>5980955</v>
      </c>
      <c r="D24" s="16">
        <v>2436685</v>
      </c>
      <c r="E24" s="16">
        <v>5759438</v>
      </c>
      <c r="F24" s="16">
        <f t="shared" si="0"/>
        <v>22151685</v>
      </c>
      <c r="G24" s="56">
        <f t="shared" si="1"/>
        <v>5.15463767991724E-2</v>
      </c>
      <c r="H24" s="56">
        <f t="shared" si="2"/>
        <v>5.1546379064839387E-2</v>
      </c>
      <c r="I24" s="56">
        <f t="shared" si="3"/>
        <v>5.1546236039426319E-2</v>
      </c>
      <c r="J24" s="57">
        <f t="shared" si="4"/>
        <v>5.154631646270591E-2</v>
      </c>
    </row>
    <row r="25" spans="1:10" x14ac:dyDescent="0.25">
      <c r="A25" s="22">
        <v>43487</v>
      </c>
      <c r="B25" s="23">
        <v>13525559</v>
      </c>
      <c r="C25" s="23">
        <v>2028833</v>
      </c>
      <c r="D25" s="23">
        <v>19827367</v>
      </c>
      <c r="E25" s="23">
        <v>2189238</v>
      </c>
      <c r="F25" s="23">
        <f t="shared" si="0"/>
        <v>37570997</v>
      </c>
      <c r="G25" s="54">
        <f t="shared" si="1"/>
        <v>0.76530620368873059</v>
      </c>
      <c r="H25" s="54">
        <f t="shared" si="2"/>
        <v>-0.64693892254082896</v>
      </c>
      <c r="I25" s="54">
        <f t="shared" si="3"/>
        <v>7.4691475779420955</v>
      </c>
      <c r="J25" s="55">
        <f t="shared" si="4"/>
        <v>-0.60437207174092422</v>
      </c>
    </row>
    <row r="26" spans="1:10" x14ac:dyDescent="0.25">
      <c r="A26" s="15">
        <v>43488</v>
      </c>
      <c r="B26" s="16">
        <v>7740060</v>
      </c>
      <c r="C26" s="16">
        <v>5805045</v>
      </c>
      <c r="D26" s="16">
        <v>2365018</v>
      </c>
      <c r="E26" s="16">
        <v>5590043</v>
      </c>
      <c r="F26" s="16">
        <f t="shared" si="0"/>
        <v>21500166</v>
      </c>
      <c r="G26" s="56">
        <f t="shared" si="1"/>
        <v>2.0618577092037516E-2</v>
      </c>
      <c r="H26" s="56">
        <f t="shared" si="2"/>
        <v>2.0618621952255056E-2</v>
      </c>
      <c r="I26" s="56">
        <f t="shared" si="3"/>
        <v>2.0618494415770572E-2</v>
      </c>
      <c r="J26" s="57">
        <f t="shared" si="4"/>
        <v>2.0618526585082231E-2</v>
      </c>
    </row>
    <row r="27" spans="1:10" x14ac:dyDescent="0.25">
      <c r="A27" s="22">
        <v>43489</v>
      </c>
      <c r="B27" s="23">
        <v>7427330</v>
      </c>
      <c r="C27" s="23">
        <v>5570497</v>
      </c>
      <c r="D27" s="23">
        <v>2269462</v>
      </c>
      <c r="E27" s="23">
        <v>5364183</v>
      </c>
      <c r="F27" s="23">
        <f t="shared" si="0"/>
        <v>20631472</v>
      </c>
      <c r="G27" s="54">
        <f t="shared" si="1"/>
        <v>-7.7669860715337213E-2</v>
      </c>
      <c r="H27" s="54">
        <f t="shared" si="2"/>
        <v>-7.7669981680881794E-2</v>
      </c>
      <c r="I27" s="54">
        <f t="shared" si="3"/>
        <v>-7.7669681952259872E-2</v>
      </c>
      <c r="J27" s="55">
        <f t="shared" si="4"/>
        <v>-7.7669796074659403E-2</v>
      </c>
    </row>
    <row r="28" spans="1:10" x14ac:dyDescent="0.25">
      <c r="A28" s="15">
        <v>43490</v>
      </c>
      <c r="B28" s="16">
        <v>7427330</v>
      </c>
      <c r="C28" s="16">
        <v>5570497</v>
      </c>
      <c r="D28" s="16">
        <v>2269462</v>
      </c>
      <c r="E28" s="16">
        <v>5364183</v>
      </c>
      <c r="F28" s="16">
        <f t="shared" si="0"/>
        <v>20631472</v>
      </c>
      <c r="G28" s="56">
        <f t="shared" si="1"/>
        <v>-6.8627457127354408E-2</v>
      </c>
      <c r="H28" s="56">
        <f t="shared" si="2"/>
        <v>-6.8627501795281876E-2</v>
      </c>
      <c r="I28" s="56">
        <f t="shared" si="3"/>
        <v>-6.8627253830511492E-2</v>
      </c>
      <c r="J28" s="57">
        <f t="shared" si="4"/>
        <v>-6.8627355655187183E-2</v>
      </c>
    </row>
    <row r="29" spans="1:10" x14ac:dyDescent="0.25">
      <c r="A29" s="22">
        <v>43491</v>
      </c>
      <c r="B29" s="23">
        <v>16968325</v>
      </c>
      <c r="C29" s="23">
        <v>12726244</v>
      </c>
      <c r="D29" s="23">
        <v>5184766</v>
      </c>
      <c r="E29" s="23">
        <v>12254901</v>
      </c>
      <c r="F29" s="23">
        <f t="shared" si="0"/>
        <v>47134236</v>
      </c>
      <c r="G29" s="54">
        <f t="shared" si="1"/>
        <v>0.10526316132299196</v>
      </c>
      <c r="H29" s="54">
        <f t="shared" si="2"/>
        <v>0.10526313503970441</v>
      </c>
      <c r="I29" s="54">
        <f t="shared" si="3"/>
        <v>0.10526333741066352</v>
      </c>
      <c r="J29" s="55">
        <f t="shared" si="4"/>
        <v>0.10526311517340559</v>
      </c>
    </row>
    <row r="30" spans="1:10" x14ac:dyDescent="0.25">
      <c r="A30" s="15">
        <v>43492</v>
      </c>
      <c r="B30" s="16">
        <v>16321913</v>
      </c>
      <c r="C30" s="16">
        <v>12241435</v>
      </c>
      <c r="D30" s="16">
        <v>4987251</v>
      </c>
      <c r="E30" s="16">
        <v>11788048</v>
      </c>
      <c r="F30" s="16">
        <f t="shared" si="0"/>
        <v>45338647</v>
      </c>
      <c r="G30" s="56">
        <f t="shared" si="1"/>
        <v>2.0202007574737113E-2</v>
      </c>
      <c r="H30" s="56">
        <f t="shared" si="2"/>
        <v>2.0202049665681399E-2</v>
      </c>
      <c r="I30" s="56">
        <f t="shared" si="3"/>
        <v>2.0202135913869546E-2</v>
      </c>
      <c r="J30" s="57">
        <f t="shared" si="4"/>
        <v>2.0202047302114057E-2</v>
      </c>
    </row>
    <row r="31" spans="1:10" x14ac:dyDescent="0.25">
      <c r="A31" s="22">
        <v>43493</v>
      </c>
      <c r="B31" s="23">
        <v>7661877</v>
      </c>
      <c r="C31" s="23">
        <v>5746408</v>
      </c>
      <c r="D31" s="23">
        <v>2341129</v>
      </c>
      <c r="E31" s="23">
        <v>5533578</v>
      </c>
      <c r="F31" s="23">
        <f t="shared" si="0"/>
        <v>21282992</v>
      </c>
      <c r="G31" s="54">
        <f t="shared" si="1"/>
        <v>-3.921572561506792E-2</v>
      </c>
      <c r="H31" s="54">
        <f t="shared" si="2"/>
        <v>-3.9215643655570065E-2</v>
      </c>
      <c r="I31" s="54">
        <f t="shared" si="3"/>
        <v>-3.9215573617435218E-2</v>
      </c>
      <c r="J31" s="55">
        <f t="shared" si="4"/>
        <v>-3.9215631802964057E-2</v>
      </c>
    </row>
    <row r="32" spans="1:10" x14ac:dyDescent="0.25">
      <c r="A32" s="15">
        <v>43494</v>
      </c>
      <c r="B32" s="16">
        <v>8052789</v>
      </c>
      <c r="C32" s="16">
        <v>6039592</v>
      </c>
      <c r="D32" s="16">
        <v>2460574</v>
      </c>
      <c r="E32" s="16">
        <v>5815903</v>
      </c>
      <c r="F32" s="16">
        <f t="shared" si="0"/>
        <v>22368858</v>
      </c>
      <c r="G32" s="56">
        <f t="shared" si="1"/>
        <v>-0.40462431164582546</v>
      </c>
      <c r="H32" s="56">
        <f t="shared" si="2"/>
        <v>1.9768798121875975</v>
      </c>
      <c r="I32" s="56">
        <f t="shared" si="3"/>
        <v>-0.87590011321220818</v>
      </c>
      <c r="J32" s="57">
        <f t="shared" si="4"/>
        <v>1.6565878173136039</v>
      </c>
    </row>
    <row r="33" spans="1:10" x14ac:dyDescent="0.25">
      <c r="A33" s="22">
        <v>43495</v>
      </c>
      <c r="B33" s="23">
        <v>8052789</v>
      </c>
      <c r="C33" s="23">
        <v>6039592</v>
      </c>
      <c r="D33" s="23">
        <v>2460574</v>
      </c>
      <c r="E33" s="23">
        <v>5815903</v>
      </c>
      <c r="F33" s="23">
        <f t="shared" si="0"/>
        <v>22368858</v>
      </c>
      <c r="G33" s="54">
        <f t="shared" si="1"/>
        <v>4.0403950356973972E-2</v>
      </c>
      <c r="H33" s="54">
        <f t="shared" si="2"/>
        <v>4.0403993422962303E-2</v>
      </c>
      <c r="I33" s="54">
        <f t="shared" si="3"/>
        <v>4.0403920815824668E-2</v>
      </c>
      <c r="J33" s="55">
        <f t="shared" si="4"/>
        <v>4.0403982581171505E-2</v>
      </c>
    </row>
    <row r="34" spans="1:10" x14ac:dyDescent="0.25">
      <c r="A34" s="15">
        <v>43496</v>
      </c>
      <c r="B34" s="16">
        <v>7505512</v>
      </c>
      <c r="C34" s="16">
        <v>5629134</v>
      </c>
      <c r="D34" s="16">
        <v>2293351</v>
      </c>
      <c r="E34" s="16">
        <v>5420648</v>
      </c>
      <c r="F34" s="16">
        <f t="shared" si="0"/>
        <v>20848645</v>
      </c>
      <c r="G34" s="56">
        <f t="shared" si="1"/>
        <v>1.0526259099838065E-2</v>
      </c>
      <c r="H34" s="56">
        <f t="shared" si="2"/>
        <v>1.0526349803258173E-2</v>
      </c>
      <c r="I34" s="56">
        <f t="shared" si="3"/>
        <v>1.0526283321774077E-2</v>
      </c>
      <c r="J34" s="57">
        <f t="shared" si="4"/>
        <v>1.0526300090806018E-2</v>
      </c>
    </row>
    <row r="35" spans="1:10" x14ac:dyDescent="0.25">
      <c r="A35" s="22">
        <v>43497</v>
      </c>
      <c r="B35" s="23">
        <v>7427330</v>
      </c>
      <c r="C35" s="23">
        <v>5570497</v>
      </c>
      <c r="D35" s="23">
        <v>2269462</v>
      </c>
      <c r="E35" s="23">
        <v>5364183</v>
      </c>
      <c r="F35" s="23">
        <f t="shared" si="0"/>
        <v>20631472</v>
      </c>
      <c r="G35" s="54">
        <f t="shared" si="1"/>
        <v>0</v>
      </c>
      <c r="H35" s="54">
        <f t="shared" si="2"/>
        <v>0</v>
      </c>
      <c r="I35" s="54">
        <f t="shared" si="3"/>
        <v>0</v>
      </c>
      <c r="J35" s="55">
        <f t="shared" si="4"/>
        <v>0</v>
      </c>
    </row>
    <row r="36" spans="1:10" x14ac:dyDescent="0.25">
      <c r="A36" s="15">
        <v>43498</v>
      </c>
      <c r="B36" s="16">
        <v>15675500</v>
      </c>
      <c r="C36" s="16">
        <v>11756625</v>
      </c>
      <c r="D36" s="16">
        <v>4789736</v>
      </c>
      <c r="E36" s="16">
        <v>11321195</v>
      </c>
      <c r="F36" s="16">
        <f t="shared" si="0"/>
        <v>43543056</v>
      </c>
      <c r="G36" s="56">
        <f t="shared" si="1"/>
        <v>-7.6190490222222906E-2</v>
      </c>
      <c r="H36" s="56">
        <f t="shared" si="2"/>
        <v>-7.6190508369948007E-2</v>
      </c>
      <c r="I36" s="56">
        <f t="shared" si="3"/>
        <v>-7.6190516601906455E-2</v>
      </c>
      <c r="J36" s="57">
        <f t="shared" si="4"/>
        <v>-7.6190415573328618E-2</v>
      </c>
    </row>
    <row r="37" spans="1:10" x14ac:dyDescent="0.25">
      <c r="A37" s="22">
        <v>43499</v>
      </c>
      <c r="B37" s="23">
        <v>16160310</v>
      </c>
      <c r="C37" s="23">
        <v>12120232</v>
      </c>
      <c r="D37" s="23">
        <v>4937872</v>
      </c>
      <c r="E37" s="23">
        <v>11671335</v>
      </c>
      <c r="F37" s="23">
        <f t="shared" si="0"/>
        <v>44889749</v>
      </c>
      <c r="G37" s="54">
        <f t="shared" si="1"/>
        <v>-9.9009840329378207E-3</v>
      </c>
      <c r="H37" s="54">
        <f t="shared" si="2"/>
        <v>-9.9010450980624443E-3</v>
      </c>
      <c r="I37" s="54">
        <f t="shared" si="3"/>
        <v>-9.9010456862909102E-3</v>
      </c>
      <c r="J37" s="55">
        <f t="shared" si="4"/>
        <v>-9.9009607018906154E-3</v>
      </c>
    </row>
    <row r="38" spans="1:10" x14ac:dyDescent="0.25">
      <c r="A38" s="15">
        <v>43500</v>
      </c>
      <c r="B38" s="16">
        <v>7661877</v>
      </c>
      <c r="C38" s="16">
        <v>5746408</v>
      </c>
      <c r="D38" s="16">
        <v>2341129</v>
      </c>
      <c r="E38" s="16">
        <v>5533578</v>
      </c>
      <c r="F38" s="16">
        <f t="shared" si="0"/>
        <v>21282992</v>
      </c>
      <c r="G38" s="56">
        <f t="shared" si="1"/>
        <v>0</v>
      </c>
      <c r="H38" s="56">
        <f t="shared" si="2"/>
        <v>0</v>
      </c>
      <c r="I38" s="56">
        <f t="shared" si="3"/>
        <v>0</v>
      </c>
      <c r="J38" s="57">
        <f t="shared" si="4"/>
        <v>0</v>
      </c>
    </row>
    <row r="39" spans="1:10" x14ac:dyDescent="0.25">
      <c r="A39" s="22">
        <v>43501</v>
      </c>
      <c r="B39" s="23">
        <v>8052789</v>
      </c>
      <c r="C39" s="23">
        <v>6039592</v>
      </c>
      <c r="D39" s="23">
        <v>2460574</v>
      </c>
      <c r="E39" s="23">
        <v>5815903</v>
      </c>
      <c r="F39" s="23">
        <f t="shared" si="0"/>
        <v>22368858</v>
      </c>
      <c r="G39" s="54">
        <f t="shared" si="1"/>
        <v>0</v>
      </c>
      <c r="H39" s="54">
        <f t="shared" si="2"/>
        <v>0</v>
      </c>
      <c r="I39" s="54">
        <f t="shared" si="3"/>
        <v>0</v>
      </c>
      <c r="J39" s="55">
        <f t="shared" si="4"/>
        <v>0</v>
      </c>
    </row>
    <row r="40" spans="1:10" x14ac:dyDescent="0.25">
      <c r="A40" s="15">
        <v>43502</v>
      </c>
      <c r="B40" s="16">
        <v>7427330</v>
      </c>
      <c r="C40" s="16">
        <v>5570497</v>
      </c>
      <c r="D40" s="16">
        <v>2269462</v>
      </c>
      <c r="E40" s="16">
        <v>5364183</v>
      </c>
      <c r="F40" s="16">
        <f t="shared" si="0"/>
        <v>20631472</v>
      </c>
      <c r="G40" s="56">
        <f t="shared" si="1"/>
        <v>-7.7669860715337213E-2</v>
      </c>
      <c r="H40" s="56">
        <f t="shared" si="2"/>
        <v>-7.7669981680881794E-2</v>
      </c>
      <c r="I40" s="56">
        <f t="shared" si="3"/>
        <v>-7.7669681952259872E-2</v>
      </c>
      <c r="J40" s="57">
        <f t="shared" si="4"/>
        <v>-7.7669796074659403E-2</v>
      </c>
    </row>
    <row r="41" spans="1:10" x14ac:dyDescent="0.25">
      <c r="A41" s="22">
        <v>43503</v>
      </c>
      <c r="B41" s="23">
        <v>7974607</v>
      </c>
      <c r="C41" s="23">
        <v>5980955</v>
      </c>
      <c r="D41" s="23">
        <v>2436685</v>
      </c>
      <c r="E41" s="23">
        <v>5759438</v>
      </c>
      <c r="F41" s="23">
        <f t="shared" si="0"/>
        <v>22151685</v>
      </c>
      <c r="G41" s="54">
        <f t="shared" si="1"/>
        <v>6.2500066617707128E-2</v>
      </c>
      <c r="H41" s="54">
        <f t="shared" si="2"/>
        <v>6.250002220590245E-2</v>
      </c>
      <c r="I41" s="54">
        <f t="shared" si="3"/>
        <v>6.249980923112064E-2</v>
      </c>
      <c r="J41" s="55">
        <f t="shared" si="4"/>
        <v>6.2499907760105389E-2</v>
      </c>
    </row>
    <row r="42" spans="1:10" x14ac:dyDescent="0.25">
      <c r="A42" s="15">
        <v>43504</v>
      </c>
      <c r="B42" s="16">
        <v>7896424</v>
      </c>
      <c r="C42" s="16">
        <v>5922318</v>
      </c>
      <c r="D42" s="16">
        <v>2412796</v>
      </c>
      <c r="E42" s="16">
        <v>5702973</v>
      </c>
      <c r="F42" s="16">
        <f t="shared" si="0"/>
        <v>21934511</v>
      </c>
      <c r="G42" s="56">
        <f t="shared" si="1"/>
        <v>6.3157823874797625E-2</v>
      </c>
      <c r="H42" s="56">
        <f t="shared" si="2"/>
        <v>6.3157919302353038E-2</v>
      </c>
      <c r="I42" s="56">
        <f t="shared" si="3"/>
        <v>6.3157699930644462E-2</v>
      </c>
      <c r="J42" s="57">
        <f t="shared" si="4"/>
        <v>6.3157800544836107E-2</v>
      </c>
    </row>
    <row r="43" spans="1:10" x14ac:dyDescent="0.25">
      <c r="A43" s="22">
        <v>43505</v>
      </c>
      <c r="B43" s="23">
        <v>15837104</v>
      </c>
      <c r="C43" s="23">
        <v>11877828</v>
      </c>
      <c r="D43" s="23">
        <v>4839115</v>
      </c>
      <c r="E43" s="23">
        <v>11437908</v>
      </c>
      <c r="F43" s="23">
        <f t="shared" si="0"/>
        <v>43991955</v>
      </c>
      <c r="G43" s="54">
        <f t="shared" si="1"/>
        <v>1.030933622531971E-2</v>
      </c>
      <c r="H43" s="54">
        <f t="shared" si="2"/>
        <v>1.030933622531971E-2</v>
      </c>
      <c r="I43" s="54">
        <f t="shared" si="3"/>
        <v>1.0309336464473295E-2</v>
      </c>
      <c r="J43" s="55">
        <f t="shared" si="4"/>
        <v>1.0309247389520326E-2</v>
      </c>
    </row>
    <row r="44" spans="1:10" x14ac:dyDescent="0.25">
      <c r="A44" s="15">
        <v>43506</v>
      </c>
      <c r="B44" s="16">
        <v>16645119</v>
      </c>
      <c r="C44" s="16">
        <v>12483839</v>
      </c>
      <c r="D44" s="16">
        <v>5086008</v>
      </c>
      <c r="E44" s="16">
        <v>12021475</v>
      </c>
      <c r="F44" s="16">
        <f t="shared" si="0"/>
        <v>46236441</v>
      </c>
      <c r="G44" s="56">
        <f t="shared" si="1"/>
        <v>2.999998143599969E-2</v>
      </c>
      <c r="H44" s="56">
        <f t="shared" si="2"/>
        <v>3.0000003300266753E-2</v>
      </c>
      <c r="I44" s="56">
        <f t="shared" si="3"/>
        <v>2.9999967597377886E-2</v>
      </c>
      <c r="J44" s="57">
        <f t="shared" si="4"/>
        <v>2.9999995715999983E-2</v>
      </c>
    </row>
    <row r="45" spans="1:10" x14ac:dyDescent="0.25">
      <c r="A45" s="22">
        <v>43507</v>
      </c>
      <c r="B45" s="23">
        <v>8052789</v>
      </c>
      <c r="C45" s="23">
        <v>6039592</v>
      </c>
      <c r="D45" s="23">
        <v>2460574</v>
      </c>
      <c r="E45" s="23">
        <v>5815903</v>
      </c>
      <c r="F45" s="23">
        <f t="shared" si="0"/>
        <v>22368858</v>
      </c>
      <c r="G45" s="54">
        <f t="shared" si="1"/>
        <v>5.1020396177072547E-2</v>
      </c>
      <c r="H45" s="54">
        <f t="shared" si="2"/>
        <v>5.1020393957407872E-2</v>
      </c>
      <c r="I45" s="54">
        <f t="shared" si="3"/>
        <v>5.1020255611715637E-2</v>
      </c>
      <c r="J45" s="55">
        <f t="shared" si="4"/>
        <v>5.1020334402081202E-2</v>
      </c>
    </row>
    <row r="46" spans="1:10" x14ac:dyDescent="0.25">
      <c r="A46" s="15">
        <v>43508</v>
      </c>
      <c r="B46" s="16">
        <v>8209154</v>
      </c>
      <c r="C46" s="16">
        <v>6156866</v>
      </c>
      <c r="D46" s="16">
        <v>2508352</v>
      </c>
      <c r="E46" s="16">
        <v>5928833</v>
      </c>
      <c r="F46" s="16">
        <f t="shared" si="0"/>
        <v>22803205</v>
      </c>
      <c r="G46" s="56">
        <f t="shared" si="1"/>
        <v>1.9417496223979036E-2</v>
      </c>
      <c r="H46" s="56">
        <f t="shared" si="2"/>
        <v>1.9417536813745029E-2</v>
      </c>
      <c r="I46" s="56">
        <f t="shared" si="3"/>
        <v>1.9417420488065051E-2</v>
      </c>
      <c r="J46" s="57">
        <f t="shared" si="4"/>
        <v>1.9417449018664934E-2</v>
      </c>
    </row>
    <row r="47" spans="1:10" x14ac:dyDescent="0.25">
      <c r="A47" s="22">
        <v>43509</v>
      </c>
      <c r="B47" s="23">
        <v>7818242</v>
      </c>
      <c r="C47" s="23">
        <v>5863681</v>
      </c>
      <c r="D47" s="23">
        <v>2388907</v>
      </c>
      <c r="E47" s="23">
        <v>5646508</v>
      </c>
      <c r="F47" s="23">
        <f t="shared" si="0"/>
        <v>21717338</v>
      </c>
      <c r="G47" s="54">
        <f t="shared" si="1"/>
        <v>5.2631564774959561E-2</v>
      </c>
      <c r="H47" s="54">
        <f t="shared" si="2"/>
        <v>5.2631569499094866E-2</v>
      </c>
      <c r="I47" s="54">
        <f t="shared" si="3"/>
        <v>5.2631416608870385E-2</v>
      </c>
      <c r="J47" s="55">
        <f t="shared" si="4"/>
        <v>5.2631500454030089E-2</v>
      </c>
    </row>
    <row r="48" spans="1:10" x14ac:dyDescent="0.25">
      <c r="A48" s="15">
        <v>43510</v>
      </c>
      <c r="B48" s="16">
        <v>7740060</v>
      </c>
      <c r="C48" s="16">
        <v>5805045</v>
      </c>
      <c r="D48" s="16">
        <v>2365018</v>
      </c>
      <c r="E48" s="16">
        <v>5590043</v>
      </c>
      <c r="F48" s="16">
        <f t="shared" si="0"/>
        <v>21500166</v>
      </c>
      <c r="G48" s="56">
        <f t="shared" si="1"/>
        <v>-2.9411731512286488E-2</v>
      </c>
      <c r="H48" s="56">
        <f t="shared" si="2"/>
        <v>-2.9411690942332758E-2</v>
      </c>
      <c r="I48" s="56">
        <f t="shared" si="3"/>
        <v>-2.9411680213076385E-2</v>
      </c>
      <c r="J48" s="57">
        <f t="shared" si="4"/>
        <v>-2.9411723852223126E-2</v>
      </c>
    </row>
    <row r="49" spans="1:10" x14ac:dyDescent="0.25">
      <c r="A49" s="22">
        <v>43511</v>
      </c>
      <c r="B49" s="23">
        <v>7740060</v>
      </c>
      <c r="C49" s="23">
        <v>5805045</v>
      </c>
      <c r="D49" s="23">
        <v>2365018</v>
      </c>
      <c r="E49" s="23">
        <v>5590043</v>
      </c>
      <c r="F49" s="23">
        <f t="shared" si="0"/>
        <v>21500166</v>
      </c>
      <c r="G49" s="54">
        <f t="shared" si="1"/>
        <v>-1.9801874873993541E-2</v>
      </c>
      <c r="H49" s="54">
        <f t="shared" si="2"/>
        <v>-1.9801874873993541E-2</v>
      </c>
      <c r="I49" s="54">
        <f t="shared" si="3"/>
        <v>-1.9801922748545642E-2</v>
      </c>
      <c r="J49" s="55">
        <f t="shared" si="4"/>
        <v>-1.9801952420255176E-2</v>
      </c>
    </row>
    <row r="50" spans="1:10" x14ac:dyDescent="0.25">
      <c r="A50" s="15">
        <v>43512</v>
      </c>
      <c r="B50" s="16">
        <v>16483516</v>
      </c>
      <c r="C50" s="16">
        <v>12362637</v>
      </c>
      <c r="D50" s="16">
        <v>5036630</v>
      </c>
      <c r="E50" s="16">
        <v>11904761</v>
      </c>
      <c r="F50" s="16">
        <f t="shared" si="0"/>
        <v>45787544</v>
      </c>
      <c r="G50" s="56">
        <f t="shared" si="1"/>
        <v>4.0816300758017343E-2</v>
      </c>
      <c r="H50" s="56">
        <f t="shared" si="2"/>
        <v>4.0816300758017343E-2</v>
      </c>
      <c r="I50" s="56">
        <f t="shared" si="3"/>
        <v>4.0816347617281368E-2</v>
      </c>
      <c r="J50" s="57">
        <f t="shared" si="4"/>
        <v>4.0816292629736184E-2</v>
      </c>
    </row>
    <row r="51" spans="1:10" x14ac:dyDescent="0.25">
      <c r="A51" s="22">
        <v>43513</v>
      </c>
      <c r="B51" s="23">
        <v>16321913</v>
      </c>
      <c r="C51" s="23">
        <v>12241435</v>
      </c>
      <c r="D51" s="23">
        <v>4987251</v>
      </c>
      <c r="E51" s="23">
        <v>11788048</v>
      </c>
      <c r="F51" s="23">
        <f t="shared" si="0"/>
        <v>45338647</v>
      </c>
      <c r="G51" s="54">
        <f t="shared" si="1"/>
        <v>-1.941746406258793E-2</v>
      </c>
      <c r="H51" s="54">
        <f t="shared" si="2"/>
        <v>-1.9417424399657879E-2</v>
      </c>
      <c r="I51" s="54">
        <f t="shared" si="3"/>
        <v>-1.9417389827149356E-2</v>
      </c>
      <c r="J51" s="55">
        <f t="shared" si="4"/>
        <v>-1.9417500764257301E-2</v>
      </c>
    </row>
    <row r="52" spans="1:10" x14ac:dyDescent="0.25">
      <c r="A52" s="15">
        <v>43514</v>
      </c>
      <c r="B52" s="16">
        <v>7818242</v>
      </c>
      <c r="C52" s="16">
        <v>5863681</v>
      </c>
      <c r="D52" s="16">
        <v>2388907</v>
      </c>
      <c r="E52" s="16">
        <v>5646508</v>
      </c>
      <c r="F52" s="16">
        <f t="shared" si="0"/>
        <v>21717338</v>
      </c>
      <c r="G52" s="56">
        <f t="shared" si="1"/>
        <v>-2.9126182245679089E-2</v>
      </c>
      <c r="H52" s="56">
        <f t="shared" si="2"/>
        <v>-2.9126305220617543E-2</v>
      </c>
      <c r="I52" s="56">
        <f t="shared" si="3"/>
        <v>-2.9126130732097466E-2</v>
      </c>
      <c r="J52" s="57">
        <f t="shared" si="4"/>
        <v>-2.912617352799729E-2</v>
      </c>
    </row>
    <row r="53" spans="1:10" x14ac:dyDescent="0.25">
      <c r="A53" s="22">
        <v>43515</v>
      </c>
      <c r="B53" s="23">
        <v>7896424</v>
      </c>
      <c r="C53" s="23">
        <v>5922318</v>
      </c>
      <c r="D53" s="23">
        <v>2412796</v>
      </c>
      <c r="E53" s="23">
        <v>5702973</v>
      </c>
      <c r="F53" s="23">
        <f t="shared" si="0"/>
        <v>21934511</v>
      </c>
      <c r="G53" s="54">
        <f t="shared" si="1"/>
        <v>-3.8095277540170391E-2</v>
      </c>
      <c r="H53" s="54">
        <f t="shared" si="2"/>
        <v>-3.8095355656595387E-2</v>
      </c>
      <c r="I53" s="54">
        <f t="shared" si="3"/>
        <v>-3.8095131783736913E-2</v>
      </c>
      <c r="J53" s="55">
        <f t="shared" si="4"/>
        <v>-3.8095186691883498E-2</v>
      </c>
    </row>
    <row r="54" spans="1:10" x14ac:dyDescent="0.25">
      <c r="A54" s="15">
        <v>43516</v>
      </c>
      <c r="B54" s="16">
        <v>7974607</v>
      </c>
      <c r="C54" s="16">
        <v>5980955</v>
      </c>
      <c r="D54" s="16">
        <v>2436685</v>
      </c>
      <c r="E54" s="16">
        <v>5759438</v>
      </c>
      <c r="F54" s="16">
        <f t="shared" si="0"/>
        <v>22151685</v>
      </c>
      <c r="G54" s="56">
        <f t="shared" si="1"/>
        <v>2.0000020464958856E-2</v>
      </c>
      <c r="H54" s="56">
        <f t="shared" si="2"/>
        <v>2.0000064805708151E-2</v>
      </c>
      <c r="I54" s="56">
        <f t="shared" si="3"/>
        <v>1.9999941395793197E-2</v>
      </c>
      <c r="J54" s="57">
        <f t="shared" si="4"/>
        <v>1.9999971663902771E-2</v>
      </c>
    </row>
    <row r="55" spans="1:10" x14ac:dyDescent="0.25">
      <c r="A55" s="22">
        <v>43517</v>
      </c>
      <c r="B55" s="23">
        <v>7505512</v>
      </c>
      <c r="C55" s="23">
        <v>5629134</v>
      </c>
      <c r="D55" s="23">
        <v>2293351</v>
      </c>
      <c r="E55" s="23">
        <v>5420648</v>
      </c>
      <c r="F55" s="23">
        <f t="shared" si="0"/>
        <v>20848645</v>
      </c>
      <c r="G55" s="54">
        <f t="shared" si="1"/>
        <v>-3.0303124265186554E-2</v>
      </c>
      <c r="H55" s="54">
        <f t="shared" si="2"/>
        <v>-3.0303124265186554E-2</v>
      </c>
      <c r="I55" s="54">
        <f t="shared" si="3"/>
        <v>-3.0302940611868445E-2</v>
      </c>
      <c r="J55" s="55">
        <f t="shared" si="4"/>
        <v>-3.0302986935878629E-2</v>
      </c>
    </row>
    <row r="56" spans="1:10" x14ac:dyDescent="0.25">
      <c r="A56" s="15">
        <v>43518</v>
      </c>
      <c r="B56" s="16">
        <v>7974607</v>
      </c>
      <c r="C56" s="16">
        <v>5980955</v>
      </c>
      <c r="D56" s="16">
        <v>2436685</v>
      </c>
      <c r="E56" s="16">
        <v>5759438</v>
      </c>
      <c r="F56" s="16">
        <f t="shared" si="0"/>
        <v>22151685</v>
      </c>
      <c r="G56" s="56">
        <f t="shared" si="1"/>
        <v>3.0302995067221783E-2</v>
      </c>
      <c r="H56" s="56">
        <f t="shared" si="2"/>
        <v>3.0302952001233452E-2</v>
      </c>
      <c r="I56" s="56">
        <f t="shared" si="3"/>
        <v>3.0302940611868445E-2</v>
      </c>
      <c r="J56" s="57">
        <f t="shared" si="4"/>
        <v>3.0302986935878629E-2</v>
      </c>
    </row>
    <row r="57" spans="1:10" x14ac:dyDescent="0.25">
      <c r="A57" s="22">
        <v>43519</v>
      </c>
      <c r="B57" s="23">
        <v>15513897</v>
      </c>
      <c r="C57" s="23">
        <v>11635423</v>
      </c>
      <c r="D57" s="23">
        <v>4740357</v>
      </c>
      <c r="E57" s="23">
        <v>11204481</v>
      </c>
      <c r="F57" s="23">
        <f t="shared" si="0"/>
        <v>43094158</v>
      </c>
      <c r="G57" s="54">
        <f t="shared" si="1"/>
        <v>-5.8823554392157584E-2</v>
      </c>
      <c r="H57" s="54">
        <f t="shared" si="2"/>
        <v>-5.8823534169934799E-2</v>
      </c>
      <c r="I57" s="54">
        <f t="shared" si="3"/>
        <v>-5.8823657882353886E-2</v>
      </c>
      <c r="J57" s="55">
        <f t="shared" si="4"/>
        <v>-5.8823524470587807E-2</v>
      </c>
    </row>
    <row r="58" spans="1:10" x14ac:dyDescent="0.25">
      <c r="A58" s="15">
        <v>43520</v>
      </c>
      <c r="B58" s="16">
        <v>15998707</v>
      </c>
      <c r="C58" s="16">
        <v>11999030</v>
      </c>
      <c r="D58" s="16">
        <v>4888493</v>
      </c>
      <c r="E58" s="16">
        <v>11554621</v>
      </c>
      <c r="F58" s="16">
        <f t="shared" si="0"/>
        <v>44440851</v>
      </c>
      <c r="G58" s="56">
        <f t="shared" si="1"/>
        <v>-1.9801968065875641E-2</v>
      </c>
      <c r="H58" s="56">
        <f t="shared" si="2"/>
        <v>-1.9802008506355717E-2</v>
      </c>
      <c r="I58" s="56">
        <f t="shared" si="3"/>
        <v>-1.980209137258182E-2</v>
      </c>
      <c r="J58" s="57">
        <f t="shared" si="4"/>
        <v>-1.980200623546835E-2</v>
      </c>
    </row>
    <row r="59" spans="1:10" x14ac:dyDescent="0.25">
      <c r="A59" s="22">
        <v>43521</v>
      </c>
      <c r="B59" s="23">
        <v>7583695</v>
      </c>
      <c r="C59" s="23">
        <v>5687771</v>
      </c>
      <c r="D59" s="23">
        <v>2317240</v>
      </c>
      <c r="E59" s="23">
        <v>5477113</v>
      </c>
      <c r="F59" s="23">
        <f t="shared" si="0"/>
        <v>21065819</v>
      </c>
      <c r="G59" s="54">
        <f t="shared" si="1"/>
        <v>-2.9999966744442053E-2</v>
      </c>
      <c r="H59" s="54">
        <f t="shared" si="2"/>
        <v>-2.9999926667224952E-2</v>
      </c>
      <c r="I59" s="54">
        <f t="shared" si="3"/>
        <v>-2.9999912093689685E-2</v>
      </c>
      <c r="J59" s="55">
        <f t="shared" si="4"/>
        <v>-2.9999957495854046E-2</v>
      </c>
    </row>
    <row r="60" spans="1:10" x14ac:dyDescent="0.25">
      <c r="A60" s="15">
        <v>43522</v>
      </c>
      <c r="B60" s="16">
        <v>8052789</v>
      </c>
      <c r="C60" s="16">
        <v>6039592</v>
      </c>
      <c r="D60" s="16">
        <v>2460574</v>
      </c>
      <c r="E60" s="16">
        <v>5815903</v>
      </c>
      <c r="F60" s="16">
        <f t="shared" si="0"/>
        <v>22368858</v>
      </c>
      <c r="G60" s="56">
        <f t="shared" si="1"/>
        <v>1.9802001513596457E-2</v>
      </c>
      <c r="H60" s="56">
        <f t="shared" si="2"/>
        <v>1.9802043726797613E-2</v>
      </c>
      <c r="I60" s="56">
        <f t="shared" si="3"/>
        <v>1.9801922748545753E-2</v>
      </c>
      <c r="J60" s="57">
        <f t="shared" si="4"/>
        <v>1.9801952420255287E-2</v>
      </c>
    </row>
    <row r="61" spans="1:10" x14ac:dyDescent="0.25">
      <c r="A61" s="22">
        <v>43523</v>
      </c>
      <c r="B61" s="23">
        <v>7740060</v>
      </c>
      <c r="C61" s="23">
        <v>5805045</v>
      </c>
      <c r="D61" s="23">
        <v>2365018</v>
      </c>
      <c r="E61" s="23">
        <v>5590043</v>
      </c>
      <c r="F61" s="23">
        <f t="shared" si="0"/>
        <v>21500166</v>
      </c>
      <c r="G61" s="54">
        <f t="shared" si="1"/>
        <v>-2.9411731512286488E-2</v>
      </c>
      <c r="H61" s="54">
        <f t="shared" si="2"/>
        <v>-2.9411690942332758E-2</v>
      </c>
      <c r="I61" s="54">
        <f t="shared" si="3"/>
        <v>-2.9411680213076385E-2</v>
      </c>
      <c r="J61" s="55">
        <f t="shared" si="4"/>
        <v>-2.9411723852223126E-2</v>
      </c>
    </row>
    <row r="62" spans="1:10" x14ac:dyDescent="0.25">
      <c r="A62" s="15">
        <v>43524</v>
      </c>
      <c r="B62" s="16">
        <v>8130972</v>
      </c>
      <c r="C62" s="16">
        <v>6098229</v>
      </c>
      <c r="D62" s="16">
        <v>2484463</v>
      </c>
      <c r="E62" s="16">
        <v>5872368</v>
      </c>
      <c r="F62" s="16">
        <f t="shared" si="0"/>
        <v>22586032</v>
      </c>
      <c r="G62" s="56">
        <f t="shared" si="1"/>
        <v>8.3333422156942838E-2</v>
      </c>
      <c r="H62" s="56">
        <f t="shared" si="2"/>
        <v>8.3333422156942838E-2</v>
      </c>
      <c r="I62" s="56">
        <f t="shared" si="3"/>
        <v>8.3333078974827668E-2</v>
      </c>
      <c r="J62" s="57">
        <f t="shared" si="4"/>
        <v>8.3333210346807185E-2</v>
      </c>
    </row>
    <row r="63" spans="1:10" x14ac:dyDescent="0.25">
      <c r="A63" s="22">
        <v>43525</v>
      </c>
      <c r="B63" s="23">
        <v>8052789</v>
      </c>
      <c r="C63" s="23">
        <v>6039592</v>
      </c>
      <c r="D63" s="23">
        <v>2460574</v>
      </c>
      <c r="E63" s="23">
        <v>5815903</v>
      </c>
      <c r="F63" s="23">
        <f t="shared" si="0"/>
        <v>22368858</v>
      </c>
      <c r="G63" s="54">
        <f t="shared" si="1"/>
        <v>9.803868704752583E-3</v>
      </c>
      <c r="H63" s="54">
        <f t="shared" si="2"/>
        <v>9.8039527132371962E-3</v>
      </c>
      <c r="I63" s="54">
        <f t="shared" si="3"/>
        <v>9.8038934043587211E-3</v>
      </c>
      <c r="J63" s="55">
        <f t="shared" si="4"/>
        <v>9.803907950741042E-3</v>
      </c>
    </row>
    <row r="64" spans="1:10" x14ac:dyDescent="0.25">
      <c r="A64" s="15">
        <v>43526</v>
      </c>
      <c r="B64" s="16">
        <v>16806722</v>
      </c>
      <c r="C64" s="16">
        <v>12605042</v>
      </c>
      <c r="D64" s="16">
        <v>5135387</v>
      </c>
      <c r="E64" s="16">
        <v>12138188</v>
      </c>
      <c r="F64" s="16">
        <f t="shared" si="0"/>
        <v>46685339</v>
      </c>
      <c r="G64" s="56">
        <f t="shared" si="1"/>
        <v>8.3333349447917593E-2</v>
      </c>
      <c r="H64" s="56">
        <f t="shared" si="2"/>
        <v>8.3333369143519853E-2</v>
      </c>
      <c r="I64" s="56">
        <f t="shared" si="3"/>
        <v>8.3333386071977378E-2</v>
      </c>
      <c r="J64" s="57">
        <f t="shared" si="4"/>
        <v>8.3333355645834883E-2</v>
      </c>
    </row>
    <row r="65" spans="1:10" x14ac:dyDescent="0.25">
      <c r="A65" s="22">
        <v>43527</v>
      </c>
      <c r="B65" s="23">
        <v>15837104</v>
      </c>
      <c r="C65" s="23">
        <v>11877828</v>
      </c>
      <c r="D65" s="23">
        <v>4839115</v>
      </c>
      <c r="E65" s="23">
        <v>11437908</v>
      </c>
      <c r="F65" s="23">
        <f t="shared" si="0"/>
        <v>43991955</v>
      </c>
      <c r="G65" s="54">
        <f t="shared" si="1"/>
        <v>-1.0101003787368557E-2</v>
      </c>
      <c r="H65" s="54">
        <f t="shared" si="2"/>
        <v>-1.010098316280561E-2</v>
      </c>
      <c r="I65" s="54">
        <f t="shared" si="3"/>
        <v>-1.0100863394915338E-2</v>
      </c>
      <c r="J65" s="55">
        <f t="shared" si="4"/>
        <v>-1.0100980378326518E-2</v>
      </c>
    </row>
    <row r="66" spans="1:10" x14ac:dyDescent="0.25">
      <c r="A66" s="15">
        <v>43528</v>
      </c>
      <c r="B66" s="16">
        <v>7818242</v>
      </c>
      <c r="C66" s="16">
        <v>5863681</v>
      </c>
      <c r="D66" s="16">
        <v>2388907</v>
      </c>
      <c r="E66" s="16">
        <v>5646508</v>
      </c>
      <c r="F66" s="16">
        <f t="shared" si="0"/>
        <v>21717338</v>
      </c>
      <c r="G66" s="56">
        <f t="shared" si="1"/>
        <v>3.0927799707134884E-2</v>
      </c>
      <c r="H66" s="56">
        <f t="shared" si="2"/>
        <v>3.0927757112584109E-2</v>
      </c>
      <c r="I66" s="56">
        <f t="shared" si="3"/>
        <v>3.0927741623655747E-2</v>
      </c>
      <c r="J66" s="57">
        <f t="shared" si="4"/>
        <v>3.0927789877623457E-2</v>
      </c>
    </row>
    <row r="67" spans="1:10" x14ac:dyDescent="0.25">
      <c r="A67" s="22">
        <v>43529</v>
      </c>
      <c r="B67" s="23">
        <v>7818242</v>
      </c>
      <c r="C67" s="23">
        <v>5863681</v>
      </c>
      <c r="D67" s="23">
        <v>2388907</v>
      </c>
      <c r="E67" s="23">
        <v>5646508</v>
      </c>
      <c r="F67" s="23">
        <f t="shared" si="0"/>
        <v>21717338</v>
      </c>
      <c r="G67" s="54">
        <f t="shared" si="1"/>
        <v>-2.9126182245679089E-2</v>
      </c>
      <c r="H67" s="54">
        <f t="shared" si="2"/>
        <v>-2.9126305220617543E-2</v>
      </c>
      <c r="I67" s="54">
        <f t="shared" si="3"/>
        <v>-2.9126130732097466E-2</v>
      </c>
      <c r="J67" s="55">
        <f t="shared" si="4"/>
        <v>-2.912617352799729E-2</v>
      </c>
    </row>
    <row r="68" spans="1:10" x14ac:dyDescent="0.25">
      <c r="A68" s="15">
        <v>43530</v>
      </c>
      <c r="B68" s="16">
        <v>7583695</v>
      </c>
      <c r="C68" s="16">
        <v>5687771</v>
      </c>
      <c r="D68" s="16">
        <v>2317240</v>
      </c>
      <c r="E68" s="16">
        <v>5477113</v>
      </c>
      <c r="F68" s="16">
        <f t="shared" si="0"/>
        <v>21065819</v>
      </c>
      <c r="G68" s="56">
        <f t="shared" si="1"/>
        <v>-2.0202039777469372E-2</v>
      </c>
      <c r="H68" s="56">
        <f t="shared" si="2"/>
        <v>-2.0202082843457703E-2</v>
      </c>
      <c r="I68" s="56">
        <f t="shared" si="3"/>
        <v>-2.0201960407912334E-2</v>
      </c>
      <c r="J68" s="57">
        <f t="shared" si="4"/>
        <v>-2.0201991290585752E-2</v>
      </c>
    </row>
    <row r="69" spans="1:10" x14ac:dyDescent="0.25">
      <c r="A69" s="22">
        <v>43531</v>
      </c>
      <c r="B69" s="23">
        <v>7818242</v>
      </c>
      <c r="C69" s="23">
        <v>5863681</v>
      </c>
      <c r="D69" s="23">
        <v>2388907</v>
      </c>
      <c r="E69" s="23">
        <v>5646508</v>
      </c>
      <c r="F69" s="23">
        <f t="shared" ref="F69:F132" si="5">SUM(B69:E69)</f>
        <v>21717338</v>
      </c>
      <c r="G69" s="54">
        <f t="shared" ref="G69:G132" si="6">IFERROR((VLOOKUP(A69,$A$3:$F$369,2,FALSE)/VLOOKUP(A69-7,$A$3:$F$369,2,FALSE))-1,"No data Found")</f>
        <v>-3.8461576303546519E-2</v>
      </c>
      <c r="H69" s="54">
        <f t="shared" ref="H69:H132" si="7">IFERROR((VLOOKUP(A69,$A$3:$F$369,3,FALSE)/VLOOKUP(A69-7,$A$3:$F$369,3,FALSE))-1,"No data Found")</f>
        <v>-3.8461658294563827E-2</v>
      </c>
      <c r="I69" s="54">
        <f t="shared" ref="I69:I132" si="8">IFERROR((VLOOKUP(A69,$A$3:$F$369,4,FALSE)/VLOOKUP(A69-7,$A$3:$F$369,4,FALSE))-1,"No data Found")</f>
        <v>-3.8461430095759086E-2</v>
      </c>
      <c r="J69" s="55">
        <f t="shared" ref="J69:J132" si="9">IFERROR((VLOOKUP(A69,$A$3:$F$369,5,FALSE)/VLOOKUP(A69-7,$A$3:$F$369,5,FALSE))-1,"No data Found")</f>
        <v>-3.8461486064905959E-2</v>
      </c>
    </row>
    <row r="70" spans="1:10" x14ac:dyDescent="0.25">
      <c r="A70" s="15">
        <v>43532</v>
      </c>
      <c r="B70" s="16">
        <v>7818242</v>
      </c>
      <c r="C70" s="16">
        <v>5863681</v>
      </c>
      <c r="D70" s="16">
        <v>2388907</v>
      </c>
      <c r="E70" s="16">
        <v>5646508</v>
      </c>
      <c r="F70" s="16">
        <f t="shared" si="5"/>
        <v>21717338</v>
      </c>
      <c r="G70" s="56">
        <f t="shared" si="6"/>
        <v>-2.9126182245679089E-2</v>
      </c>
      <c r="H70" s="56">
        <f t="shared" si="7"/>
        <v>-2.9126305220617543E-2</v>
      </c>
      <c r="I70" s="56">
        <f t="shared" si="8"/>
        <v>-2.9126130732097466E-2</v>
      </c>
      <c r="J70" s="57">
        <f t="shared" si="9"/>
        <v>-2.912617352799729E-2</v>
      </c>
    </row>
    <row r="71" spans="1:10" x14ac:dyDescent="0.25">
      <c r="A71" s="22">
        <v>43533</v>
      </c>
      <c r="B71" s="23">
        <v>16806722</v>
      </c>
      <c r="C71" s="23">
        <v>12605042</v>
      </c>
      <c r="D71" s="23">
        <v>5135387</v>
      </c>
      <c r="E71" s="23">
        <v>12138188</v>
      </c>
      <c r="F71" s="23">
        <f t="shared" si="5"/>
        <v>46685339</v>
      </c>
      <c r="G71" s="54">
        <f t="shared" si="6"/>
        <v>0</v>
      </c>
      <c r="H71" s="54">
        <f t="shared" si="7"/>
        <v>0</v>
      </c>
      <c r="I71" s="54">
        <f t="shared" si="8"/>
        <v>0</v>
      </c>
      <c r="J71" s="55">
        <f t="shared" si="9"/>
        <v>0</v>
      </c>
    </row>
    <row r="72" spans="1:10" x14ac:dyDescent="0.25">
      <c r="A72" s="15">
        <v>43534</v>
      </c>
      <c r="B72" s="16">
        <v>16645119</v>
      </c>
      <c r="C72" s="16">
        <v>12483839</v>
      </c>
      <c r="D72" s="16">
        <v>5086008</v>
      </c>
      <c r="E72" s="16">
        <v>12021475</v>
      </c>
      <c r="F72" s="16">
        <f t="shared" si="5"/>
        <v>46236441</v>
      </c>
      <c r="G72" s="56">
        <f t="shared" si="6"/>
        <v>5.1020375947521623E-2</v>
      </c>
      <c r="H72" s="56">
        <f t="shared" si="7"/>
        <v>5.1020354899902642E-2</v>
      </c>
      <c r="I72" s="56">
        <f t="shared" si="8"/>
        <v>5.1020279534584212E-2</v>
      </c>
      <c r="J72" s="57">
        <f t="shared" si="9"/>
        <v>5.102043135860157E-2</v>
      </c>
    </row>
    <row r="73" spans="1:10" x14ac:dyDescent="0.25">
      <c r="A73" s="22">
        <v>43535</v>
      </c>
      <c r="B73" s="23">
        <v>7661877</v>
      </c>
      <c r="C73" s="23">
        <v>5746408</v>
      </c>
      <c r="D73" s="23">
        <v>2341129</v>
      </c>
      <c r="E73" s="23">
        <v>5533578</v>
      </c>
      <c r="F73" s="23">
        <f t="shared" si="5"/>
        <v>21282992</v>
      </c>
      <c r="G73" s="54">
        <f t="shared" si="6"/>
        <v>-2.0000020464958745E-2</v>
      </c>
      <c r="H73" s="54">
        <f t="shared" si="7"/>
        <v>-1.9999894264370766E-2</v>
      </c>
      <c r="I73" s="54">
        <f t="shared" si="8"/>
        <v>-1.9999941395793086E-2</v>
      </c>
      <c r="J73" s="55">
        <f t="shared" si="9"/>
        <v>-1.9999971663902771E-2</v>
      </c>
    </row>
    <row r="74" spans="1:10" x14ac:dyDescent="0.25">
      <c r="A74" s="15">
        <v>43536</v>
      </c>
      <c r="B74" s="16">
        <v>7740060</v>
      </c>
      <c r="C74" s="16">
        <v>5805045</v>
      </c>
      <c r="D74" s="16">
        <v>2365018</v>
      </c>
      <c r="E74" s="16">
        <v>5590043</v>
      </c>
      <c r="F74" s="16">
        <f t="shared" si="5"/>
        <v>21500166</v>
      </c>
      <c r="G74" s="56">
        <f t="shared" si="6"/>
        <v>-9.9999462794833072E-3</v>
      </c>
      <c r="H74" s="56">
        <f t="shared" si="7"/>
        <v>-9.9998618615166901E-3</v>
      </c>
      <c r="I74" s="56">
        <f t="shared" si="8"/>
        <v>-9.9999706978965985E-3</v>
      </c>
      <c r="J74" s="57">
        <f t="shared" si="9"/>
        <v>-9.9999858319513857E-3</v>
      </c>
    </row>
    <row r="75" spans="1:10" x14ac:dyDescent="0.25">
      <c r="A75" s="22">
        <v>43537</v>
      </c>
      <c r="B75" s="23">
        <v>7818242</v>
      </c>
      <c r="C75" s="23">
        <v>5863681</v>
      </c>
      <c r="D75" s="23">
        <v>2388907</v>
      </c>
      <c r="E75" s="23">
        <v>5646508</v>
      </c>
      <c r="F75" s="23">
        <f t="shared" si="5"/>
        <v>21717338</v>
      </c>
      <c r="G75" s="54">
        <f t="shared" si="6"/>
        <v>3.0927799707134884E-2</v>
      </c>
      <c r="H75" s="54">
        <f t="shared" si="7"/>
        <v>3.0927757112584109E-2</v>
      </c>
      <c r="I75" s="54">
        <f t="shared" si="8"/>
        <v>3.0927741623655747E-2</v>
      </c>
      <c r="J75" s="55">
        <f t="shared" si="9"/>
        <v>3.0927789877623457E-2</v>
      </c>
    </row>
    <row r="76" spans="1:10" x14ac:dyDescent="0.25">
      <c r="A76" s="15">
        <v>43538</v>
      </c>
      <c r="B76" s="16">
        <v>8209154</v>
      </c>
      <c r="C76" s="16">
        <v>6156866</v>
      </c>
      <c r="D76" s="16">
        <v>2508352</v>
      </c>
      <c r="E76" s="16">
        <v>5928833</v>
      </c>
      <c r="F76" s="16">
        <f t="shared" si="5"/>
        <v>22803205</v>
      </c>
      <c r="G76" s="56">
        <f t="shared" si="6"/>
        <v>4.9999987209400798E-2</v>
      </c>
      <c r="H76" s="56">
        <f t="shared" si="7"/>
        <v>5.0000162014270488E-2</v>
      </c>
      <c r="I76" s="56">
        <f t="shared" si="8"/>
        <v>4.9999853489482771E-2</v>
      </c>
      <c r="J76" s="57">
        <f t="shared" si="9"/>
        <v>4.9999929159756817E-2</v>
      </c>
    </row>
    <row r="77" spans="1:10" x14ac:dyDescent="0.25">
      <c r="A77" s="22">
        <v>43539</v>
      </c>
      <c r="B77" s="23">
        <v>7740060</v>
      </c>
      <c r="C77" s="23">
        <v>5805045</v>
      </c>
      <c r="D77" s="23">
        <v>2365018</v>
      </c>
      <c r="E77" s="23">
        <v>5590043</v>
      </c>
      <c r="F77" s="23">
        <f t="shared" si="5"/>
        <v>21500166</v>
      </c>
      <c r="G77" s="54">
        <f t="shared" si="6"/>
        <v>-9.9999462794833072E-3</v>
      </c>
      <c r="H77" s="54">
        <f t="shared" si="7"/>
        <v>-9.9998618615166901E-3</v>
      </c>
      <c r="I77" s="54">
        <f t="shared" si="8"/>
        <v>-9.9999706978965985E-3</v>
      </c>
      <c r="J77" s="55">
        <f t="shared" si="9"/>
        <v>-9.9999858319513857E-3</v>
      </c>
    </row>
    <row r="78" spans="1:10" x14ac:dyDescent="0.25">
      <c r="A78" s="15">
        <v>43540</v>
      </c>
      <c r="B78" s="16">
        <v>15352294</v>
      </c>
      <c r="C78" s="16">
        <v>11514221</v>
      </c>
      <c r="D78" s="16">
        <v>4690978</v>
      </c>
      <c r="E78" s="16">
        <v>11087768</v>
      </c>
      <c r="F78" s="16">
        <f t="shared" si="5"/>
        <v>42645261</v>
      </c>
      <c r="G78" s="56">
        <f t="shared" si="6"/>
        <v>-8.6538469548077201E-2</v>
      </c>
      <c r="H78" s="56">
        <f t="shared" si="7"/>
        <v>-8.6538466115384627E-2</v>
      </c>
      <c r="I78" s="56">
        <f t="shared" si="8"/>
        <v>-8.6538560774484963E-2</v>
      </c>
      <c r="J78" s="57">
        <f t="shared" si="9"/>
        <v>-8.6538452032543955E-2</v>
      </c>
    </row>
    <row r="79" spans="1:10" x14ac:dyDescent="0.25">
      <c r="A79" s="22">
        <v>43541</v>
      </c>
      <c r="B79" s="23">
        <v>15352294</v>
      </c>
      <c r="C79" s="23">
        <v>11514221</v>
      </c>
      <c r="D79" s="23">
        <v>4690978</v>
      </c>
      <c r="E79" s="23">
        <v>11087768</v>
      </c>
      <c r="F79" s="23">
        <f t="shared" si="5"/>
        <v>42645261</v>
      </c>
      <c r="G79" s="54">
        <f t="shared" si="6"/>
        <v>-7.7669916328023891E-2</v>
      </c>
      <c r="H79" s="54">
        <f t="shared" si="7"/>
        <v>-7.7669857805759857E-2</v>
      </c>
      <c r="I79" s="54">
        <f t="shared" si="8"/>
        <v>-7.7669952544313747E-2</v>
      </c>
      <c r="J79" s="55">
        <f t="shared" si="9"/>
        <v>-7.7669919872561444E-2</v>
      </c>
    </row>
    <row r="80" spans="1:10" x14ac:dyDescent="0.25">
      <c r="A80" s="15">
        <v>43542</v>
      </c>
      <c r="B80" s="16">
        <v>8052789</v>
      </c>
      <c r="C80" s="16">
        <v>6039592</v>
      </c>
      <c r="D80" s="16">
        <v>2460574</v>
      </c>
      <c r="E80" s="16">
        <v>5815903</v>
      </c>
      <c r="F80" s="16">
        <f t="shared" si="5"/>
        <v>22368858</v>
      </c>
      <c r="G80" s="56">
        <f t="shared" si="6"/>
        <v>5.1020396177072547E-2</v>
      </c>
      <c r="H80" s="56">
        <f t="shared" si="7"/>
        <v>5.1020393957407872E-2</v>
      </c>
      <c r="I80" s="56">
        <f t="shared" si="8"/>
        <v>5.1020255611715637E-2</v>
      </c>
      <c r="J80" s="57">
        <f t="shared" si="9"/>
        <v>5.1020334402081202E-2</v>
      </c>
    </row>
    <row r="81" spans="1:10" x14ac:dyDescent="0.25">
      <c r="A81" s="22">
        <v>43543</v>
      </c>
      <c r="B81" s="23">
        <v>7896424</v>
      </c>
      <c r="C81" s="23">
        <v>5922318</v>
      </c>
      <c r="D81" s="23">
        <v>2412796</v>
      </c>
      <c r="E81" s="23">
        <v>5702973</v>
      </c>
      <c r="F81" s="23">
        <f t="shared" si="5"/>
        <v>21934511</v>
      </c>
      <c r="G81" s="54">
        <f t="shared" si="6"/>
        <v>2.0201910579504601E-2</v>
      </c>
      <c r="H81" s="54">
        <f t="shared" si="7"/>
        <v>2.0201910579504601E-2</v>
      </c>
      <c r="I81" s="54">
        <f t="shared" si="8"/>
        <v>2.0201960407912223E-2</v>
      </c>
      <c r="J81" s="55">
        <f t="shared" si="9"/>
        <v>2.0201991290585752E-2</v>
      </c>
    </row>
    <row r="82" spans="1:10" x14ac:dyDescent="0.25">
      <c r="A82" s="15">
        <v>43544</v>
      </c>
      <c r="B82" s="16">
        <v>7661877</v>
      </c>
      <c r="C82" s="16">
        <v>5746408</v>
      </c>
      <c r="D82" s="16">
        <v>2341129</v>
      </c>
      <c r="E82" s="16">
        <v>5533578</v>
      </c>
      <c r="F82" s="16">
        <f t="shared" si="5"/>
        <v>21282992</v>
      </c>
      <c r="G82" s="56">
        <f t="shared" si="6"/>
        <v>-2.0000020464958745E-2</v>
      </c>
      <c r="H82" s="56">
        <f t="shared" si="7"/>
        <v>-1.9999894264370766E-2</v>
      </c>
      <c r="I82" s="56">
        <f t="shared" si="8"/>
        <v>-1.9999941395793086E-2</v>
      </c>
      <c r="J82" s="57">
        <f t="shared" si="9"/>
        <v>-1.9999971663902771E-2</v>
      </c>
    </row>
    <row r="83" spans="1:10" x14ac:dyDescent="0.25">
      <c r="A83" s="22">
        <v>43545</v>
      </c>
      <c r="B83" s="23">
        <v>7818242</v>
      </c>
      <c r="C83" s="23">
        <v>5863681</v>
      </c>
      <c r="D83" s="23">
        <v>2388907</v>
      </c>
      <c r="E83" s="23">
        <v>5646508</v>
      </c>
      <c r="F83" s="23">
        <f t="shared" si="5"/>
        <v>21717338</v>
      </c>
      <c r="G83" s="54">
        <f t="shared" si="6"/>
        <v>-4.7619036017596983E-2</v>
      </c>
      <c r="H83" s="54">
        <f t="shared" si="7"/>
        <v>-4.7619194570744261E-2</v>
      </c>
      <c r="I83" s="54">
        <f t="shared" si="8"/>
        <v>-4.7618914729671169E-2</v>
      </c>
      <c r="J83" s="55">
        <f t="shared" si="9"/>
        <v>-4.7618983364854484E-2</v>
      </c>
    </row>
    <row r="84" spans="1:10" x14ac:dyDescent="0.25">
      <c r="A84" s="15">
        <v>43546</v>
      </c>
      <c r="B84" s="16">
        <v>7583695</v>
      </c>
      <c r="C84" s="16">
        <v>5687771</v>
      </c>
      <c r="D84" s="16">
        <v>2317240</v>
      </c>
      <c r="E84" s="16">
        <v>5477113</v>
      </c>
      <c r="F84" s="16">
        <f t="shared" si="5"/>
        <v>21065819</v>
      </c>
      <c r="G84" s="56">
        <f t="shared" si="6"/>
        <v>-2.0202039777469372E-2</v>
      </c>
      <c r="H84" s="56">
        <f t="shared" si="7"/>
        <v>-2.0202082843457703E-2</v>
      </c>
      <c r="I84" s="56">
        <f t="shared" si="8"/>
        <v>-2.0201960407912334E-2</v>
      </c>
      <c r="J84" s="57">
        <f t="shared" si="9"/>
        <v>-2.0201991290585752E-2</v>
      </c>
    </row>
    <row r="85" spans="1:10" x14ac:dyDescent="0.25">
      <c r="A85" s="22">
        <v>43547</v>
      </c>
      <c r="B85" s="23">
        <v>15998707</v>
      </c>
      <c r="C85" s="23">
        <v>11999030</v>
      </c>
      <c r="D85" s="23">
        <v>4888493</v>
      </c>
      <c r="E85" s="23">
        <v>11554621</v>
      </c>
      <c r="F85" s="23">
        <f t="shared" si="5"/>
        <v>44440851</v>
      </c>
      <c r="G85" s="54">
        <f t="shared" si="6"/>
        <v>4.2105303611303935E-2</v>
      </c>
      <c r="H85" s="54">
        <f t="shared" si="7"/>
        <v>4.2105236646057032E-2</v>
      </c>
      <c r="I85" s="54">
        <f t="shared" si="8"/>
        <v>4.210529232923288E-2</v>
      </c>
      <c r="J85" s="55">
        <f t="shared" si="9"/>
        <v>4.2105228031466657E-2</v>
      </c>
    </row>
    <row r="86" spans="1:10" x14ac:dyDescent="0.25">
      <c r="A86" s="15">
        <v>43548</v>
      </c>
      <c r="B86" s="16">
        <v>16321913</v>
      </c>
      <c r="C86" s="16">
        <v>12241435</v>
      </c>
      <c r="D86" s="16">
        <v>4987251</v>
      </c>
      <c r="E86" s="16">
        <v>11788048</v>
      </c>
      <c r="F86" s="16">
        <f t="shared" si="5"/>
        <v>45338647</v>
      </c>
      <c r="G86" s="56">
        <f t="shared" si="6"/>
        <v>6.3157922848533277E-2</v>
      </c>
      <c r="H86" s="56">
        <f t="shared" si="7"/>
        <v>6.3157898393647383E-2</v>
      </c>
      <c r="I86" s="56">
        <f t="shared" si="8"/>
        <v>6.3158045081430858E-2</v>
      </c>
      <c r="J86" s="57">
        <f t="shared" si="9"/>
        <v>6.3157887141938707E-2</v>
      </c>
    </row>
    <row r="87" spans="1:10" x14ac:dyDescent="0.25">
      <c r="A87" s="22">
        <v>43549</v>
      </c>
      <c r="B87" s="23">
        <v>8052789</v>
      </c>
      <c r="C87" s="23">
        <v>6039592</v>
      </c>
      <c r="D87" s="23">
        <v>2460574</v>
      </c>
      <c r="E87" s="23">
        <v>5815903</v>
      </c>
      <c r="F87" s="23">
        <f t="shared" si="5"/>
        <v>22368858</v>
      </c>
      <c r="G87" s="54">
        <f t="shared" si="6"/>
        <v>0</v>
      </c>
      <c r="H87" s="54">
        <f t="shared" si="7"/>
        <v>0</v>
      </c>
      <c r="I87" s="54">
        <f t="shared" si="8"/>
        <v>0</v>
      </c>
      <c r="J87" s="55">
        <f t="shared" si="9"/>
        <v>0</v>
      </c>
    </row>
    <row r="88" spans="1:10" x14ac:dyDescent="0.25">
      <c r="A88" s="15">
        <v>43550</v>
      </c>
      <c r="B88" s="16">
        <v>7505512</v>
      </c>
      <c r="C88" s="16">
        <v>5629134</v>
      </c>
      <c r="D88" s="16">
        <v>2293351</v>
      </c>
      <c r="E88" s="16">
        <v>5420648</v>
      </c>
      <c r="F88" s="16">
        <f t="shared" si="5"/>
        <v>20848645</v>
      </c>
      <c r="G88" s="56">
        <f t="shared" si="6"/>
        <v>-4.9504940464189851E-2</v>
      </c>
      <c r="H88" s="56">
        <f t="shared" si="7"/>
        <v>-4.9504940464189851E-2</v>
      </c>
      <c r="I88" s="56">
        <f t="shared" si="8"/>
        <v>-4.950480687136416E-2</v>
      </c>
      <c r="J88" s="57">
        <f t="shared" si="9"/>
        <v>-4.9504881050637994E-2</v>
      </c>
    </row>
    <row r="89" spans="1:10" x14ac:dyDescent="0.25">
      <c r="A89" s="22">
        <v>43551</v>
      </c>
      <c r="B89" s="23">
        <v>7505512</v>
      </c>
      <c r="C89" s="23">
        <v>5629134</v>
      </c>
      <c r="D89" s="23">
        <v>2293351</v>
      </c>
      <c r="E89" s="23">
        <v>5420648</v>
      </c>
      <c r="F89" s="23">
        <f t="shared" si="5"/>
        <v>20848645</v>
      </c>
      <c r="G89" s="54">
        <f t="shared" si="6"/>
        <v>-2.0408184574093213E-2</v>
      </c>
      <c r="H89" s="54">
        <f t="shared" si="7"/>
        <v>-2.0408227191664796E-2</v>
      </c>
      <c r="I89" s="54">
        <f t="shared" si="8"/>
        <v>-2.0408102244686255E-2</v>
      </c>
      <c r="J89" s="55">
        <f t="shared" si="9"/>
        <v>-2.0408133760832503E-2</v>
      </c>
    </row>
    <row r="90" spans="1:10" x14ac:dyDescent="0.25">
      <c r="A90" s="15">
        <v>43552</v>
      </c>
      <c r="B90" s="16">
        <v>7740060</v>
      </c>
      <c r="C90" s="16">
        <v>5805045</v>
      </c>
      <c r="D90" s="16">
        <v>2365018</v>
      </c>
      <c r="E90" s="16">
        <v>5590043</v>
      </c>
      <c r="F90" s="16">
        <f t="shared" si="5"/>
        <v>21500166</v>
      </c>
      <c r="G90" s="56">
        <f t="shared" si="6"/>
        <v>-9.9999462794833072E-3</v>
      </c>
      <c r="H90" s="56">
        <f t="shared" si="7"/>
        <v>-9.9998618615166901E-3</v>
      </c>
      <c r="I90" s="56">
        <f t="shared" si="8"/>
        <v>-9.9999706978965985E-3</v>
      </c>
      <c r="J90" s="57">
        <f t="shared" si="9"/>
        <v>-9.9999858319513857E-3</v>
      </c>
    </row>
    <row r="91" spans="1:10" x14ac:dyDescent="0.25">
      <c r="A91" s="22">
        <v>43553</v>
      </c>
      <c r="B91" s="23">
        <v>8209154</v>
      </c>
      <c r="C91" s="23">
        <v>6156866</v>
      </c>
      <c r="D91" s="23">
        <v>2508352</v>
      </c>
      <c r="E91" s="23">
        <v>5928833</v>
      </c>
      <c r="F91" s="23">
        <f t="shared" si="5"/>
        <v>22803205</v>
      </c>
      <c r="G91" s="54">
        <f t="shared" si="6"/>
        <v>8.2474176506307284E-2</v>
      </c>
      <c r="H91" s="54">
        <f t="shared" si="7"/>
        <v>8.247431199322186E-2</v>
      </c>
      <c r="I91" s="54">
        <f t="shared" si="8"/>
        <v>8.2473977663081843E-2</v>
      </c>
      <c r="J91" s="55">
        <f t="shared" si="9"/>
        <v>8.2474106340329367E-2</v>
      </c>
    </row>
    <row r="92" spans="1:10" x14ac:dyDescent="0.25">
      <c r="A92" s="15">
        <v>43554</v>
      </c>
      <c r="B92" s="16">
        <v>16160310</v>
      </c>
      <c r="C92" s="16">
        <v>12120232</v>
      </c>
      <c r="D92" s="16">
        <v>4937872</v>
      </c>
      <c r="E92" s="16">
        <v>11671335</v>
      </c>
      <c r="F92" s="16">
        <f t="shared" si="5"/>
        <v>44889749</v>
      </c>
      <c r="G92" s="56">
        <f t="shared" si="6"/>
        <v>1.0101003787368557E-2</v>
      </c>
      <c r="H92" s="56">
        <f t="shared" si="7"/>
        <v>1.010098316280561E-2</v>
      </c>
      <c r="I92" s="56">
        <f t="shared" si="8"/>
        <v>1.0101067956934884E-2</v>
      </c>
      <c r="J92" s="57">
        <f t="shared" si="9"/>
        <v>1.0101066923787538E-2</v>
      </c>
    </row>
    <row r="93" spans="1:10" x14ac:dyDescent="0.25">
      <c r="A93" s="22">
        <v>43555</v>
      </c>
      <c r="B93" s="23">
        <v>15352294</v>
      </c>
      <c r="C93" s="23">
        <v>11514221</v>
      </c>
      <c r="D93" s="23">
        <v>4690978</v>
      </c>
      <c r="E93" s="23">
        <v>11087768</v>
      </c>
      <c r="F93" s="23">
        <f t="shared" si="5"/>
        <v>42645261</v>
      </c>
      <c r="G93" s="54">
        <f t="shared" si="6"/>
        <v>-5.9405965464955024E-2</v>
      </c>
      <c r="H93" s="54">
        <f t="shared" si="7"/>
        <v>-5.9405943829297758E-2</v>
      </c>
      <c r="I93" s="54">
        <f t="shared" si="8"/>
        <v>-5.9406073606481757E-2</v>
      </c>
      <c r="J93" s="55">
        <f t="shared" si="9"/>
        <v>-5.940593387471782E-2</v>
      </c>
    </row>
    <row r="94" spans="1:10" x14ac:dyDescent="0.25">
      <c r="A94" s="15">
        <v>43556</v>
      </c>
      <c r="B94" s="16">
        <v>7583695</v>
      </c>
      <c r="C94" s="16">
        <v>5687771</v>
      </c>
      <c r="D94" s="16">
        <v>2317240</v>
      </c>
      <c r="E94" s="16">
        <v>5477113</v>
      </c>
      <c r="F94" s="16">
        <f t="shared" si="5"/>
        <v>21065819</v>
      </c>
      <c r="G94" s="56">
        <f t="shared" si="6"/>
        <v>-5.8252364491358177E-2</v>
      </c>
      <c r="H94" s="56">
        <f t="shared" si="7"/>
        <v>-5.8252444867136766E-2</v>
      </c>
      <c r="I94" s="56">
        <f t="shared" si="8"/>
        <v>-5.8252261464194932E-2</v>
      </c>
      <c r="J94" s="57">
        <f t="shared" si="9"/>
        <v>-5.825234705599458E-2</v>
      </c>
    </row>
    <row r="95" spans="1:10" x14ac:dyDescent="0.25">
      <c r="A95" s="22">
        <v>43557</v>
      </c>
      <c r="B95" s="23">
        <v>8209154</v>
      </c>
      <c r="C95" s="23">
        <v>6156866</v>
      </c>
      <c r="D95" s="23">
        <v>2508352</v>
      </c>
      <c r="E95" s="23">
        <v>5928833</v>
      </c>
      <c r="F95" s="23">
        <f t="shared" si="5"/>
        <v>22803205</v>
      </c>
      <c r="G95" s="54">
        <f t="shared" si="6"/>
        <v>9.3750033308853453E-2</v>
      </c>
      <c r="H95" s="54">
        <f t="shared" si="7"/>
        <v>9.3750122132463032E-2</v>
      </c>
      <c r="I95" s="54">
        <f t="shared" si="8"/>
        <v>9.3749713846681182E-2</v>
      </c>
      <c r="J95" s="55">
        <f t="shared" si="9"/>
        <v>9.3749861640158194E-2</v>
      </c>
    </row>
    <row r="96" spans="1:10" x14ac:dyDescent="0.25">
      <c r="A96" s="15">
        <v>43558</v>
      </c>
      <c r="B96" s="16">
        <v>8052789</v>
      </c>
      <c r="C96" s="16">
        <v>6039592</v>
      </c>
      <c r="D96" s="16">
        <v>2460574</v>
      </c>
      <c r="E96" s="16">
        <v>5815903</v>
      </c>
      <c r="F96" s="16">
        <f t="shared" si="5"/>
        <v>22368858</v>
      </c>
      <c r="G96" s="56">
        <f t="shared" si="6"/>
        <v>7.2916677769617744E-2</v>
      </c>
      <c r="H96" s="56">
        <f t="shared" si="7"/>
        <v>7.2916722181422644E-2</v>
      </c>
      <c r="I96" s="56">
        <f t="shared" si="8"/>
        <v>7.2916444102974154E-2</v>
      </c>
      <c r="J96" s="57">
        <f t="shared" si="9"/>
        <v>7.2916559053456398E-2</v>
      </c>
    </row>
    <row r="97" spans="1:10" x14ac:dyDescent="0.25">
      <c r="A97" s="22">
        <v>43559</v>
      </c>
      <c r="B97" s="23">
        <v>7974607</v>
      </c>
      <c r="C97" s="23">
        <v>5980955</v>
      </c>
      <c r="D97" s="23">
        <v>2436685</v>
      </c>
      <c r="E97" s="23">
        <v>5759438</v>
      </c>
      <c r="F97" s="23">
        <f t="shared" si="5"/>
        <v>22151685</v>
      </c>
      <c r="G97" s="54">
        <f t="shared" si="6"/>
        <v>3.0302995067221783E-2</v>
      </c>
      <c r="H97" s="54">
        <f t="shared" si="7"/>
        <v>3.0302952001233452E-2</v>
      </c>
      <c r="I97" s="54">
        <f t="shared" si="8"/>
        <v>3.0302940611868445E-2</v>
      </c>
      <c r="J97" s="55">
        <f t="shared" si="9"/>
        <v>3.0302986935878629E-2</v>
      </c>
    </row>
    <row r="98" spans="1:10" x14ac:dyDescent="0.25">
      <c r="A98" s="15">
        <v>43560</v>
      </c>
      <c r="B98" s="16">
        <v>8130972</v>
      </c>
      <c r="C98" s="16">
        <v>6098229</v>
      </c>
      <c r="D98" s="16">
        <v>2484463</v>
      </c>
      <c r="E98" s="16">
        <v>5872368</v>
      </c>
      <c r="F98" s="16">
        <f t="shared" si="5"/>
        <v>22586032</v>
      </c>
      <c r="G98" s="56">
        <f t="shared" si="6"/>
        <v>-9.5237584774265915E-3</v>
      </c>
      <c r="H98" s="56">
        <f t="shared" si="7"/>
        <v>-9.5238389141488744E-3</v>
      </c>
      <c r="I98" s="56">
        <f t="shared" si="8"/>
        <v>-9.523782945934256E-3</v>
      </c>
      <c r="J98" s="57">
        <f t="shared" si="9"/>
        <v>-9.5237966729708745E-3</v>
      </c>
    </row>
    <row r="99" spans="1:10" x14ac:dyDescent="0.25">
      <c r="A99" s="22">
        <v>43561</v>
      </c>
      <c r="B99" s="23">
        <v>16806722</v>
      </c>
      <c r="C99" s="23">
        <v>12605042</v>
      </c>
      <c r="D99" s="23">
        <v>5135387</v>
      </c>
      <c r="E99" s="23">
        <v>12138188</v>
      </c>
      <c r="F99" s="23">
        <f t="shared" si="5"/>
        <v>46685339</v>
      </c>
      <c r="G99" s="54">
        <f t="shared" si="6"/>
        <v>3.9999975247999586E-2</v>
      </c>
      <c r="H99" s="54">
        <f t="shared" si="7"/>
        <v>4.0000059404803556E-2</v>
      </c>
      <c r="I99" s="54">
        <f t="shared" si="8"/>
        <v>4.0000024301966475E-2</v>
      </c>
      <c r="J99" s="55">
        <f t="shared" si="9"/>
        <v>3.9999965727999465E-2</v>
      </c>
    </row>
    <row r="100" spans="1:10" x14ac:dyDescent="0.25">
      <c r="A100" s="15">
        <v>43562</v>
      </c>
      <c r="B100" s="16">
        <v>15513897</v>
      </c>
      <c r="C100" s="16">
        <v>11635423</v>
      </c>
      <c r="D100" s="16">
        <v>4740357</v>
      </c>
      <c r="E100" s="16">
        <v>11204481</v>
      </c>
      <c r="F100" s="16">
        <f t="shared" si="5"/>
        <v>43094158</v>
      </c>
      <c r="G100" s="56">
        <f t="shared" si="6"/>
        <v>1.052630961861456E-2</v>
      </c>
      <c r="H100" s="56">
        <f t="shared" si="7"/>
        <v>1.052628744923334E-2</v>
      </c>
      <c r="I100" s="56">
        <f t="shared" si="8"/>
        <v>1.0526376376098989E-2</v>
      </c>
      <c r="J100" s="57">
        <f t="shared" si="9"/>
        <v>1.0526284460497415E-2</v>
      </c>
    </row>
    <row r="101" spans="1:10" x14ac:dyDescent="0.25">
      <c r="A101" s="22">
        <v>43563</v>
      </c>
      <c r="B101" s="23">
        <v>7740060</v>
      </c>
      <c r="C101" s="23">
        <v>5805045</v>
      </c>
      <c r="D101" s="23">
        <v>2365018</v>
      </c>
      <c r="E101" s="23">
        <v>5590043</v>
      </c>
      <c r="F101" s="23">
        <f t="shared" si="5"/>
        <v>21500166</v>
      </c>
      <c r="G101" s="54">
        <f t="shared" si="6"/>
        <v>2.0618577092037516E-2</v>
      </c>
      <c r="H101" s="54">
        <f t="shared" si="7"/>
        <v>2.0618621952255056E-2</v>
      </c>
      <c r="I101" s="54">
        <f t="shared" si="8"/>
        <v>2.0618494415770572E-2</v>
      </c>
      <c r="J101" s="55">
        <f t="shared" si="9"/>
        <v>2.0618526585082231E-2</v>
      </c>
    </row>
    <row r="102" spans="1:10" x14ac:dyDescent="0.25">
      <c r="A102" s="15">
        <v>43564</v>
      </c>
      <c r="B102" s="16">
        <v>7818242</v>
      </c>
      <c r="C102" s="16">
        <v>5863681</v>
      </c>
      <c r="D102" s="16">
        <v>2388907</v>
      </c>
      <c r="E102" s="16">
        <v>5646508</v>
      </c>
      <c r="F102" s="16">
        <f t="shared" si="5"/>
        <v>21717338</v>
      </c>
      <c r="G102" s="56">
        <f t="shared" si="6"/>
        <v>-4.7619036017596983E-2</v>
      </c>
      <c r="H102" s="56">
        <f t="shared" si="7"/>
        <v>-4.7619194570744261E-2</v>
      </c>
      <c r="I102" s="56">
        <f t="shared" si="8"/>
        <v>-4.7618914729671169E-2</v>
      </c>
      <c r="J102" s="57">
        <f t="shared" si="9"/>
        <v>-4.7618983364854484E-2</v>
      </c>
    </row>
    <row r="103" spans="1:10" x14ac:dyDescent="0.25">
      <c r="A103" s="22">
        <v>43565</v>
      </c>
      <c r="B103" s="23">
        <v>7740060</v>
      </c>
      <c r="C103" s="23">
        <v>5805045</v>
      </c>
      <c r="D103" s="23">
        <v>2365018</v>
      </c>
      <c r="E103" s="23">
        <v>5590043</v>
      </c>
      <c r="F103" s="23">
        <f t="shared" si="5"/>
        <v>21500166</v>
      </c>
      <c r="G103" s="54">
        <f t="shared" si="6"/>
        <v>-3.8834868267379141E-2</v>
      </c>
      <c r="H103" s="54">
        <f t="shared" si="7"/>
        <v>-3.8834908053391737E-2</v>
      </c>
      <c r="I103" s="54">
        <f t="shared" si="8"/>
        <v>-3.8834840976129992E-2</v>
      </c>
      <c r="J103" s="55">
        <f t="shared" si="9"/>
        <v>-3.8834898037329757E-2</v>
      </c>
    </row>
    <row r="104" spans="1:10" x14ac:dyDescent="0.25">
      <c r="A104" s="15">
        <v>43566</v>
      </c>
      <c r="B104" s="16">
        <v>7427330</v>
      </c>
      <c r="C104" s="16">
        <v>5570497</v>
      </c>
      <c r="D104" s="16">
        <v>2269462</v>
      </c>
      <c r="E104" s="16">
        <v>5364183</v>
      </c>
      <c r="F104" s="16">
        <f t="shared" si="5"/>
        <v>20631472</v>
      </c>
      <c r="G104" s="56">
        <f t="shared" si="6"/>
        <v>-6.8627457127354408E-2</v>
      </c>
      <c r="H104" s="56">
        <f t="shared" si="7"/>
        <v>-6.8627501795281876E-2</v>
      </c>
      <c r="I104" s="56">
        <f t="shared" si="8"/>
        <v>-6.8627253830511492E-2</v>
      </c>
      <c r="J104" s="57">
        <f t="shared" si="9"/>
        <v>-6.8627355655187183E-2</v>
      </c>
    </row>
    <row r="105" spans="1:10" x14ac:dyDescent="0.25">
      <c r="A105" s="22">
        <v>43567</v>
      </c>
      <c r="B105" s="23">
        <v>7427330</v>
      </c>
      <c r="C105" s="23">
        <v>5570497</v>
      </c>
      <c r="D105" s="23">
        <v>2269462</v>
      </c>
      <c r="E105" s="23">
        <v>5364183</v>
      </c>
      <c r="F105" s="23">
        <f t="shared" si="5"/>
        <v>20631472</v>
      </c>
      <c r="G105" s="54">
        <f t="shared" si="6"/>
        <v>-8.6538485189716519E-2</v>
      </c>
      <c r="H105" s="54">
        <f t="shared" si="7"/>
        <v>-8.6538567180733938E-2</v>
      </c>
      <c r="I105" s="54">
        <f t="shared" si="8"/>
        <v>-8.6538217715457999E-2</v>
      </c>
      <c r="J105" s="55">
        <f t="shared" si="9"/>
        <v>-8.6538343646038518E-2</v>
      </c>
    </row>
    <row r="106" spans="1:10" x14ac:dyDescent="0.25">
      <c r="A106" s="15">
        <v>43568</v>
      </c>
      <c r="B106" s="16">
        <v>15513897</v>
      </c>
      <c r="C106" s="16">
        <v>11635423</v>
      </c>
      <c r="D106" s="16">
        <v>4740357</v>
      </c>
      <c r="E106" s="16">
        <v>11204481</v>
      </c>
      <c r="F106" s="16">
        <f t="shared" si="5"/>
        <v>43094158</v>
      </c>
      <c r="G106" s="56">
        <f t="shared" si="6"/>
        <v>-7.6923090653846726E-2</v>
      </c>
      <c r="H106" s="56">
        <f t="shared" si="7"/>
        <v>-7.6923107435897475E-2</v>
      </c>
      <c r="I106" s="56">
        <f t="shared" si="8"/>
        <v>-7.6923121860144161E-2</v>
      </c>
      <c r="J106" s="57">
        <f t="shared" si="9"/>
        <v>-7.69230959349122E-2</v>
      </c>
    </row>
    <row r="107" spans="1:10" x14ac:dyDescent="0.25">
      <c r="A107" s="22">
        <v>43569</v>
      </c>
      <c r="B107" s="23">
        <v>16806722</v>
      </c>
      <c r="C107" s="23">
        <v>12605042</v>
      </c>
      <c r="D107" s="23">
        <v>5135387</v>
      </c>
      <c r="E107" s="23">
        <v>12138188</v>
      </c>
      <c r="F107" s="23">
        <f t="shared" si="5"/>
        <v>46685339</v>
      </c>
      <c r="G107" s="54">
        <f t="shared" si="6"/>
        <v>8.3333349447917593E-2</v>
      </c>
      <c r="H107" s="54">
        <f t="shared" si="7"/>
        <v>8.3333369143519853E-2</v>
      </c>
      <c r="I107" s="54">
        <f t="shared" si="8"/>
        <v>8.3333386071977378E-2</v>
      </c>
      <c r="J107" s="55">
        <f t="shared" si="9"/>
        <v>8.3333355645834883E-2</v>
      </c>
    </row>
    <row r="108" spans="1:10" x14ac:dyDescent="0.25">
      <c r="A108" s="15">
        <v>43570</v>
      </c>
      <c r="B108" s="16">
        <v>7583695</v>
      </c>
      <c r="C108" s="16">
        <v>5687771</v>
      </c>
      <c r="D108" s="16">
        <v>2317240</v>
      </c>
      <c r="E108" s="16">
        <v>5477113</v>
      </c>
      <c r="F108" s="16">
        <f t="shared" si="5"/>
        <v>21065819</v>
      </c>
      <c r="G108" s="56">
        <f t="shared" si="6"/>
        <v>-2.0202039777469372E-2</v>
      </c>
      <c r="H108" s="56">
        <f t="shared" si="7"/>
        <v>-2.0202082843457703E-2</v>
      </c>
      <c r="I108" s="56">
        <f t="shared" si="8"/>
        <v>-2.0201960407912334E-2</v>
      </c>
      <c r="J108" s="57">
        <f t="shared" si="9"/>
        <v>-2.0201991290585752E-2</v>
      </c>
    </row>
    <row r="109" spans="1:10" x14ac:dyDescent="0.25">
      <c r="A109" s="22">
        <v>43571</v>
      </c>
      <c r="B109" s="23">
        <v>8130972</v>
      </c>
      <c r="C109" s="23">
        <v>6098229</v>
      </c>
      <c r="D109" s="23">
        <v>2484463</v>
      </c>
      <c r="E109" s="23">
        <v>5872368</v>
      </c>
      <c r="F109" s="23">
        <f t="shared" si="5"/>
        <v>22586032</v>
      </c>
      <c r="G109" s="54">
        <f t="shared" si="6"/>
        <v>4.0000040929917491E-2</v>
      </c>
      <c r="H109" s="54">
        <f t="shared" si="7"/>
        <v>4.0000129611416524E-2</v>
      </c>
      <c r="I109" s="54">
        <f t="shared" si="8"/>
        <v>3.9999882791586172E-2</v>
      </c>
      <c r="J109" s="55">
        <f t="shared" si="9"/>
        <v>3.9999943327805543E-2</v>
      </c>
    </row>
    <row r="110" spans="1:10" x14ac:dyDescent="0.25">
      <c r="A110" s="15">
        <v>43572</v>
      </c>
      <c r="B110" s="16">
        <v>7896424</v>
      </c>
      <c r="C110" s="16">
        <v>5922318</v>
      </c>
      <c r="D110" s="16">
        <v>2412796</v>
      </c>
      <c r="E110" s="16">
        <v>5702973</v>
      </c>
      <c r="F110" s="16">
        <f t="shared" si="5"/>
        <v>21934511</v>
      </c>
      <c r="G110" s="56">
        <f t="shared" si="6"/>
        <v>2.0201910579504601E-2</v>
      </c>
      <c r="H110" s="56">
        <f t="shared" si="7"/>
        <v>2.0201910579504601E-2</v>
      </c>
      <c r="I110" s="56">
        <f t="shared" si="8"/>
        <v>2.0201960407912223E-2</v>
      </c>
      <c r="J110" s="57">
        <f t="shared" si="9"/>
        <v>2.0201991290585752E-2</v>
      </c>
    </row>
    <row r="111" spans="1:10" x14ac:dyDescent="0.25">
      <c r="A111" s="22">
        <v>43573</v>
      </c>
      <c r="B111" s="23">
        <v>8209154</v>
      </c>
      <c r="C111" s="23">
        <v>6156866</v>
      </c>
      <c r="D111" s="23">
        <v>2508352</v>
      </c>
      <c r="E111" s="23">
        <v>5928833</v>
      </c>
      <c r="F111" s="23">
        <f t="shared" si="5"/>
        <v>22803205</v>
      </c>
      <c r="G111" s="54">
        <f t="shared" si="6"/>
        <v>0.10526312954991912</v>
      </c>
      <c r="H111" s="54">
        <f t="shared" si="7"/>
        <v>0.10526331851538551</v>
      </c>
      <c r="I111" s="54">
        <f t="shared" si="8"/>
        <v>0.10526283321774055</v>
      </c>
      <c r="J111" s="55">
        <f t="shared" si="9"/>
        <v>0.10526300090805996</v>
      </c>
    </row>
    <row r="112" spans="1:10" x14ac:dyDescent="0.25">
      <c r="A112" s="15">
        <v>43574</v>
      </c>
      <c r="B112" s="16">
        <v>7974607</v>
      </c>
      <c r="C112" s="16">
        <v>5980955</v>
      </c>
      <c r="D112" s="16">
        <v>2436685</v>
      </c>
      <c r="E112" s="16">
        <v>5759438</v>
      </c>
      <c r="F112" s="16">
        <f t="shared" si="5"/>
        <v>22151685</v>
      </c>
      <c r="G112" s="56">
        <f t="shared" si="6"/>
        <v>7.3684217612520309E-2</v>
      </c>
      <c r="H112" s="56">
        <f t="shared" si="7"/>
        <v>7.3684269105611211E-2</v>
      </c>
      <c r="I112" s="56">
        <f t="shared" si="8"/>
        <v>7.3683983252418317E-2</v>
      </c>
      <c r="J112" s="57">
        <f t="shared" si="9"/>
        <v>7.3684100635641903E-2</v>
      </c>
    </row>
    <row r="113" spans="1:10" x14ac:dyDescent="0.25">
      <c r="A113" s="22">
        <v>43575</v>
      </c>
      <c r="B113" s="23">
        <v>15998707</v>
      </c>
      <c r="C113" s="23">
        <v>11999030</v>
      </c>
      <c r="D113" s="23">
        <v>4888493</v>
      </c>
      <c r="E113" s="23">
        <v>11554621</v>
      </c>
      <c r="F113" s="23">
        <f t="shared" si="5"/>
        <v>44440851</v>
      </c>
      <c r="G113" s="54">
        <f t="shared" si="6"/>
        <v>3.1250046329429626E-2</v>
      </c>
      <c r="H113" s="54">
        <f t="shared" si="7"/>
        <v>3.1250002685764056E-2</v>
      </c>
      <c r="I113" s="54">
        <f t="shared" si="8"/>
        <v>3.1249967038347481E-2</v>
      </c>
      <c r="J113" s="55">
        <f t="shared" si="9"/>
        <v>3.1249997210937241E-2</v>
      </c>
    </row>
    <row r="114" spans="1:10" x14ac:dyDescent="0.25">
      <c r="A114" s="15">
        <v>43576</v>
      </c>
      <c r="B114" s="16">
        <v>16806722</v>
      </c>
      <c r="C114" s="16">
        <v>12605042</v>
      </c>
      <c r="D114" s="16">
        <v>5135387</v>
      </c>
      <c r="E114" s="16">
        <v>12138188</v>
      </c>
      <c r="F114" s="16">
        <f t="shared" si="5"/>
        <v>46685339</v>
      </c>
      <c r="G114" s="56">
        <f t="shared" si="6"/>
        <v>0</v>
      </c>
      <c r="H114" s="56">
        <f t="shared" si="7"/>
        <v>0</v>
      </c>
      <c r="I114" s="56">
        <f t="shared" si="8"/>
        <v>0</v>
      </c>
      <c r="J114" s="57">
        <f t="shared" si="9"/>
        <v>0</v>
      </c>
    </row>
    <row r="115" spans="1:10" x14ac:dyDescent="0.25">
      <c r="A115" s="22">
        <v>43577</v>
      </c>
      <c r="B115" s="23">
        <v>7505512</v>
      </c>
      <c r="C115" s="23">
        <v>5629134</v>
      </c>
      <c r="D115" s="23">
        <v>2293351</v>
      </c>
      <c r="E115" s="23">
        <v>5420648</v>
      </c>
      <c r="F115" s="23">
        <f t="shared" si="5"/>
        <v>20848645</v>
      </c>
      <c r="G115" s="54">
        <f t="shared" si="6"/>
        <v>-1.0309354476940369E-2</v>
      </c>
      <c r="H115" s="54">
        <f t="shared" si="7"/>
        <v>-1.0309310976127528E-2</v>
      </c>
      <c r="I115" s="54">
        <f t="shared" si="8"/>
        <v>-1.0309247207885286E-2</v>
      </c>
      <c r="J115" s="55">
        <f t="shared" si="9"/>
        <v>-1.0309263292541115E-2</v>
      </c>
    </row>
    <row r="116" spans="1:10" x14ac:dyDescent="0.25">
      <c r="A116" s="15">
        <v>43578</v>
      </c>
      <c r="B116" s="16">
        <v>7427330</v>
      </c>
      <c r="C116" s="16">
        <v>5570497</v>
      </c>
      <c r="D116" s="16">
        <v>2269462</v>
      </c>
      <c r="E116" s="16">
        <v>5364183</v>
      </c>
      <c r="F116" s="16">
        <f t="shared" si="5"/>
        <v>20631472</v>
      </c>
      <c r="G116" s="56">
        <f t="shared" si="6"/>
        <v>-8.6538485189716519E-2</v>
      </c>
      <c r="H116" s="56">
        <f t="shared" si="7"/>
        <v>-8.6538567180733938E-2</v>
      </c>
      <c r="I116" s="56">
        <f t="shared" si="8"/>
        <v>-8.6538217715457999E-2</v>
      </c>
      <c r="J116" s="57">
        <f t="shared" si="9"/>
        <v>-8.6538343646038518E-2</v>
      </c>
    </row>
    <row r="117" spans="1:10" x14ac:dyDescent="0.25">
      <c r="A117" s="22">
        <v>43579</v>
      </c>
      <c r="B117" s="23">
        <v>7818242</v>
      </c>
      <c r="C117" s="23">
        <v>5863681</v>
      </c>
      <c r="D117" s="23">
        <v>2388907</v>
      </c>
      <c r="E117" s="23">
        <v>5646508</v>
      </c>
      <c r="F117" s="23">
        <f t="shared" si="5"/>
        <v>21717338</v>
      </c>
      <c r="G117" s="54">
        <f t="shared" si="6"/>
        <v>-9.9009374369968262E-3</v>
      </c>
      <c r="H117" s="54">
        <f t="shared" si="7"/>
        <v>-9.9010218633988067E-3</v>
      </c>
      <c r="I117" s="54">
        <f t="shared" si="8"/>
        <v>-9.9009613742728764E-3</v>
      </c>
      <c r="J117" s="55">
        <f t="shared" si="9"/>
        <v>-9.9009762101276433E-3</v>
      </c>
    </row>
    <row r="118" spans="1:10" x14ac:dyDescent="0.25">
      <c r="A118" s="15">
        <v>43580</v>
      </c>
      <c r="B118" s="16">
        <v>8209154</v>
      </c>
      <c r="C118" s="16">
        <v>6156866</v>
      </c>
      <c r="D118" s="16">
        <v>2508352</v>
      </c>
      <c r="E118" s="16">
        <v>5928833</v>
      </c>
      <c r="F118" s="16">
        <f t="shared" si="5"/>
        <v>22803205</v>
      </c>
      <c r="G118" s="56">
        <f t="shared" si="6"/>
        <v>0</v>
      </c>
      <c r="H118" s="56">
        <f t="shared" si="7"/>
        <v>0</v>
      </c>
      <c r="I118" s="56">
        <f t="shared" si="8"/>
        <v>0</v>
      </c>
      <c r="J118" s="57">
        <f t="shared" si="9"/>
        <v>0</v>
      </c>
    </row>
    <row r="119" spans="1:10" x14ac:dyDescent="0.25">
      <c r="A119" s="22">
        <v>43581</v>
      </c>
      <c r="B119" s="23">
        <v>7974607</v>
      </c>
      <c r="C119" s="23">
        <v>5980955</v>
      </c>
      <c r="D119" s="23">
        <v>2436685</v>
      </c>
      <c r="E119" s="23">
        <v>5759438</v>
      </c>
      <c r="F119" s="23">
        <f t="shared" si="5"/>
        <v>22151685</v>
      </c>
      <c r="G119" s="54">
        <f t="shared" si="6"/>
        <v>0</v>
      </c>
      <c r="H119" s="54">
        <f t="shared" si="7"/>
        <v>0</v>
      </c>
      <c r="I119" s="54">
        <f t="shared" si="8"/>
        <v>0</v>
      </c>
      <c r="J119" s="55">
        <f t="shared" si="9"/>
        <v>0</v>
      </c>
    </row>
    <row r="120" spans="1:10" x14ac:dyDescent="0.25">
      <c r="A120" s="15">
        <v>43582</v>
      </c>
      <c r="B120" s="16">
        <v>16968325</v>
      </c>
      <c r="C120" s="16">
        <v>12726244</v>
      </c>
      <c r="D120" s="16">
        <v>5184766</v>
      </c>
      <c r="E120" s="16">
        <v>12254901</v>
      </c>
      <c r="F120" s="16">
        <f t="shared" si="5"/>
        <v>47134236</v>
      </c>
      <c r="G120" s="56">
        <f t="shared" si="6"/>
        <v>6.0606022724211339E-2</v>
      </c>
      <c r="H120" s="56">
        <f t="shared" si="7"/>
        <v>6.0606065656974017E-2</v>
      </c>
      <c r="I120" s="56">
        <f t="shared" si="8"/>
        <v>6.0606203179589313E-2</v>
      </c>
      <c r="J120" s="57">
        <f t="shared" si="9"/>
        <v>6.060605536088115E-2</v>
      </c>
    </row>
    <row r="121" spans="1:10" x14ac:dyDescent="0.25">
      <c r="A121" s="22">
        <v>43583</v>
      </c>
      <c r="B121" s="23">
        <v>16645119</v>
      </c>
      <c r="C121" s="23">
        <v>12483839</v>
      </c>
      <c r="D121" s="23">
        <v>5086008</v>
      </c>
      <c r="E121" s="23">
        <v>12021475</v>
      </c>
      <c r="F121" s="23">
        <f t="shared" si="5"/>
        <v>46236441</v>
      </c>
      <c r="G121" s="54">
        <f t="shared" si="6"/>
        <v>-9.6153788942305862E-3</v>
      </c>
      <c r="H121" s="54">
        <f t="shared" si="7"/>
        <v>-9.6154380128206096E-3</v>
      </c>
      <c r="I121" s="54">
        <f t="shared" si="8"/>
        <v>-9.6154389143408014E-3</v>
      </c>
      <c r="J121" s="55">
        <f t="shared" si="9"/>
        <v>-9.6153560976317554E-3</v>
      </c>
    </row>
    <row r="122" spans="1:10" x14ac:dyDescent="0.25">
      <c r="A122" s="15">
        <v>43584</v>
      </c>
      <c r="B122" s="16">
        <v>7427330</v>
      </c>
      <c r="C122" s="16">
        <v>5570497</v>
      </c>
      <c r="D122" s="16">
        <v>2269462</v>
      </c>
      <c r="E122" s="16">
        <v>5364183</v>
      </c>
      <c r="F122" s="16">
        <f t="shared" si="5"/>
        <v>20631472</v>
      </c>
      <c r="G122" s="56">
        <f t="shared" si="6"/>
        <v>-1.0416611151910726E-2</v>
      </c>
      <c r="H122" s="56">
        <f t="shared" si="7"/>
        <v>-1.0416699975520194E-2</v>
      </c>
      <c r="I122" s="56">
        <f t="shared" si="8"/>
        <v>-1.0416634871853403E-2</v>
      </c>
      <c r="J122" s="57">
        <f t="shared" si="9"/>
        <v>-1.0416651293350898E-2</v>
      </c>
    </row>
    <row r="123" spans="1:10" x14ac:dyDescent="0.25">
      <c r="A123" s="22">
        <v>43585</v>
      </c>
      <c r="B123" s="23">
        <v>7583695</v>
      </c>
      <c r="C123" s="23">
        <v>5687771</v>
      </c>
      <c r="D123" s="23">
        <v>2317240</v>
      </c>
      <c r="E123" s="23">
        <v>5477113</v>
      </c>
      <c r="F123" s="23">
        <f t="shared" si="5"/>
        <v>21065819</v>
      </c>
      <c r="G123" s="54">
        <f t="shared" si="6"/>
        <v>2.1052652837560748E-2</v>
      </c>
      <c r="H123" s="54">
        <f t="shared" si="7"/>
        <v>2.1052699606516345E-2</v>
      </c>
      <c r="I123" s="54">
        <f t="shared" si="8"/>
        <v>2.1052566643548154E-2</v>
      </c>
      <c r="J123" s="55">
        <f t="shared" si="9"/>
        <v>2.1052600181612036E-2</v>
      </c>
    </row>
    <row r="124" spans="1:10" x14ac:dyDescent="0.25">
      <c r="A124" s="15">
        <v>43586</v>
      </c>
      <c r="B124" s="16">
        <v>8209154</v>
      </c>
      <c r="C124" s="16">
        <v>6156866</v>
      </c>
      <c r="D124" s="16">
        <v>2508352</v>
      </c>
      <c r="E124" s="16">
        <v>5928833</v>
      </c>
      <c r="F124" s="16">
        <f t="shared" si="5"/>
        <v>22803205</v>
      </c>
      <c r="G124" s="56">
        <f t="shared" si="6"/>
        <v>4.9999987209400798E-2</v>
      </c>
      <c r="H124" s="56">
        <f t="shared" si="7"/>
        <v>5.0000162014270488E-2</v>
      </c>
      <c r="I124" s="56">
        <f t="shared" si="8"/>
        <v>4.9999853489482771E-2</v>
      </c>
      <c r="J124" s="57">
        <f t="shared" si="9"/>
        <v>4.9999929159756817E-2</v>
      </c>
    </row>
    <row r="125" spans="1:10" x14ac:dyDescent="0.25">
      <c r="A125" s="22">
        <v>43587</v>
      </c>
      <c r="B125" s="23">
        <v>7661877</v>
      </c>
      <c r="C125" s="23">
        <v>5746408</v>
      </c>
      <c r="D125" s="23">
        <v>2341129</v>
      </c>
      <c r="E125" s="23">
        <v>5533578</v>
      </c>
      <c r="F125" s="23">
        <f t="shared" si="5"/>
        <v>21282992</v>
      </c>
      <c r="G125" s="54">
        <f t="shared" si="6"/>
        <v>-6.6666674787682179E-2</v>
      </c>
      <c r="H125" s="54">
        <f t="shared" si="7"/>
        <v>-6.6666709978745686E-2</v>
      </c>
      <c r="I125" s="54">
        <f t="shared" si="8"/>
        <v>-6.666648062153957E-2</v>
      </c>
      <c r="J125" s="55">
        <f t="shared" si="9"/>
        <v>-6.6666576710796233E-2</v>
      </c>
    </row>
    <row r="126" spans="1:10" x14ac:dyDescent="0.25">
      <c r="A126" s="15">
        <v>43588</v>
      </c>
      <c r="B126" s="16">
        <v>7505512</v>
      </c>
      <c r="C126" s="16">
        <v>5629134</v>
      </c>
      <c r="D126" s="16">
        <v>2293351</v>
      </c>
      <c r="E126" s="16">
        <v>5420648</v>
      </c>
      <c r="F126" s="16">
        <f t="shared" si="5"/>
        <v>20848645</v>
      </c>
      <c r="G126" s="56">
        <f t="shared" si="6"/>
        <v>-5.8823588422601936E-2</v>
      </c>
      <c r="H126" s="56">
        <f t="shared" si="7"/>
        <v>-5.8823549082044568E-2</v>
      </c>
      <c r="I126" s="56">
        <f t="shared" si="8"/>
        <v>-5.8823360426152771E-2</v>
      </c>
      <c r="J126" s="57">
        <f t="shared" si="9"/>
        <v>-5.8823447704446141E-2</v>
      </c>
    </row>
    <row r="127" spans="1:10" x14ac:dyDescent="0.25">
      <c r="A127" s="22">
        <v>43589</v>
      </c>
      <c r="B127" s="23">
        <v>15513897</v>
      </c>
      <c r="C127" s="23">
        <v>11635423</v>
      </c>
      <c r="D127" s="23">
        <v>4740357</v>
      </c>
      <c r="E127" s="23">
        <v>11204481</v>
      </c>
      <c r="F127" s="23">
        <f t="shared" si="5"/>
        <v>43094158</v>
      </c>
      <c r="G127" s="54">
        <f t="shared" si="6"/>
        <v>-8.5714294133333757E-2</v>
      </c>
      <c r="H127" s="54">
        <f t="shared" si="7"/>
        <v>-8.5714292449523999E-2</v>
      </c>
      <c r="I127" s="54">
        <f t="shared" si="8"/>
        <v>-8.5714379395328555E-2</v>
      </c>
      <c r="J127" s="55">
        <f t="shared" si="9"/>
        <v>-8.5714278719999482E-2</v>
      </c>
    </row>
    <row r="128" spans="1:10" x14ac:dyDescent="0.25">
      <c r="A128" s="15">
        <v>43590</v>
      </c>
      <c r="B128" s="16">
        <v>15837104</v>
      </c>
      <c r="C128" s="16">
        <v>11877828</v>
      </c>
      <c r="D128" s="16">
        <v>4839115</v>
      </c>
      <c r="E128" s="16">
        <v>11437908</v>
      </c>
      <c r="F128" s="16">
        <f t="shared" si="5"/>
        <v>43991955</v>
      </c>
      <c r="G128" s="56">
        <f t="shared" si="6"/>
        <v>-4.8543660156469937E-2</v>
      </c>
      <c r="H128" s="56">
        <f t="shared" si="7"/>
        <v>-4.8543641102708923E-2</v>
      </c>
      <c r="I128" s="56">
        <f t="shared" si="8"/>
        <v>-4.8543572876802443E-2</v>
      </c>
      <c r="J128" s="57">
        <f t="shared" si="9"/>
        <v>-4.8543710318409317E-2</v>
      </c>
    </row>
    <row r="129" spans="1:10" x14ac:dyDescent="0.25">
      <c r="A129" s="22">
        <v>43591</v>
      </c>
      <c r="B129" s="23">
        <v>7818242</v>
      </c>
      <c r="C129" s="23">
        <v>5863681</v>
      </c>
      <c r="D129" s="23">
        <v>2388907</v>
      </c>
      <c r="E129" s="23">
        <v>5646508</v>
      </c>
      <c r="F129" s="23">
        <f t="shared" si="5"/>
        <v>21717338</v>
      </c>
      <c r="G129" s="54">
        <f t="shared" si="6"/>
        <v>5.2631564774959561E-2</v>
      </c>
      <c r="H129" s="54">
        <f t="shared" si="7"/>
        <v>5.2631569499094866E-2</v>
      </c>
      <c r="I129" s="54">
        <f t="shared" si="8"/>
        <v>5.2631416608870385E-2</v>
      </c>
      <c r="J129" s="55">
        <f t="shared" si="9"/>
        <v>5.2631500454030089E-2</v>
      </c>
    </row>
    <row r="130" spans="1:10" x14ac:dyDescent="0.25">
      <c r="A130" s="15">
        <v>43592</v>
      </c>
      <c r="B130" s="16">
        <v>7974607</v>
      </c>
      <c r="C130" s="16">
        <v>5980955</v>
      </c>
      <c r="D130" s="16">
        <v>2436685</v>
      </c>
      <c r="E130" s="16">
        <v>5759438</v>
      </c>
      <c r="F130" s="16">
        <f t="shared" si="5"/>
        <v>22151685</v>
      </c>
      <c r="G130" s="56">
        <f t="shared" si="6"/>
        <v>5.15463767991724E-2</v>
      </c>
      <c r="H130" s="56">
        <f t="shared" si="7"/>
        <v>5.1546379064839387E-2</v>
      </c>
      <c r="I130" s="56">
        <f t="shared" si="8"/>
        <v>5.1546236039426319E-2</v>
      </c>
      <c r="J130" s="57">
        <f t="shared" si="9"/>
        <v>5.154631646270591E-2</v>
      </c>
    </row>
    <row r="131" spans="1:10" x14ac:dyDescent="0.25">
      <c r="A131" s="22">
        <v>43593</v>
      </c>
      <c r="B131" s="23">
        <v>8209154</v>
      </c>
      <c r="C131" s="23">
        <v>6156866</v>
      </c>
      <c r="D131" s="23">
        <v>2508352</v>
      </c>
      <c r="E131" s="23">
        <v>5928833</v>
      </c>
      <c r="F131" s="23">
        <f t="shared" si="5"/>
        <v>22803205</v>
      </c>
      <c r="G131" s="54">
        <f t="shared" si="6"/>
        <v>0</v>
      </c>
      <c r="H131" s="54">
        <f t="shared" si="7"/>
        <v>0</v>
      </c>
      <c r="I131" s="54">
        <f t="shared" si="8"/>
        <v>0</v>
      </c>
      <c r="J131" s="55">
        <f t="shared" si="9"/>
        <v>0</v>
      </c>
    </row>
    <row r="132" spans="1:10" x14ac:dyDescent="0.25">
      <c r="A132" s="15">
        <v>43594</v>
      </c>
      <c r="B132" s="16">
        <v>7583695</v>
      </c>
      <c r="C132" s="16">
        <v>5687771</v>
      </c>
      <c r="D132" s="16">
        <v>2317240</v>
      </c>
      <c r="E132" s="16">
        <v>5477113</v>
      </c>
      <c r="F132" s="16">
        <f t="shared" si="5"/>
        <v>21065819</v>
      </c>
      <c r="G132" s="56">
        <f t="shared" si="6"/>
        <v>-1.0204027028886009E-2</v>
      </c>
      <c r="H132" s="56">
        <f t="shared" si="7"/>
        <v>-1.0204113595832398E-2</v>
      </c>
      <c r="I132" s="56">
        <f t="shared" si="8"/>
        <v>-1.0204051122343127E-2</v>
      </c>
      <c r="J132" s="57">
        <f t="shared" si="9"/>
        <v>-1.0204066880416196E-2</v>
      </c>
    </row>
    <row r="133" spans="1:10" x14ac:dyDescent="0.25">
      <c r="A133" s="22">
        <v>43595</v>
      </c>
      <c r="B133" s="23">
        <v>7583695</v>
      </c>
      <c r="C133" s="23">
        <v>5687771</v>
      </c>
      <c r="D133" s="23">
        <v>2317240</v>
      </c>
      <c r="E133" s="23">
        <v>5477113</v>
      </c>
      <c r="F133" s="23">
        <f t="shared" ref="F133:F196" si="10">SUM(B133:E133)</f>
        <v>21065819</v>
      </c>
      <c r="G133" s="54">
        <f t="shared" ref="G133:G196" si="11">IFERROR((VLOOKUP(A133,$A$3:$F$369,2,FALSE)/VLOOKUP(A133-7,$A$3:$F$369,2,FALSE))-1,"No data Found")</f>
        <v>1.0416744387324872E-2</v>
      </c>
      <c r="H133" s="54">
        <f t="shared" ref="H133:H196" si="12">IFERROR((VLOOKUP(A133,$A$3:$F$369,3,FALSE)/VLOOKUP(A133-7,$A$3:$F$369,3,FALSE))-1,"No data Found")</f>
        <v>1.0416699975520194E-2</v>
      </c>
      <c r="I133" s="54">
        <f t="shared" ref="I133:I196" si="13">IFERROR((VLOOKUP(A133,$A$3:$F$369,4,FALSE)/VLOOKUP(A133-7,$A$3:$F$369,4,FALSE))-1,"No data Found")</f>
        <v>1.0416634871853514E-2</v>
      </c>
      <c r="J133" s="55">
        <f t="shared" ref="J133:J196" si="14">IFERROR((VLOOKUP(A133,$A$3:$F$369,5,FALSE)/VLOOKUP(A133-7,$A$3:$F$369,5,FALSE))-1,"No data Found")</f>
        <v>1.0416651293351009E-2</v>
      </c>
    </row>
    <row r="134" spans="1:10" x14ac:dyDescent="0.25">
      <c r="A134" s="15">
        <v>43596</v>
      </c>
      <c r="B134" s="16">
        <v>16483516</v>
      </c>
      <c r="C134" s="16">
        <v>12362637</v>
      </c>
      <c r="D134" s="16">
        <v>5036630</v>
      </c>
      <c r="E134" s="16">
        <v>11904761</v>
      </c>
      <c r="F134" s="16">
        <f t="shared" si="10"/>
        <v>45787544</v>
      </c>
      <c r="G134" s="56">
        <f t="shared" si="11"/>
        <v>6.2500028200522362E-2</v>
      </c>
      <c r="H134" s="56">
        <f t="shared" si="12"/>
        <v>6.2500005371527889E-2</v>
      </c>
      <c r="I134" s="56">
        <f t="shared" si="13"/>
        <v>6.2500145031270771E-2</v>
      </c>
      <c r="J134" s="57">
        <f t="shared" si="14"/>
        <v>6.2499994421874705E-2</v>
      </c>
    </row>
    <row r="135" spans="1:10" x14ac:dyDescent="0.25">
      <c r="A135" s="22">
        <v>43597</v>
      </c>
      <c r="B135" s="23">
        <v>15352294</v>
      </c>
      <c r="C135" s="23">
        <v>11514221</v>
      </c>
      <c r="D135" s="23">
        <v>4690978</v>
      </c>
      <c r="E135" s="23">
        <v>11087768</v>
      </c>
      <c r="F135" s="23">
        <f t="shared" si="10"/>
        <v>42645261</v>
      </c>
      <c r="G135" s="54">
        <f t="shared" si="11"/>
        <v>-3.061228871137045E-2</v>
      </c>
      <c r="H135" s="54">
        <f t="shared" si="12"/>
        <v>-3.0612246616132155E-2</v>
      </c>
      <c r="I135" s="54">
        <f t="shared" si="13"/>
        <v>-3.061241569997819E-2</v>
      </c>
      <c r="J135" s="55">
        <f t="shared" si="14"/>
        <v>-3.0612241329445955E-2</v>
      </c>
    </row>
    <row r="136" spans="1:10" x14ac:dyDescent="0.25">
      <c r="A136" s="15">
        <v>43598</v>
      </c>
      <c r="B136" s="16">
        <v>7505512</v>
      </c>
      <c r="C136" s="16">
        <v>5629134</v>
      </c>
      <c r="D136" s="16">
        <v>2293351</v>
      </c>
      <c r="E136" s="16">
        <v>5420648</v>
      </c>
      <c r="F136" s="16">
        <f t="shared" si="10"/>
        <v>20848645</v>
      </c>
      <c r="G136" s="56">
        <f t="shared" si="11"/>
        <v>-4.0000040929917491E-2</v>
      </c>
      <c r="H136" s="56">
        <f t="shared" si="12"/>
        <v>-3.9999959070079028E-2</v>
      </c>
      <c r="I136" s="56">
        <f t="shared" si="13"/>
        <v>-3.9999882791586283E-2</v>
      </c>
      <c r="J136" s="57">
        <f t="shared" si="14"/>
        <v>-3.9999943327805432E-2</v>
      </c>
    </row>
    <row r="137" spans="1:10" x14ac:dyDescent="0.25">
      <c r="A137" s="22">
        <v>43599</v>
      </c>
      <c r="B137" s="23">
        <v>8209154</v>
      </c>
      <c r="C137" s="23">
        <v>6156866</v>
      </c>
      <c r="D137" s="23">
        <v>2508352</v>
      </c>
      <c r="E137" s="23">
        <v>5928833</v>
      </c>
      <c r="F137" s="23">
        <f t="shared" si="10"/>
        <v>22803205</v>
      </c>
      <c r="G137" s="54">
        <f t="shared" si="11"/>
        <v>2.9411731512286376E-2</v>
      </c>
      <c r="H137" s="54">
        <f t="shared" si="12"/>
        <v>2.9411858139711811E-2</v>
      </c>
      <c r="I137" s="54">
        <f t="shared" si="13"/>
        <v>2.9411680213076385E-2</v>
      </c>
      <c r="J137" s="55">
        <f t="shared" si="14"/>
        <v>2.9411723852223126E-2</v>
      </c>
    </row>
    <row r="138" spans="1:10" x14ac:dyDescent="0.25">
      <c r="A138" s="15">
        <v>43600</v>
      </c>
      <c r="B138" s="16">
        <v>7896424</v>
      </c>
      <c r="C138" s="16">
        <v>5922318</v>
      </c>
      <c r="D138" s="16">
        <v>2412796</v>
      </c>
      <c r="E138" s="16">
        <v>5702973</v>
      </c>
      <c r="F138" s="16">
        <f t="shared" si="10"/>
        <v>21934511</v>
      </c>
      <c r="G138" s="56">
        <f t="shared" si="11"/>
        <v>-3.8095277540170391E-2</v>
      </c>
      <c r="H138" s="56">
        <f t="shared" si="12"/>
        <v>-3.8095355656595387E-2</v>
      </c>
      <c r="I138" s="56">
        <f t="shared" si="13"/>
        <v>-3.8095131783736913E-2</v>
      </c>
      <c r="J138" s="57">
        <f t="shared" si="14"/>
        <v>-3.8095186691883498E-2</v>
      </c>
    </row>
    <row r="139" spans="1:10" x14ac:dyDescent="0.25">
      <c r="A139" s="22">
        <v>43601</v>
      </c>
      <c r="B139" s="23">
        <v>7583695</v>
      </c>
      <c r="C139" s="23">
        <v>5687771</v>
      </c>
      <c r="D139" s="23">
        <v>2317240</v>
      </c>
      <c r="E139" s="23">
        <v>5477113</v>
      </c>
      <c r="F139" s="23">
        <f t="shared" si="10"/>
        <v>21065819</v>
      </c>
      <c r="G139" s="54">
        <f t="shared" si="11"/>
        <v>0</v>
      </c>
      <c r="H139" s="54">
        <f t="shared" si="12"/>
        <v>0</v>
      </c>
      <c r="I139" s="54">
        <f t="shared" si="13"/>
        <v>0</v>
      </c>
      <c r="J139" s="55">
        <f t="shared" si="14"/>
        <v>0</v>
      </c>
    </row>
    <row r="140" spans="1:10" x14ac:dyDescent="0.25">
      <c r="A140" s="15">
        <v>43602</v>
      </c>
      <c r="B140" s="16">
        <v>7427330</v>
      </c>
      <c r="C140" s="16">
        <v>5570497</v>
      </c>
      <c r="D140" s="16">
        <v>2269462</v>
      </c>
      <c r="E140" s="16">
        <v>5364183</v>
      </c>
      <c r="F140" s="16">
        <f t="shared" si="10"/>
        <v>20631472</v>
      </c>
      <c r="G140" s="56">
        <f t="shared" si="11"/>
        <v>-2.0618577092037627E-2</v>
      </c>
      <c r="H140" s="56">
        <f t="shared" si="12"/>
        <v>-2.0618621952255056E-2</v>
      </c>
      <c r="I140" s="56">
        <f t="shared" si="13"/>
        <v>-2.0618494415770461E-2</v>
      </c>
      <c r="J140" s="57">
        <f t="shared" si="14"/>
        <v>-2.0618526585082342E-2</v>
      </c>
    </row>
    <row r="141" spans="1:10" x14ac:dyDescent="0.25">
      <c r="A141" s="22">
        <v>43603</v>
      </c>
      <c r="B141" s="23">
        <v>16160310</v>
      </c>
      <c r="C141" s="23">
        <v>12120232</v>
      </c>
      <c r="D141" s="23">
        <v>4937872</v>
      </c>
      <c r="E141" s="23">
        <v>11671335</v>
      </c>
      <c r="F141" s="23">
        <f t="shared" si="10"/>
        <v>44889749</v>
      </c>
      <c r="G141" s="54">
        <f t="shared" si="11"/>
        <v>-1.9607831241829743E-2</v>
      </c>
      <c r="H141" s="54">
        <f t="shared" si="12"/>
        <v>-1.9607871686275313E-2</v>
      </c>
      <c r="I141" s="54">
        <f t="shared" si="13"/>
        <v>-1.9607952142603247E-2</v>
      </c>
      <c r="J141" s="55">
        <f t="shared" si="14"/>
        <v>-1.9607785490191709E-2</v>
      </c>
    </row>
    <row r="142" spans="1:10" x14ac:dyDescent="0.25">
      <c r="A142" s="15">
        <v>43604</v>
      </c>
      <c r="B142" s="16">
        <v>16968325</v>
      </c>
      <c r="C142" s="16">
        <v>12726244</v>
      </c>
      <c r="D142" s="16">
        <v>5184766</v>
      </c>
      <c r="E142" s="16">
        <v>12254901</v>
      </c>
      <c r="F142" s="16">
        <f t="shared" si="10"/>
        <v>47134236</v>
      </c>
      <c r="G142" s="56">
        <f t="shared" si="11"/>
        <v>0.10526316132299196</v>
      </c>
      <c r="H142" s="56">
        <f t="shared" si="12"/>
        <v>0.10526313503970441</v>
      </c>
      <c r="I142" s="56">
        <f t="shared" si="13"/>
        <v>0.10526333741066352</v>
      </c>
      <c r="J142" s="57">
        <f t="shared" si="14"/>
        <v>0.10526311517340559</v>
      </c>
    </row>
    <row r="143" spans="1:10" x14ac:dyDescent="0.25">
      <c r="A143" s="22">
        <v>43605</v>
      </c>
      <c r="B143" s="23">
        <v>8052789</v>
      </c>
      <c r="C143" s="23">
        <v>6039592</v>
      </c>
      <c r="D143" s="23">
        <v>2460574</v>
      </c>
      <c r="E143" s="23">
        <v>5815903</v>
      </c>
      <c r="F143" s="23">
        <f t="shared" si="10"/>
        <v>22368858</v>
      </c>
      <c r="G143" s="54">
        <f t="shared" si="11"/>
        <v>7.2916677769617744E-2</v>
      </c>
      <c r="H143" s="54">
        <f t="shared" si="12"/>
        <v>7.2916722181422644E-2</v>
      </c>
      <c r="I143" s="54">
        <f t="shared" si="13"/>
        <v>7.2916444102974154E-2</v>
      </c>
      <c r="J143" s="55">
        <f t="shared" si="14"/>
        <v>7.2916559053456398E-2</v>
      </c>
    </row>
    <row r="144" spans="1:10" x14ac:dyDescent="0.25">
      <c r="A144" s="15">
        <v>43606</v>
      </c>
      <c r="B144" s="16">
        <v>8052789</v>
      </c>
      <c r="C144" s="16">
        <v>6039592</v>
      </c>
      <c r="D144" s="16">
        <v>2460574</v>
      </c>
      <c r="E144" s="16">
        <v>5815903</v>
      </c>
      <c r="F144" s="16">
        <f t="shared" si="10"/>
        <v>22368858</v>
      </c>
      <c r="G144" s="56">
        <f t="shared" si="11"/>
        <v>-1.9047638770085196E-2</v>
      </c>
      <c r="H144" s="56">
        <f t="shared" si="12"/>
        <v>-1.9047677828297749E-2</v>
      </c>
      <c r="I144" s="56">
        <f t="shared" si="13"/>
        <v>-1.9047565891868401E-2</v>
      </c>
      <c r="J144" s="57">
        <f t="shared" si="14"/>
        <v>-1.9047593345941749E-2</v>
      </c>
    </row>
    <row r="145" spans="1:10" x14ac:dyDescent="0.25">
      <c r="A145" s="22">
        <v>43607</v>
      </c>
      <c r="B145" s="23">
        <v>7896424</v>
      </c>
      <c r="C145" s="23">
        <v>5922318</v>
      </c>
      <c r="D145" s="23">
        <v>2412796</v>
      </c>
      <c r="E145" s="23">
        <v>5702973</v>
      </c>
      <c r="F145" s="23">
        <f t="shared" si="10"/>
        <v>21934511</v>
      </c>
      <c r="G145" s="54">
        <f t="shared" si="11"/>
        <v>0</v>
      </c>
      <c r="H145" s="54">
        <f t="shared" si="12"/>
        <v>0</v>
      </c>
      <c r="I145" s="54">
        <f t="shared" si="13"/>
        <v>0</v>
      </c>
      <c r="J145" s="55">
        <f t="shared" si="14"/>
        <v>0</v>
      </c>
    </row>
    <row r="146" spans="1:10" x14ac:dyDescent="0.25">
      <c r="A146" s="15">
        <v>43608</v>
      </c>
      <c r="B146" s="16">
        <v>7583695</v>
      </c>
      <c r="C146" s="16">
        <v>5687771</v>
      </c>
      <c r="D146" s="16">
        <v>2317240</v>
      </c>
      <c r="E146" s="16">
        <v>5477113</v>
      </c>
      <c r="F146" s="16">
        <f t="shared" si="10"/>
        <v>21065819</v>
      </c>
      <c r="G146" s="56">
        <f t="shared" si="11"/>
        <v>0</v>
      </c>
      <c r="H146" s="56">
        <f t="shared" si="12"/>
        <v>0</v>
      </c>
      <c r="I146" s="56">
        <f t="shared" si="13"/>
        <v>0</v>
      </c>
      <c r="J146" s="57">
        <f t="shared" si="14"/>
        <v>0</v>
      </c>
    </row>
    <row r="147" spans="1:10" x14ac:dyDescent="0.25">
      <c r="A147" s="22">
        <v>43609</v>
      </c>
      <c r="B147" s="23">
        <v>8052789</v>
      </c>
      <c r="C147" s="23">
        <v>6039592</v>
      </c>
      <c r="D147" s="23">
        <v>2460574</v>
      </c>
      <c r="E147" s="23">
        <v>5815903</v>
      </c>
      <c r="F147" s="23">
        <f t="shared" si="10"/>
        <v>22368858</v>
      </c>
      <c r="G147" s="54">
        <f t="shared" si="11"/>
        <v>8.4210476712358373E-2</v>
      </c>
      <c r="H147" s="54">
        <f t="shared" si="12"/>
        <v>8.4210618908869384E-2</v>
      </c>
      <c r="I147" s="54">
        <f t="shared" si="13"/>
        <v>8.4210266574192394E-2</v>
      </c>
      <c r="J147" s="55">
        <f t="shared" si="14"/>
        <v>8.421040072644792E-2</v>
      </c>
    </row>
    <row r="148" spans="1:10" x14ac:dyDescent="0.25">
      <c r="A148" s="15">
        <v>43610</v>
      </c>
      <c r="B148" s="16">
        <v>16968325</v>
      </c>
      <c r="C148" s="16">
        <v>12726244</v>
      </c>
      <c r="D148" s="16">
        <v>5184766</v>
      </c>
      <c r="E148" s="16">
        <v>12254901</v>
      </c>
      <c r="F148" s="16">
        <f t="shared" si="10"/>
        <v>47134236</v>
      </c>
      <c r="G148" s="56">
        <f t="shared" si="11"/>
        <v>4.9999969059999483E-2</v>
      </c>
      <c r="H148" s="56">
        <f t="shared" si="12"/>
        <v>5.0000033002668642E-2</v>
      </c>
      <c r="I148" s="56">
        <f t="shared" si="13"/>
        <v>5.0000081006555064E-2</v>
      </c>
      <c r="J148" s="57">
        <f t="shared" si="14"/>
        <v>4.9999935739998946E-2</v>
      </c>
    </row>
    <row r="149" spans="1:10" x14ac:dyDescent="0.25">
      <c r="A149" s="22">
        <v>43611</v>
      </c>
      <c r="B149" s="23">
        <v>16968325</v>
      </c>
      <c r="C149" s="23">
        <v>12726244</v>
      </c>
      <c r="D149" s="23">
        <v>5184766</v>
      </c>
      <c r="E149" s="23">
        <v>12254901</v>
      </c>
      <c r="F149" s="23">
        <f t="shared" si="10"/>
        <v>47134236</v>
      </c>
      <c r="G149" s="54">
        <f t="shared" si="11"/>
        <v>0</v>
      </c>
      <c r="H149" s="54">
        <f t="shared" si="12"/>
        <v>0</v>
      </c>
      <c r="I149" s="54">
        <f t="shared" si="13"/>
        <v>0</v>
      </c>
      <c r="J149" s="55">
        <f t="shared" si="14"/>
        <v>0</v>
      </c>
    </row>
    <row r="150" spans="1:10" x14ac:dyDescent="0.25">
      <c r="A150" s="15">
        <v>43612</v>
      </c>
      <c r="B150" s="16">
        <v>7583695</v>
      </c>
      <c r="C150" s="16">
        <v>5687771</v>
      </c>
      <c r="D150" s="16">
        <v>2317240</v>
      </c>
      <c r="E150" s="16">
        <v>5477113</v>
      </c>
      <c r="F150" s="16">
        <f t="shared" si="10"/>
        <v>21065819</v>
      </c>
      <c r="G150" s="56">
        <f t="shared" si="11"/>
        <v>-5.8252364491358177E-2</v>
      </c>
      <c r="H150" s="56">
        <f t="shared" si="12"/>
        <v>-5.8252444867136766E-2</v>
      </c>
      <c r="I150" s="56">
        <f t="shared" si="13"/>
        <v>-5.8252261464194932E-2</v>
      </c>
      <c r="J150" s="57">
        <f t="shared" si="14"/>
        <v>-5.825234705599458E-2</v>
      </c>
    </row>
    <row r="151" spans="1:10" x14ac:dyDescent="0.25">
      <c r="A151" s="22">
        <v>43613</v>
      </c>
      <c r="B151" s="23">
        <v>8130972</v>
      </c>
      <c r="C151" s="23">
        <v>6098229</v>
      </c>
      <c r="D151" s="23">
        <v>2484463</v>
      </c>
      <c r="E151" s="23">
        <v>5872368</v>
      </c>
      <c r="F151" s="23">
        <f t="shared" si="10"/>
        <v>22586032</v>
      </c>
      <c r="G151" s="54">
        <f t="shared" si="11"/>
        <v>9.7088102022790945E-3</v>
      </c>
      <c r="H151" s="54">
        <f t="shared" si="12"/>
        <v>9.7087684068726254E-3</v>
      </c>
      <c r="I151" s="54">
        <f t="shared" si="13"/>
        <v>9.7087102440325257E-3</v>
      </c>
      <c r="J151" s="55">
        <f t="shared" si="14"/>
        <v>9.708724509332356E-3</v>
      </c>
    </row>
    <row r="152" spans="1:10" x14ac:dyDescent="0.25">
      <c r="A152" s="15">
        <v>43614</v>
      </c>
      <c r="B152" s="16">
        <v>7427330</v>
      </c>
      <c r="C152" s="16">
        <v>5570497</v>
      </c>
      <c r="D152" s="16">
        <v>2269462</v>
      </c>
      <c r="E152" s="16">
        <v>5364183</v>
      </c>
      <c r="F152" s="16">
        <f t="shared" si="10"/>
        <v>20631472</v>
      </c>
      <c r="G152" s="56">
        <f t="shared" si="11"/>
        <v>-5.9405877901186677E-2</v>
      </c>
      <c r="H152" s="56">
        <f t="shared" si="12"/>
        <v>-5.9405962327588657E-2</v>
      </c>
      <c r="I152" s="56">
        <f t="shared" si="13"/>
        <v>-5.9405768245637036E-2</v>
      </c>
      <c r="J152" s="57">
        <f t="shared" si="14"/>
        <v>-5.9405857260765527E-2</v>
      </c>
    </row>
    <row r="153" spans="1:10" x14ac:dyDescent="0.25">
      <c r="A153" s="22">
        <v>43615</v>
      </c>
      <c r="B153" s="23">
        <v>7740060</v>
      </c>
      <c r="C153" s="23">
        <v>5805045</v>
      </c>
      <c r="D153" s="23">
        <v>2365018</v>
      </c>
      <c r="E153" s="23">
        <v>5590043</v>
      </c>
      <c r="F153" s="23">
        <f t="shared" si="10"/>
        <v>21500166</v>
      </c>
      <c r="G153" s="54">
        <f t="shared" si="11"/>
        <v>2.0618577092037516E-2</v>
      </c>
      <c r="H153" s="54">
        <f t="shared" si="12"/>
        <v>2.0618621952255056E-2</v>
      </c>
      <c r="I153" s="54">
        <f t="shared" si="13"/>
        <v>2.0618494415770572E-2</v>
      </c>
      <c r="J153" s="55">
        <f t="shared" si="14"/>
        <v>2.0618526585082231E-2</v>
      </c>
    </row>
    <row r="154" spans="1:10" x14ac:dyDescent="0.25">
      <c r="A154" s="15">
        <v>43616</v>
      </c>
      <c r="B154" s="16">
        <v>8052789</v>
      </c>
      <c r="C154" s="16">
        <v>6039592</v>
      </c>
      <c r="D154" s="16">
        <v>2460574</v>
      </c>
      <c r="E154" s="16">
        <v>5815903</v>
      </c>
      <c r="F154" s="16">
        <f t="shared" si="10"/>
        <v>22368858</v>
      </c>
      <c r="G154" s="56">
        <f t="shared" si="11"/>
        <v>0</v>
      </c>
      <c r="H154" s="56">
        <f t="shared" si="12"/>
        <v>0</v>
      </c>
      <c r="I154" s="56">
        <f t="shared" si="13"/>
        <v>0</v>
      </c>
      <c r="J154" s="57">
        <f t="shared" si="14"/>
        <v>0</v>
      </c>
    </row>
    <row r="155" spans="1:10" x14ac:dyDescent="0.25">
      <c r="A155" s="22">
        <v>43617</v>
      </c>
      <c r="B155" s="23">
        <v>16806722</v>
      </c>
      <c r="C155" s="23">
        <v>12605042</v>
      </c>
      <c r="D155" s="23">
        <v>5135387</v>
      </c>
      <c r="E155" s="23">
        <v>12138188</v>
      </c>
      <c r="F155" s="23">
        <f t="shared" si="10"/>
        <v>46685339</v>
      </c>
      <c r="G155" s="54">
        <f t="shared" si="11"/>
        <v>-9.5238039111108508E-3</v>
      </c>
      <c r="H155" s="54">
        <f t="shared" si="12"/>
        <v>-9.523784079575992E-3</v>
      </c>
      <c r="I155" s="54">
        <f t="shared" si="13"/>
        <v>-9.5238627934220998E-3</v>
      </c>
      <c r="J155" s="55">
        <f t="shared" si="14"/>
        <v>-9.5237815466644449E-3</v>
      </c>
    </row>
    <row r="156" spans="1:10" x14ac:dyDescent="0.25">
      <c r="A156" s="15">
        <v>43618</v>
      </c>
      <c r="B156" s="16">
        <v>15675500</v>
      </c>
      <c r="C156" s="16">
        <v>11756625</v>
      </c>
      <c r="D156" s="16">
        <v>4789736</v>
      </c>
      <c r="E156" s="16">
        <v>11321195</v>
      </c>
      <c r="F156" s="16">
        <f t="shared" si="10"/>
        <v>43543056</v>
      </c>
      <c r="G156" s="56">
        <f t="shared" si="11"/>
        <v>-7.6190490222222906E-2</v>
      </c>
      <c r="H156" s="56">
        <f t="shared" si="12"/>
        <v>-7.6190508369948007E-2</v>
      </c>
      <c r="I156" s="56">
        <f t="shared" si="13"/>
        <v>-7.6190516601906455E-2</v>
      </c>
      <c r="J156" s="57">
        <f t="shared" si="14"/>
        <v>-7.6190415573328618E-2</v>
      </c>
    </row>
    <row r="157" spans="1:10" x14ac:dyDescent="0.25">
      <c r="A157" s="22">
        <v>43619</v>
      </c>
      <c r="B157" s="23">
        <v>7740060</v>
      </c>
      <c r="C157" s="23">
        <v>5805045</v>
      </c>
      <c r="D157" s="23">
        <v>2365018</v>
      </c>
      <c r="E157" s="23">
        <v>5590043</v>
      </c>
      <c r="F157" s="23">
        <f t="shared" si="10"/>
        <v>21500166</v>
      </c>
      <c r="G157" s="54">
        <f t="shared" si="11"/>
        <v>2.0618577092037516E-2</v>
      </c>
      <c r="H157" s="54">
        <f t="shared" si="12"/>
        <v>2.0618621952255056E-2</v>
      </c>
      <c r="I157" s="54">
        <f t="shared" si="13"/>
        <v>2.0618494415770572E-2</v>
      </c>
      <c r="J157" s="55">
        <f t="shared" si="14"/>
        <v>2.0618526585082231E-2</v>
      </c>
    </row>
    <row r="158" spans="1:10" x14ac:dyDescent="0.25">
      <c r="A158" s="15">
        <v>43620</v>
      </c>
      <c r="B158" s="16">
        <v>8052789</v>
      </c>
      <c r="C158" s="16">
        <v>6039592</v>
      </c>
      <c r="D158" s="16">
        <v>2460574</v>
      </c>
      <c r="E158" s="16">
        <v>5815903</v>
      </c>
      <c r="F158" s="16">
        <f t="shared" si="10"/>
        <v>22368858</v>
      </c>
      <c r="G158" s="56">
        <f t="shared" si="11"/>
        <v>-9.6154555691496668E-3</v>
      </c>
      <c r="H158" s="56">
        <f t="shared" si="12"/>
        <v>-9.6154145736410124E-3</v>
      </c>
      <c r="I158" s="56">
        <f t="shared" si="13"/>
        <v>-9.615357523939827E-3</v>
      </c>
      <c r="J158" s="57">
        <f t="shared" si="14"/>
        <v>-9.6153715162264897E-3</v>
      </c>
    </row>
    <row r="159" spans="1:10" x14ac:dyDescent="0.25">
      <c r="A159" s="22">
        <v>43621</v>
      </c>
      <c r="B159" s="23">
        <v>8052789</v>
      </c>
      <c r="C159" s="23">
        <v>6039592</v>
      </c>
      <c r="D159" s="23">
        <v>2460574</v>
      </c>
      <c r="E159" s="23">
        <v>5815903</v>
      </c>
      <c r="F159" s="23">
        <f t="shared" si="10"/>
        <v>22368858</v>
      </c>
      <c r="G159" s="54">
        <f t="shared" si="11"/>
        <v>8.4210476712358373E-2</v>
      </c>
      <c r="H159" s="54">
        <f t="shared" si="12"/>
        <v>8.4210618908869384E-2</v>
      </c>
      <c r="I159" s="54">
        <f t="shared" si="13"/>
        <v>8.4210266574192394E-2</v>
      </c>
      <c r="J159" s="55">
        <f t="shared" si="14"/>
        <v>8.421040072644792E-2</v>
      </c>
    </row>
    <row r="160" spans="1:10" x14ac:dyDescent="0.25">
      <c r="A160" s="15">
        <v>43622</v>
      </c>
      <c r="B160" s="16">
        <v>8052789</v>
      </c>
      <c r="C160" s="16">
        <v>6039592</v>
      </c>
      <c r="D160" s="16">
        <v>2460574</v>
      </c>
      <c r="E160" s="16">
        <v>5815903</v>
      </c>
      <c r="F160" s="16">
        <f t="shared" si="10"/>
        <v>22368858</v>
      </c>
      <c r="G160" s="56">
        <f t="shared" si="11"/>
        <v>4.0403950356973972E-2</v>
      </c>
      <c r="H160" s="56">
        <f t="shared" si="12"/>
        <v>4.0403993422962303E-2</v>
      </c>
      <c r="I160" s="56">
        <f t="shared" si="13"/>
        <v>4.0403920815824668E-2</v>
      </c>
      <c r="J160" s="57">
        <f t="shared" si="14"/>
        <v>4.0403982581171505E-2</v>
      </c>
    </row>
    <row r="161" spans="1:10" x14ac:dyDescent="0.25">
      <c r="A161" s="22">
        <v>43623</v>
      </c>
      <c r="B161" s="23">
        <v>7583695</v>
      </c>
      <c r="C161" s="23">
        <v>5687771</v>
      </c>
      <c r="D161" s="23">
        <v>2317240</v>
      </c>
      <c r="E161" s="23">
        <v>5477113</v>
      </c>
      <c r="F161" s="23">
        <f t="shared" si="10"/>
        <v>21065819</v>
      </c>
      <c r="G161" s="54">
        <f t="shared" si="11"/>
        <v>-5.8252364491358177E-2</v>
      </c>
      <c r="H161" s="54">
        <f t="shared" si="12"/>
        <v>-5.8252444867136766E-2</v>
      </c>
      <c r="I161" s="54">
        <f t="shared" si="13"/>
        <v>-5.8252261464194932E-2</v>
      </c>
      <c r="J161" s="55">
        <f t="shared" si="14"/>
        <v>-5.825234705599458E-2</v>
      </c>
    </row>
    <row r="162" spans="1:10" x14ac:dyDescent="0.25">
      <c r="A162" s="15">
        <v>43624</v>
      </c>
      <c r="B162" s="16">
        <v>15352294</v>
      </c>
      <c r="C162" s="16">
        <v>11514221</v>
      </c>
      <c r="D162" s="16">
        <v>4690978</v>
      </c>
      <c r="E162" s="16">
        <v>11087768</v>
      </c>
      <c r="F162" s="16">
        <f t="shared" si="10"/>
        <v>42645261</v>
      </c>
      <c r="G162" s="56">
        <f t="shared" si="11"/>
        <v>-8.6538469548077201E-2</v>
      </c>
      <c r="H162" s="56">
        <f t="shared" si="12"/>
        <v>-8.6538466115384627E-2</v>
      </c>
      <c r="I162" s="56">
        <f t="shared" si="13"/>
        <v>-8.6538560774484963E-2</v>
      </c>
      <c r="J162" s="57">
        <f t="shared" si="14"/>
        <v>-8.6538452032543955E-2</v>
      </c>
    </row>
    <row r="163" spans="1:10" x14ac:dyDescent="0.25">
      <c r="A163" s="22">
        <v>43625</v>
      </c>
      <c r="B163" s="23">
        <v>16160310</v>
      </c>
      <c r="C163" s="23">
        <v>12120232</v>
      </c>
      <c r="D163" s="23">
        <v>4937872</v>
      </c>
      <c r="E163" s="23">
        <v>11671335</v>
      </c>
      <c r="F163" s="23">
        <f t="shared" si="10"/>
        <v>44889749</v>
      </c>
      <c r="G163" s="54">
        <f t="shared" si="11"/>
        <v>3.0927881088322451E-2</v>
      </c>
      <c r="H163" s="54">
        <f t="shared" si="12"/>
        <v>3.0927838559110299E-2</v>
      </c>
      <c r="I163" s="54">
        <f t="shared" si="13"/>
        <v>3.0927800613645529E-2</v>
      </c>
      <c r="J163" s="55">
        <f t="shared" si="14"/>
        <v>3.0927830498458819E-2</v>
      </c>
    </row>
    <row r="164" spans="1:10" x14ac:dyDescent="0.25">
      <c r="A164" s="15">
        <v>43626</v>
      </c>
      <c r="B164" s="16">
        <v>7896424</v>
      </c>
      <c r="C164" s="16">
        <v>5922318</v>
      </c>
      <c r="D164" s="16">
        <v>2412796</v>
      </c>
      <c r="E164" s="16">
        <v>5702973</v>
      </c>
      <c r="F164" s="16">
        <f t="shared" si="10"/>
        <v>21934511</v>
      </c>
      <c r="G164" s="56">
        <f t="shared" si="11"/>
        <v>2.0201910579504601E-2</v>
      </c>
      <c r="H164" s="56">
        <f t="shared" si="12"/>
        <v>2.0201910579504601E-2</v>
      </c>
      <c r="I164" s="56">
        <f t="shared" si="13"/>
        <v>2.0201960407912223E-2</v>
      </c>
      <c r="J164" s="57">
        <f t="shared" si="14"/>
        <v>2.0201991290585752E-2</v>
      </c>
    </row>
    <row r="165" spans="1:10" x14ac:dyDescent="0.25">
      <c r="A165" s="22">
        <v>43627</v>
      </c>
      <c r="B165" s="23">
        <v>8052789</v>
      </c>
      <c r="C165" s="23">
        <v>6039592</v>
      </c>
      <c r="D165" s="23">
        <v>2460574</v>
      </c>
      <c r="E165" s="23">
        <v>5815903</v>
      </c>
      <c r="F165" s="23">
        <f t="shared" si="10"/>
        <v>22368858</v>
      </c>
      <c r="G165" s="54">
        <f t="shared" si="11"/>
        <v>0</v>
      </c>
      <c r="H165" s="54">
        <f t="shared" si="12"/>
        <v>0</v>
      </c>
      <c r="I165" s="54">
        <f t="shared" si="13"/>
        <v>0</v>
      </c>
      <c r="J165" s="55">
        <f t="shared" si="14"/>
        <v>0</v>
      </c>
    </row>
    <row r="166" spans="1:10" x14ac:dyDescent="0.25">
      <c r="A166" s="15">
        <v>43628</v>
      </c>
      <c r="B166" s="16">
        <v>7896424</v>
      </c>
      <c r="C166" s="16">
        <v>5922318</v>
      </c>
      <c r="D166" s="16">
        <v>2412796</v>
      </c>
      <c r="E166" s="16">
        <v>5702973</v>
      </c>
      <c r="F166" s="16">
        <f t="shared" si="10"/>
        <v>21934511</v>
      </c>
      <c r="G166" s="56">
        <f t="shared" si="11"/>
        <v>-1.9417496223979036E-2</v>
      </c>
      <c r="H166" s="56">
        <f t="shared" si="12"/>
        <v>-1.9417536813745029E-2</v>
      </c>
      <c r="I166" s="56">
        <f t="shared" si="13"/>
        <v>-1.941742048806494E-2</v>
      </c>
      <c r="J166" s="57">
        <f t="shared" si="14"/>
        <v>-1.9417449018664823E-2</v>
      </c>
    </row>
    <row r="167" spans="1:10" x14ac:dyDescent="0.25">
      <c r="A167" s="22">
        <v>43629</v>
      </c>
      <c r="B167" s="23">
        <v>7818242</v>
      </c>
      <c r="C167" s="23">
        <v>5863681</v>
      </c>
      <c r="D167" s="23">
        <v>2388907</v>
      </c>
      <c r="E167" s="23">
        <v>5646508</v>
      </c>
      <c r="F167" s="23">
        <f t="shared" si="10"/>
        <v>21717338</v>
      </c>
      <c r="G167" s="54">
        <f t="shared" si="11"/>
        <v>-2.9126182245679089E-2</v>
      </c>
      <c r="H167" s="54">
        <f t="shared" si="12"/>
        <v>-2.9126305220617543E-2</v>
      </c>
      <c r="I167" s="54">
        <f t="shared" si="13"/>
        <v>-2.9126130732097466E-2</v>
      </c>
      <c r="J167" s="55">
        <f t="shared" si="14"/>
        <v>-2.912617352799729E-2</v>
      </c>
    </row>
    <row r="168" spans="1:10" x14ac:dyDescent="0.25">
      <c r="A168" s="15">
        <v>43630</v>
      </c>
      <c r="B168" s="16">
        <v>8052789</v>
      </c>
      <c r="C168" s="16">
        <v>6039592</v>
      </c>
      <c r="D168" s="16">
        <v>2460574</v>
      </c>
      <c r="E168" s="16">
        <v>5815903</v>
      </c>
      <c r="F168" s="16">
        <f t="shared" si="10"/>
        <v>22368858</v>
      </c>
      <c r="G168" s="56">
        <f t="shared" si="11"/>
        <v>6.1855599414269768E-2</v>
      </c>
      <c r="H168" s="56">
        <f t="shared" si="12"/>
        <v>6.1855690040966804E-2</v>
      </c>
      <c r="I168" s="56">
        <f t="shared" si="13"/>
        <v>6.1855483247311493E-2</v>
      </c>
      <c r="J168" s="57">
        <f t="shared" si="14"/>
        <v>6.1855579755246914E-2</v>
      </c>
    </row>
    <row r="169" spans="1:10" x14ac:dyDescent="0.25">
      <c r="A169" s="22">
        <v>43631</v>
      </c>
      <c r="B169" s="23">
        <v>15998707</v>
      </c>
      <c r="C169" s="23">
        <v>11999030</v>
      </c>
      <c r="D169" s="23">
        <v>4888493</v>
      </c>
      <c r="E169" s="23">
        <v>11554621</v>
      </c>
      <c r="F169" s="23">
        <f t="shared" si="10"/>
        <v>44440851</v>
      </c>
      <c r="G169" s="54">
        <f t="shared" si="11"/>
        <v>4.2105303611303935E-2</v>
      </c>
      <c r="H169" s="54">
        <f t="shared" si="12"/>
        <v>4.2105236646057032E-2</v>
      </c>
      <c r="I169" s="54">
        <f t="shared" si="13"/>
        <v>4.210529232923288E-2</v>
      </c>
      <c r="J169" s="55">
        <f t="shared" si="14"/>
        <v>4.2105228031466657E-2</v>
      </c>
    </row>
    <row r="170" spans="1:10" x14ac:dyDescent="0.25">
      <c r="A170" s="15">
        <v>43632</v>
      </c>
      <c r="B170" s="16">
        <v>16483516</v>
      </c>
      <c r="C170" s="16">
        <v>12362637</v>
      </c>
      <c r="D170" s="16">
        <v>5036630</v>
      </c>
      <c r="E170" s="16">
        <v>11904761</v>
      </c>
      <c r="F170" s="16">
        <f t="shared" si="10"/>
        <v>45787544</v>
      </c>
      <c r="G170" s="56">
        <f t="shared" si="11"/>
        <v>1.9999987623999793E-2</v>
      </c>
      <c r="H170" s="56">
        <f t="shared" si="12"/>
        <v>2.0000029702401667E-2</v>
      </c>
      <c r="I170" s="56">
        <f t="shared" si="13"/>
        <v>2.0000113409177178E-2</v>
      </c>
      <c r="J170" s="57">
        <f t="shared" si="14"/>
        <v>1.9999940023998963E-2</v>
      </c>
    </row>
    <row r="171" spans="1:10" x14ac:dyDescent="0.25">
      <c r="A171" s="22">
        <v>43633</v>
      </c>
      <c r="B171" s="23">
        <v>8130972</v>
      </c>
      <c r="C171" s="23">
        <v>6098229</v>
      </c>
      <c r="D171" s="23">
        <v>2484463</v>
      </c>
      <c r="E171" s="23">
        <v>5872368</v>
      </c>
      <c r="F171" s="23">
        <f t="shared" si="10"/>
        <v>22586032</v>
      </c>
      <c r="G171" s="54">
        <f t="shared" si="11"/>
        <v>2.9703065590196198E-2</v>
      </c>
      <c r="H171" s="54">
        <f t="shared" si="12"/>
        <v>2.9703065590196198E-2</v>
      </c>
      <c r="I171" s="54">
        <f t="shared" si="13"/>
        <v>2.9702884122818407E-2</v>
      </c>
      <c r="J171" s="55">
        <f t="shared" si="14"/>
        <v>2.9702928630382708E-2</v>
      </c>
    </row>
    <row r="172" spans="1:10" x14ac:dyDescent="0.25">
      <c r="A172" s="15">
        <v>43634</v>
      </c>
      <c r="B172" s="16">
        <v>7583695</v>
      </c>
      <c r="C172" s="16">
        <v>5687771</v>
      </c>
      <c r="D172" s="16">
        <v>2317240</v>
      </c>
      <c r="E172" s="16">
        <v>5477113</v>
      </c>
      <c r="F172" s="16">
        <f t="shared" si="10"/>
        <v>21065819</v>
      </c>
      <c r="G172" s="56">
        <f t="shared" si="11"/>
        <v>-5.8252364491358177E-2</v>
      </c>
      <c r="H172" s="56">
        <f t="shared" si="12"/>
        <v>-5.8252444867136766E-2</v>
      </c>
      <c r="I172" s="56">
        <f t="shared" si="13"/>
        <v>-5.8252261464194932E-2</v>
      </c>
      <c r="J172" s="57">
        <f t="shared" si="14"/>
        <v>-5.825234705599458E-2</v>
      </c>
    </row>
    <row r="173" spans="1:10" x14ac:dyDescent="0.25">
      <c r="A173" s="22">
        <v>43635</v>
      </c>
      <c r="B173" s="23">
        <v>7974607</v>
      </c>
      <c r="C173" s="23">
        <v>5980955</v>
      </c>
      <c r="D173" s="23">
        <v>2436685</v>
      </c>
      <c r="E173" s="23">
        <v>5759438</v>
      </c>
      <c r="F173" s="23">
        <f t="shared" si="10"/>
        <v>22151685</v>
      </c>
      <c r="G173" s="54">
        <f t="shared" si="11"/>
        <v>9.9010640765997415E-3</v>
      </c>
      <c r="H173" s="54">
        <f t="shared" si="12"/>
        <v>9.9010218633988067E-3</v>
      </c>
      <c r="I173" s="54">
        <f t="shared" si="13"/>
        <v>9.9009613742728764E-3</v>
      </c>
      <c r="J173" s="55">
        <f t="shared" si="14"/>
        <v>9.9009762101276433E-3</v>
      </c>
    </row>
    <row r="174" spans="1:10" x14ac:dyDescent="0.25">
      <c r="A174" s="15">
        <v>43636</v>
      </c>
      <c r="B174" s="16">
        <v>3674574</v>
      </c>
      <c r="C174" s="16">
        <v>2755930</v>
      </c>
      <c r="D174" s="16">
        <v>1122786</v>
      </c>
      <c r="E174" s="16">
        <v>2653859</v>
      </c>
      <c r="F174" s="16">
        <f t="shared" si="10"/>
        <v>10207149</v>
      </c>
      <c r="G174" s="56">
        <f t="shared" si="11"/>
        <v>-0.52999996674444205</v>
      </c>
      <c r="H174" s="56">
        <f t="shared" si="12"/>
        <v>-0.53000001193789359</v>
      </c>
      <c r="I174" s="56">
        <f t="shared" si="13"/>
        <v>-0.53000012139442854</v>
      </c>
      <c r="J174" s="57">
        <f t="shared" si="14"/>
        <v>-0.52999995749585405</v>
      </c>
    </row>
    <row r="175" spans="1:10" x14ac:dyDescent="0.25">
      <c r="A175" s="22">
        <v>43637</v>
      </c>
      <c r="B175" s="23">
        <v>7583695</v>
      </c>
      <c r="C175" s="23">
        <v>5687771</v>
      </c>
      <c r="D175" s="23">
        <v>2317240</v>
      </c>
      <c r="E175" s="23">
        <v>5477113</v>
      </c>
      <c r="F175" s="23">
        <f t="shared" si="10"/>
        <v>21065819</v>
      </c>
      <c r="G175" s="54">
        <f t="shared" si="11"/>
        <v>-5.8252364491358177E-2</v>
      </c>
      <c r="H175" s="54">
        <f t="shared" si="12"/>
        <v>-5.8252444867136766E-2</v>
      </c>
      <c r="I175" s="54">
        <f t="shared" si="13"/>
        <v>-5.8252261464194932E-2</v>
      </c>
      <c r="J175" s="55">
        <f t="shared" si="14"/>
        <v>-5.825234705599458E-2</v>
      </c>
    </row>
    <row r="176" spans="1:10" x14ac:dyDescent="0.25">
      <c r="A176" s="15">
        <v>43638</v>
      </c>
      <c r="B176" s="16">
        <v>16160310</v>
      </c>
      <c r="C176" s="16">
        <v>12120232</v>
      </c>
      <c r="D176" s="16">
        <v>4937872</v>
      </c>
      <c r="E176" s="16">
        <v>11671335</v>
      </c>
      <c r="F176" s="16">
        <f t="shared" si="10"/>
        <v>44889749</v>
      </c>
      <c r="G176" s="56">
        <f t="shared" si="11"/>
        <v>1.0101003787368557E-2</v>
      </c>
      <c r="H176" s="56">
        <f t="shared" si="12"/>
        <v>1.010098316280561E-2</v>
      </c>
      <c r="I176" s="56">
        <f t="shared" si="13"/>
        <v>1.0101067956934884E-2</v>
      </c>
      <c r="J176" s="57">
        <f t="shared" si="14"/>
        <v>1.0101066923787538E-2</v>
      </c>
    </row>
    <row r="177" spans="1:10" x14ac:dyDescent="0.25">
      <c r="A177" s="22">
        <v>43639</v>
      </c>
      <c r="B177" s="23">
        <v>15675500</v>
      </c>
      <c r="C177" s="23">
        <v>11756625</v>
      </c>
      <c r="D177" s="23">
        <v>4789736</v>
      </c>
      <c r="E177" s="23">
        <v>11321195</v>
      </c>
      <c r="F177" s="23">
        <f t="shared" si="10"/>
        <v>43543056</v>
      </c>
      <c r="G177" s="54">
        <f t="shared" si="11"/>
        <v>-4.9019638771242713E-2</v>
      </c>
      <c r="H177" s="54">
        <f t="shared" si="12"/>
        <v>-4.9019638771242713E-2</v>
      </c>
      <c r="I177" s="54">
        <f t="shared" si="13"/>
        <v>-4.9019681811052207E-2</v>
      </c>
      <c r="J177" s="55">
        <f t="shared" si="14"/>
        <v>-4.9019547725485668E-2</v>
      </c>
    </row>
    <row r="178" spans="1:10" x14ac:dyDescent="0.25">
      <c r="A178" s="15">
        <v>43640</v>
      </c>
      <c r="B178" s="16">
        <v>7661877</v>
      </c>
      <c r="C178" s="16">
        <v>5746408</v>
      </c>
      <c r="D178" s="16">
        <v>2341129</v>
      </c>
      <c r="E178" s="16">
        <v>5533578</v>
      </c>
      <c r="F178" s="16">
        <f t="shared" si="10"/>
        <v>21282992</v>
      </c>
      <c r="G178" s="56">
        <f t="shared" si="11"/>
        <v>-5.7692364455319778E-2</v>
      </c>
      <c r="H178" s="56">
        <f t="shared" si="12"/>
        <v>-5.7692323459811012E-2</v>
      </c>
      <c r="I178" s="56">
        <f t="shared" si="13"/>
        <v>-5.769214514363874E-2</v>
      </c>
      <c r="J178" s="57">
        <f t="shared" si="14"/>
        <v>-5.7692229097359049E-2</v>
      </c>
    </row>
    <row r="179" spans="1:10" x14ac:dyDescent="0.25">
      <c r="A179" s="22">
        <v>43641</v>
      </c>
      <c r="B179" s="23">
        <v>8130972</v>
      </c>
      <c r="C179" s="23">
        <v>6098229</v>
      </c>
      <c r="D179" s="23">
        <v>2484463</v>
      </c>
      <c r="E179" s="23">
        <v>5872368</v>
      </c>
      <c r="F179" s="23">
        <f t="shared" si="10"/>
        <v>22586032</v>
      </c>
      <c r="G179" s="54">
        <f t="shared" si="11"/>
        <v>7.2164953891209915E-2</v>
      </c>
      <c r="H179" s="54">
        <f t="shared" si="12"/>
        <v>7.2165001017094443E-2</v>
      </c>
      <c r="I179" s="54">
        <f t="shared" si="13"/>
        <v>7.2164730455196668E-2</v>
      </c>
      <c r="J179" s="55">
        <f t="shared" si="14"/>
        <v>7.2164843047788141E-2</v>
      </c>
    </row>
    <row r="180" spans="1:10" x14ac:dyDescent="0.25">
      <c r="A180" s="15">
        <v>43642</v>
      </c>
      <c r="B180" s="16">
        <v>8052789</v>
      </c>
      <c r="C180" s="16">
        <v>6039592</v>
      </c>
      <c r="D180" s="16">
        <v>2460574</v>
      </c>
      <c r="E180" s="16">
        <v>5815903</v>
      </c>
      <c r="F180" s="16">
        <f t="shared" si="10"/>
        <v>22368858</v>
      </c>
      <c r="G180" s="56">
        <f t="shared" si="11"/>
        <v>9.803868704752583E-3</v>
      </c>
      <c r="H180" s="56">
        <f t="shared" si="12"/>
        <v>9.8039527132371962E-3</v>
      </c>
      <c r="I180" s="56">
        <f t="shared" si="13"/>
        <v>9.8038934043587211E-3</v>
      </c>
      <c r="J180" s="57">
        <f t="shared" si="14"/>
        <v>9.803907950741042E-3</v>
      </c>
    </row>
    <row r="181" spans="1:10" x14ac:dyDescent="0.25">
      <c r="A181" s="22">
        <v>43643</v>
      </c>
      <c r="B181" s="23">
        <v>8052789</v>
      </c>
      <c r="C181" s="23">
        <v>6039592</v>
      </c>
      <c r="D181" s="23">
        <v>2460574</v>
      </c>
      <c r="E181" s="23">
        <v>5815903</v>
      </c>
      <c r="F181" s="23">
        <f t="shared" si="10"/>
        <v>22368858</v>
      </c>
      <c r="G181" s="54">
        <f t="shared" si="11"/>
        <v>1.1914891358835065</v>
      </c>
      <c r="H181" s="54">
        <f t="shared" si="12"/>
        <v>1.1914896241921964</v>
      </c>
      <c r="I181" s="54">
        <f t="shared" si="13"/>
        <v>1.1914897406985836</v>
      </c>
      <c r="J181" s="55">
        <f t="shared" si="14"/>
        <v>1.1914890730818781</v>
      </c>
    </row>
    <row r="182" spans="1:10" x14ac:dyDescent="0.25">
      <c r="A182" s="15">
        <v>43644</v>
      </c>
      <c r="B182" s="16">
        <v>7661877</v>
      </c>
      <c r="C182" s="16">
        <v>5746408</v>
      </c>
      <c r="D182" s="16">
        <v>2341129</v>
      </c>
      <c r="E182" s="16">
        <v>5533578</v>
      </c>
      <c r="F182" s="16">
        <f t="shared" si="10"/>
        <v>21282992</v>
      </c>
      <c r="G182" s="56">
        <f t="shared" si="11"/>
        <v>1.0309222615097369E-2</v>
      </c>
      <c r="H182" s="56">
        <f t="shared" si="12"/>
        <v>1.0309310976127639E-2</v>
      </c>
      <c r="I182" s="56">
        <f t="shared" si="13"/>
        <v>1.0309247207885175E-2</v>
      </c>
      <c r="J182" s="57">
        <f t="shared" si="14"/>
        <v>1.0309263292541226E-2</v>
      </c>
    </row>
    <row r="183" spans="1:10" x14ac:dyDescent="0.25">
      <c r="A183" s="22">
        <v>43645</v>
      </c>
      <c r="B183" s="23">
        <v>16806722</v>
      </c>
      <c r="C183" s="23">
        <v>12605042</v>
      </c>
      <c r="D183" s="23">
        <v>5135387</v>
      </c>
      <c r="E183" s="23">
        <v>12138188</v>
      </c>
      <c r="F183" s="23">
        <f t="shared" si="10"/>
        <v>46685339</v>
      </c>
      <c r="G183" s="54">
        <f t="shared" si="11"/>
        <v>3.9999975247999586E-2</v>
      </c>
      <c r="H183" s="54">
        <f t="shared" si="12"/>
        <v>4.0000059404803556E-2</v>
      </c>
      <c r="I183" s="54">
        <f t="shared" si="13"/>
        <v>4.0000024301966475E-2</v>
      </c>
      <c r="J183" s="55">
        <f t="shared" si="14"/>
        <v>3.9999965727999465E-2</v>
      </c>
    </row>
    <row r="184" spans="1:10" x14ac:dyDescent="0.25">
      <c r="A184" s="15">
        <v>43646</v>
      </c>
      <c r="B184" s="16">
        <v>15837104</v>
      </c>
      <c r="C184" s="16">
        <v>11877828</v>
      </c>
      <c r="D184" s="16">
        <v>4839115</v>
      </c>
      <c r="E184" s="16">
        <v>11437908</v>
      </c>
      <c r="F184" s="16">
        <f t="shared" si="10"/>
        <v>43991955</v>
      </c>
      <c r="G184" s="56">
        <f t="shared" si="11"/>
        <v>1.030933622531971E-2</v>
      </c>
      <c r="H184" s="56">
        <f t="shared" si="12"/>
        <v>1.030933622531971E-2</v>
      </c>
      <c r="I184" s="56">
        <f t="shared" si="13"/>
        <v>1.0309336464473295E-2</v>
      </c>
      <c r="J184" s="57">
        <f t="shared" si="14"/>
        <v>1.0309247389520326E-2</v>
      </c>
    </row>
    <row r="185" spans="1:10" x14ac:dyDescent="0.25">
      <c r="A185" s="22">
        <v>43647</v>
      </c>
      <c r="B185" s="23">
        <v>7740060</v>
      </c>
      <c r="C185" s="23">
        <v>5805045</v>
      </c>
      <c r="D185" s="23">
        <v>2365018</v>
      </c>
      <c r="E185" s="23">
        <v>5590043</v>
      </c>
      <c r="F185" s="23">
        <f t="shared" si="10"/>
        <v>21500166</v>
      </c>
      <c r="G185" s="54">
        <f t="shared" si="11"/>
        <v>1.0204157545207204E-2</v>
      </c>
      <c r="H185" s="54">
        <f t="shared" si="12"/>
        <v>1.0204113595832398E-2</v>
      </c>
      <c r="I185" s="54">
        <f t="shared" si="13"/>
        <v>1.0204051122343127E-2</v>
      </c>
      <c r="J185" s="55">
        <f t="shared" si="14"/>
        <v>1.0204066880416196E-2</v>
      </c>
    </row>
    <row r="186" spans="1:10" x14ac:dyDescent="0.25">
      <c r="A186" s="15">
        <v>43648</v>
      </c>
      <c r="B186" s="16">
        <v>7896424</v>
      </c>
      <c r="C186" s="16">
        <v>5922318</v>
      </c>
      <c r="D186" s="16">
        <v>2412796</v>
      </c>
      <c r="E186" s="16">
        <v>5702973</v>
      </c>
      <c r="F186" s="16">
        <f t="shared" si="10"/>
        <v>21934511</v>
      </c>
      <c r="G186" s="56">
        <f t="shared" si="11"/>
        <v>-2.8846243720922926E-2</v>
      </c>
      <c r="H186" s="56">
        <f t="shared" si="12"/>
        <v>-2.8846243720922926E-2</v>
      </c>
      <c r="I186" s="56">
        <f t="shared" si="13"/>
        <v>-2.884607257181937E-2</v>
      </c>
      <c r="J186" s="57">
        <f t="shared" si="14"/>
        <v>-2.8846114548679469E-2</v>
      </c>
    </row>
    <row r="187" spans="1:10" x14ac:dyDescent="0.25">
      <c r="A187" s="22">
        <v>43649</v>
      </c>
      <c r="B187" s="23">
        <v>7974607</v>
      </c>
      <c r="C187" s="23">
        <v>5980955</v>
      </c>
      <c r="D187" s="23">
        <v>2436685</v>
      </c>
      <c r="E187" s="23">
        <v>5759438</v>
      </c>
      <c r="F187" s="23">
        <f t="shared" si="10"/>
        <v>22151685</v>
      </c>
      <c r="G187" s="54">
        <f t="shared" si="11"/>
        <v>-9.7086860217000526E-3</v>
      </c>
      <c r="H187" s="54">
        <f t="shared" si="12"/>
        <v>-9.7087684068725144E-3</v>
      </c>
      <c r="I187" s="54">
        <f t="shared" si="13"/>
        <v>-9.7087102440325257E-3</v>
      </c>
      <c r="J187" s="55">
        <f t="shared" si="14"/>
        <v>-9.708724509332467E-3</v>
      </c>
    </row>
    <row r="188" spans="1:10" x14ac:dyDescent="0.25">
      <c r="A188" s="15">
        <v>43650</v>
      </c>
      <c r="B188" s="16">
        <v>8052789</v>
      </c>
      <c r="C188" s="16">
        <v>6039592</v>
      </c>
      <c r="D188" s="16">
        <v>2460574</v>
      </c>
      <c r="E188" s="16">
        <v>5815903</v>
      </c>
      <c r="F188" s="16">
        <f t="shared" si="10"/>
        <v>22368858</v>
      </c>
      <c r="G188" s="56">
        <f t="shared" si="11"/>
        <v>0</v>
      </c>
      <c r="H188" s="56">
        <f t="shared" si="12"/>
        <v>0</v>
      </c>
      <c r="I188" s="56">
        <f t="shared" si="13"/>
        <v>0</v>
      </c>
      <c r="J188" s="57">
        <f t="shared" si="14"/>
        <v>0</v>
      </c>
    </row>
    <row r="189" spans="1:10" x14ac:dyDescent="0.25">
      <c r="A189" s="22">
        <v>43651</v>
      </c>
      <c r="B189" s="23">
        <v>7427330</v>
      </c>
      <c r="C189" s="23">
        <v>5570497</v>
      </c>
      <c r="D189" s="23">
        <v>2269462</v>
      </c>
      <c r="E189" s="23">
        <v>5364183</v>
      </c>
      <c r="F189" s="23">
        <f t="shared" si="10"/>
        <v>20631472</v>
      </c>
      <c r="G189" s="54">
        <f t="shared" si="11"/>
        <v>-3.0612211602979222E-2</v>
      </c>
      <c r="H189" s="54">
        <f t="shared" si="12"/>
        <v>-3.0612340787497194E-2</v>
      </c>
      <c r="I189" s="54">
        <f t="shared" si="13"/>
        <v>-3.0612153367029271E-2</v>
      </c>
      <c r="J189" s="55">
        <f t="shared" si="14"/>
        <v>-3.0612200641248699E-2</v>
      </c>
    </row>
    <row r="190" spans="1:10" x14ac:dyDescent="0.25">
      <c r="A190" s="15">
        <v>43652</v>
      </c>
      <c r="B190" s="16">
        <v>16160310</v>
      </c>
      <c r="C190" s="16">
        <v>12120232</v>
      </c>
      <c r="D190" s="16">
        <v>4937872</v>
      </c>
      <c r="E190" s="16">
        <v>11671335</v>
      </c>
      <c r="F190" s="16">
        <f t="shared" si="10"/>
        <v>44889749</v>
      </c>
      <c r="G190" s="56">
        <f t="shared" si="11"/>
        <v>-3.8461515576922123E-2</v>
      </c>
      <c r="H190" s="56">
        <f t="shared" si="12"/>
        <v>-3.8461593384615411E-2</v>
      </c>
      <c r="I190" s="56">
        <f t="shared" si="13"/>
        <v>-3.8461560930072025E-2</v>
      </c>
      <c r="J190" s="57">
        <f t="shared" si="14"/>
        <v>-3.846150677514637E-2</v>
      </c>
    </row>
    <row r="191" spans="1:10" x14ac:dyDescent="0.25">
      <c r="A191" s="22">
        <v>43653</v>
      </c>
      <c r="B191" s="23">
        <v>15675500</v>
      </c>
      <c r="C191" s="23">
        <v>11756625</v>
      </c>
      <c r="D191" s="23">
        <v>4789736</v>
      </c>
      <c r="E191" s="23">
        <v>11321195</v>
      </c>
      <c r="F191" s="23">
        <f t="shared" si="10"/>
        <v>43543056</v>
      </c>
      <c r="G191" s="54">
        <f t="shared" si="11"/>
        <v>-1.0204138332361778E-2</v>
      </c>
      <c r="H191" s="54">
        <f t="shared" si="12"/>
        <v>-1.0204138332361778E-2</v>
      </c>
      <c r="I191" s="54">
        <f t="shared" si="13"/>
        <v>-1.020413856665936E-2</v>
      </c>
      <c r="J191" s="55">
        <f t="shared" si="14"/>
        <v>-1.0204051300290229E-2</v>
      </c>
    </row>
    <row r="192" spans="1:10" x14ac:dyDescent="0.25">
      <c r="A192" s="15">
        <v>43654</v>
      </c>
      <c r="B192" s="16">
        <v>7661877</v>
      </c>
      <c r="C192" s="16">
        <v>5746408</v>
      </c>
      <c r="D192" s="16">
        <v>2341129</v>
      </c>
      <c r="E192" s="16">
        <v>5533578</v>
      </c>
      <c r="F192" s="16">
        <f t="shared" si="10"/>
        <v>21282992</v>
      </c>
      <c r="G192" s="56">
        <f t="shared" si="11"/>
        <v>-1.0101084487717182E-2</v>
      </c>
      <c r="H192" s="56">
        <f t="shared" si="12"/>
        <v>-1.0101041421728851E-2</v>
      </c>
      <c r="I192" s="56">
        <f t="shared" si="13"/>
        <v>-1.0100980203956111E-2</v>
      </c>
      <c r="J192" s="57">
        <f t="shared" si="14"/>
        <v>-1.0100995645292876E-2</v>
      </c>
    </row>
    <row r="193" spans="1:10" x14ac:dyDescent="0.25">
      <c r="A193" s="22">
        <v>43655</v>
      </c>
      <c r="B193" s="23">
        <v>8209154</v>
      </c>
      <c r="C193" s="23">
        <v>6156866</v>
      </c>
      <c r="D193" s="23">
        <v>2508352</v>
      </c>
      <c r="E193" s="23">
        <v>5928833</v>
      </c>
      <c r="F193" s="23">
        <f t="shared" si="10"/>
        <v>22803205</v>
      </c>
      <c r="G193" s="54">
        <f t="shared" si="11"/>
        <v>3.9604003027193135E-2</v>
      </c>
      <c r="H193" s="54">
        <f t="shared" si="12"/>
        <v>3.9604087453595005E-2</v>
      </c>
      <c r="I193" s="54">
        <f t="shared" si="13"/>
        <v>3.9603845497091283E-2</v>
      </c>
      <c r="J193" s="55">
        <f t="shared" si="14"/>
        <v>3.9603904840510351E-2</v>
      </c>
    </row>
    <row r="194" spans="1:10" x14ac:dyDescent="0.25">
      <c r="A194" s="15">
        <v>43656</v>
      </c>
      <c r="B194" s="16">
        <v>8209154</v>
      </c>
      <c r="C194" s="16">
        <v>6156866</v>
      </c>
      <c r="D194" s="16">
        <v>2508352</v>
      </c>
      <c r="E194" s="16">
        <v>5928833</v>
      </c>
      <c r="F194" s="16">
        <f t="shared" si="10"/>
        <v>22803205</v>
      </c>
      <c r="G194" s="56">
        <f t="shared" si="11"/>
        <v>2.9411731512286376E-2</v>
      </c>
      <c r="H194" s="56">
        <f t="shared" si="12"/>
        <v>2.9411858139711811E-2</v>
      </c>
      <c r="I194" s="56">
        <f t="shared" si="13"/>
        <v>2.9411680213076385E-2</v>
      </c>
      <c r="J194" s="57">
        <f t="shared" si="14"/>
        <v>2.9411723852223126E-2</v>
      </c>
    </row>
    <row r="195" spans="1:10" x14ac:dyDescent="0.25">
      <c r="A195" s="22">
        <v>43657</v>
      </c>
      <c r="B195" s="23">
        <v>7740060</v>
      </c>
      <c r="C195" s="23">
        <v>5805045</v>
      </c>
      <c r="D195" s="23">
        <v>2365018</v>
      </c>
      <c r="E195" s="23">
        <v>5590043</v>
      </c>
      <c r="F195" s="23">
        <f t="shared" si="10"/>
        <v>21500166</v>
      </c>
      <c r="G195" s="54">
        <f t="shared" si="11"/>
        <v>-3.8834868267379141E-2</v>
      </c>
      <c r="H195" s="54">
        <f t="shared" si="12"/>
        <v>-3.8834908053391737E-2</v>
      </c>
      <c r="I195" s="54">
        <f t="shared" si="13"/>
        <v>-3.8834840976129992E-2</v>
      </c>
      <c r="J195" s="55">
        <f t="shared" si="14"/>
        <v>-3.8834898037329757E-2</v>
      </c>
    </row>
    <row r="196" spans="1:10" x14ac:dyDescent="0.25">
      <c r="A196" s="15">
        <v>43658</v>
      </c>
      <c r="B196" s="16">
        <v>7505512</v>
      </c>
      <c r="C196" s="16">
        <v>5629134</v>
      </c>
      <c r="D196" s="16">
        <v>2293351</v>
      </c>
      <c r="E196" s="16">
        <v>5420648</v>
      </c>
      <c r="F196" s="16">
        <f t="shared" si="10"/>
        <v>20848645</v>
      </c>
      <c r="G196" s="56">
        <f t="shared" si="11"/>
        <v>1.0526259099838065E-2</v>
      </c>
      <c r="H196" s="56">
        <f t="shared" si="12"/>
        <v>1.0526349803258173E-2</v>
      </c>
      <c r="I196" s="56">
        <f t="shared" si="13"/>
        <v>1.0526283321774077E-2</v>
      </c>
      <c r="J196" s="57">
        <f t="shared" si="14"/>
        <v>1.0526300090806018E-2</v>
      </c>
    </row>
    <row r="197" spans="1:10" x14ac:dyDescent="0.25">
      <c r="A197" s="22">
        <v>43659</v>
      </c>
      <c r="B197" s="23">
        <v>16160310</v>
      </c>
      <c r="C197" s="23">
        <v>12120232</v>
      </c>
      <c r="D197" s="23">
        <v>4937872</v>
      </c>
      <c r="E197" s="23">
        <v>11671335</v>
      </c>
      <c r="F197" s="23">
        <f t="shared" ref="F197:F260" si="15">SUM(B197:E197)</f>
        <v>44889749</v>
      </c>
      <c r="G197" s="54">
        <f t="shared" ref="G197:G260" si="16">IFERROR((VLOOKUP(A197,$A$3:$F$369,2,FALSE)/VLOOKUP(A197-7,$A$3:$F$369,2,FALSE))-1,"No data Found")</f>
        <v>0</v>
      </c>
      <c r="H197" s="54">
        <f t="shared" ref="H197:H260" si="17">IFERROR((VLOOKUP(A197,$A$3:$F$369,3,FALSE)/VLOOKUP(A197-7,$A$3:$F$369,3,FALSE))-1,"No data Found")</f>
        <v>0</v>
      </c>
      <c r="I197" s="54">
        <f t="shared" ref="I197:I260" si="18">IFERROR((VLOOKUP(A197,$A$3:$F$369,4,FALSE)/VLOOKUP(A197-7,$A$3:$F$369,4,FALSE))-1,"No data Found")</f>
        <v>0</v>
      </c>
      <c r="J197" s="55">
        <f t="shared" ref="J197:J260" si="19">IFERROR((VLOOKUP(A197,$A$3:$F$369,5,FALSE)/VLOOKUP(A197-7,$A$3:$F$369,5,FALSE))-1,"No data Found")</f>
        <v>0</v>
      </c>
    </row>
    <row r="198" spans="1:10" x14ac:dyDescent="0.25">
      <c r="A198" s="15">
        <v>43660</v>
      </c>
      <c r="B198" s="16">
        <v>15513897</v>
      </c>
      <c r="C198" s="16">
        <v>11635423</v>
      </c>
      <c r="D198" s="16">
        <v>4740357</v>
      </c>
      <c r="E198" s="16">
        <v>11204481</v>
      </c>
      <c r="F198" s="16">
        <f t="shared" si="15"/>
        <v>43094158</v>
      </c>
      <c r="G198" s="56">
        <f t="shared" si="16"/>
        <v>-1.0309272431501371E-2</v>
      </c>
      <c r="H198" s="56">
        <f t="shared" si="17"/>
        <v>-1.0309251166895295E-2</v>
      </c>
      <c r="I198" s="56">
        <f t="shared" si="18"/>
        <v>-1.0309336464473184E-2</v>
      </c>
      <c r="J198" s="57">
        <f t="shared" si="19"/>
        <v>-1.0309335719418278E-2</v>
      </c>
    </row>
    <row r="199" spans="1:10" x14ac:dyDescent="0.25">
      <c r="A199" s="22">
        <v>43661</v>
      </c>
      <c r="B199" s="23">
        <v>7740060</v>
      </c>
      <c r="C199" s="23">
        <v>5805045</v>
      </c>
      <c r="D199" s="23">
        <v>2365018</v>
      </c>
      <c r="E199" s="23">
        <v>5590043</v>
      </c>
      <c r="F199" s="23">
        <f t="shared" si="15"/>
        <v>21500166</v>
      </c>
      <c r="G199" s="54">
        <f t="shared" si="16"/>
        <v>1.0204157545207204E-2</v>
      </c>
      <c r="H199" s="54">
        <f t="shared" si="17"/>
        <v>1.0204113595832398E-2</v>
      </c>
      <c r="I199" s="54">
        <f t="shared" si="18"/>
        <v>1.0204051122343127E-2</v>
      </c>
      <c r="J199" s="55">
        <f t="shared" si="19"/>
        <v>1.0204066880416196E-2</v>
      </c>
    </row>
    <row r="200" spans="1:10" x14ac:dyDescent="0.25">
      <c r="A200" s="15">
        <v>43662</v>
      </c>
      <c r="B200" s="16">
        <v>7427330</v>
      </c>
      <c r="C200" s="16">
        <v>5570497</v>
      </c>
      <c r="D200" s="16">
        <v>2269462</v>
      </c>
      <c r="E200" s="16">
        <v>5364183</v>
      </c>
      <c r="F200" s="16">
        <f t="shared" si="15"/>
        <v>20631472</v>
      </c>
      <c r="G200" s="56">
        <f t="shared" si="16"/>
        <v>-9.5238072035193855E-2</v>
      </c>
      <c r="H200" s="56">
        <f t="shared" si="17"/>
        <v>-9.5238226721192198E-2</v>
      </c>
      <c r="I200" s="56">
        <f t="shared" si="18"/>
        <v>-9.5237829459342227E-2</v>
      </c>
      <c r="J200" s="57">
        <f t="shared" si="19"/>
        <v>-9.5237966729708856E-2</v>
      </c>
    </row>
    <row r="201" spans="1:10" x14ac:dyDescent="0.25">
      <c r="A201" s="22">
        <v>43663</v>
      </c>
      <c r="B201" s="23">
        <v>7740060</v>
      </c>
      <c r="C201" s="23">
        <v>5805045</v>
      </c>
      <c r="D201" s="23">
        <v>2365018</v>
      </c>
      <c r="E201" s="23">
        <v>5590043</v>
      </c>
      <c r="F201" s="23">
        <f t="shared" si="15"/>
        <v>21500166</v>
      </c>
      <c r="G201" s="54">
        <f t="shared" si="16"/>
        <v>-5.7142794495023463E-2</v>
      </c>
      <c r="H201" s="54">
        <f t="shared" si="17"/>
        <v>-5.7142871064596812E-2</v>
      </c>
      <c r="I201" s="54">
        <f t="shared" si="18"/>
        <v>-5.7142697675605314E-2</v>
      </c>
      <c r="J201" s="55">
        <f t="shared" si="19"/>
        <v>-5.7142780037825358E-2</v>
      </c>
    </row>
    <row r="202" spans="1:10" x14ac:dyDescent="0.25">
      <c r="A202" s="15">
        <v>43664</v>
      </c>
      <c r="B202" s="16">
        <v>7974607</v>
      </c>
      <c r="C202" s="16">
        <v>5980955</v>
      </c>
      <c r="D202" s="16">
        <v>2436685</v>
      </c>
      <c r="E202" s="16">
        <v>5759438</v>
      </c>
      <c r="F202" s="16">
        <f t="shared" si="15"/>
        <v>22151685</v>
      </c>
      <c r="G202" s="56">
        <f t="shared" si="16"/>
        <v>3.0302995067221783E-2</v>
      </c>
      <c r="H202" s="56">
        <f t="shared" si="17"/>
        <v>3.0302952001233452E-2</v>
      </c>
      <c r="I202" s="56">
        <f t="shared" si="18"/>
        <v>3.0302940611868445E-2</v>
      </c>
      <c r="J202" s="57">
        <f t="shared" si="19"/>
        <v>3.0302986935878629E-2</v>
      </c>
    </row>
    <row r="203" spans="1:10" x14ac:dyDescent="0.25">
      <c r="A203" s="22">
        <v>43665</v>
      </c>
      <c r="B203" s="23">
        <v>8130972</v>
      </c>
      <c r="C203" s="23">
        <v>6098229</v>
      </c>
      <c r="D203" s="23">
        <v>2484463</v>
      </c>
      <c r="E203" s="23">
        <v>5872368</v>
      </c>
      <c r="F203" s="23">
        <f t="shared" si="15"/>
        <v>22586032</v>
      </c>
      <c r="G203" s="54">
        <f t="shared" si="16"/>
        <v>8.3333422156942838E-2</v>
      </c>
      <c r="H203" s="54">
        <f t="shared" si="17"/>
        <v>8.3333422156942838E-2</v>
      </c>
      <c r="I203" s="54">
        <f t="shared" si="18"/>
        <v>8.3333078974827668E-2</v>
      </c>
      <c r="J203" s="55">
        <f t="shared" si="19"/>
        <v>8.3333210346807185E-2</v>
      </c>
    </row>
    <row r="204" spans="1:10" x14ac:dyDescent="0.25">
      <c r="A204" s="15">
        <v>43666</v>
      </c>
      <c r="B204" s="16">
        <v>15998707</v>
      </c>
      <c r="C204" s="16">
        <v>11999030</v>
      </c>
      <c r="D204" s="16">
        <v>4888493</v>
      </c>
      <c r="E204" s="16">
        <v>11554621</v>
      </c>
      <c r="F204" s="16">
        <f t="shared" si="15"/>
        <v>44440851</v>
      </c>
      <c r="G204" s="56">
        <f t="shared" si="16"/>
        <v>-9.9999938119998966E-3</v>
      </c>
      <c r="H204" s="56">
        <f t="shared" si="17"/>
        <v>-9.9999735978650861E-3</v>
      </c>
      <c r="I204" s="56">
        <f t="shared" si="18"/>
        <v>-1.0000056704588589E-2</v>
      </c>
      <c r="J204" s="57">
        <f t="shared" si="19"/>
        <v>-1.0000055692000909E-2</v>
      </c>
    </row>
    <row r="205" spans="1:10" x14ac:dyDescent="0.25">
      <c r="A205" s="22">
        <v>43667</v>
      </c>
      <c r="B205" s="23">
        <v>15352294</v>
      </c>
      <c r="C205" s="23">
        <v>11514221</v>
      </c>
      <c r="D205" s="23">
        <v>4690978</v>
      </c>
      <c r="E205" s="23">
        <v>11087768</v>
      </c>
      <c r="F205" s="23">
        <f t="shared" si="15"/>
        <v>42645261</v>
      </c>
      <c r="G205" s="54">
        <f t="shared" si="16"/>
        <v>-1.0416660623697616E-2</v>
      </c>
      <c r="H205" s="54">
        <f t="shared" si="17"/>
        <v>-1.0416638913772203E-2</v>
      </c>
      <c r="I205" s="54">
        <f t="shared" si="18"/>
        <v>-1.0416725997641096E-2</v>
      </c>
      <c r="J205" s="55">
        <f t="shared" si="19"/>
        <v>-1.0416635986976952E-2</v>
      </c>
    </row>
    <row r="206" spans="1:10" x14ac:dyDescent="0.25">
      <c r="A206" s="15">
        <v>43668</v>
      </c>
      <c r="B206" s="16">
        <v>7740060</v>
      </c>
      <c r="C206" s="16">
        <v>5805045</v>
      </c>
      <c r="D206" s="16">
        <v>2365018</v>
      </c>
      <c r="E206" s="16">
        <v>5590043</v>
      </c>
      <c r="F206" s="16">
        <f t="shared" si="15"/>
        <v>21500166</v>
      </c>
      <c r="G206" s="56">
        <f t="shared" si="16"/>
        <v>0</v>
      </c>
      <c r="H206" s="56">
        <f t="shared" si="17"/>
        <v>0</v>
      </c>
      <c r="I206" s="56">
        <f t="shared" si="18"/>
        <v>0</v>
      </c>
      <c r="J206" s="57">
        <f t="shared" si="19"/>
        <v>0</v>
      </c>
    </row>
    <row r="207" spans="1:10" x14ac:dyDescent="0.25">
      <c r="A207" s="22">
        <v>43669</v>
      </c>
      <c r="B207" s="23">
        <v>7661877</v>
      </c>
      <c r="C207" s="23">
        <v>5746408</v>
      </c>
      <c r="D207" s="23">
        <v>2341129</v>
      </c>
      <c r="E207" s="23">
        <v>5533578</v>
      </c>
      <c r="F207" s="23">
        <f t="shared" si="15"/>
        <v>21282992</v>
      </c>
      <c r="G207" s="54">
        <f t="shared" si="16"/>
        <v>3.1578911937398813E-2</v>
      </c>
      <c r="H207" s="54">
        <f t="shared" si="17"/>
        <v>3.1579049409774296E-2</v>
      </c>
      <c r="I207" s="54">
        <f t="shared" si="18"/>
        <v>3.1578849965322231E-2</v>
      </c>
      <c r="J207" s="55">
        <f t="shared" si="19"/>
        <v>3.1578900272418053E-2</v>
      </c>
    </row>
    <row r="208" spans="1:10" x14ac:dyDescent="0.25">
      <c r="A208" s="15">
        <v>43670</v>
      </c>
      <c r="B208" s="16">
        <v>7896424</v>
      </c>
      <c r="C208" s="16">
        <v>5922318</v>
      </c>
      <c r="D208" s="16">
        <v>2412796</v>
      </c>
      <c r="E208" s="16">
        <v>5702973</v>
      </c>
      <c r="F208" s="16">
        <f t="shared" si="15"/>
        <v>21934511</v>
      </c>
      <c r="G208" s="56">
        <f t="shared" si="16"/>
        <v>2.0201910579504601E-2</v>
      </c>
      <c r="H208" s="56">
        <f t="shared" si="17"/>
        <v>2.0201910579504601E-2</v>
      </c>
      <c r="I208" s="56">
        <f t="shared" si="18"/>
        <v>2.0201960407912223E-2</v>
      </c>
      <c r="J208" s="57">
        <f t="shared" si="19"/>
        <v>2.0201991290585752E-2</v>
      </c>
    </row>
    <row r="209" spans="1:10" x14ac:dyDescent="0.25">
      <c r="A209" s="22">
        <v>43671</v>
      </c>
      <c r="B209" s="23">
        <v>7427330</v>
      </c>
      <c r="C209" s="23">
        <v>5570497</v>
      </c>
      <c r="D209" s="23">
        <v>2269462</v>
      </c>
      <c r="E209" s="23">
        <v>5364183</v>
      </c>
      <c r="F209" s="23">
        <f t="shared" si="15"/>
        <v>20631472</v>
      </c>
      <c r="G209" s="54">
        <f t="shared" si="16"/>
        <v>-6.8627457127354408E-2</v>
      </c>
      <c r="H209" s="54">
        <f t="shared" si="17"/>
        <v>-6.8627501795281876E-2</v>
      </c>
      <c r="I209" s="54">
        <f t="shared" si="18"/>
        <v>-6.8627253830511492E-2</v>
      </c>
      <c r="J209" s="55">
        <f t="shared" si="19"/>
        <v>-6.8627355655187183E-2</v>
      </c>
    </row>
    <row r="210" spans="1:10" x14ac:dyDescent="0.25">
      <c r="A210" s="15">
        <v>43672</v>
      </c>
      <c r="B210" s="16">
        <v>7583695</v>
      </c>
      <c r="C210" s="16">
        <v>5687771</v>
      </c>
      <c r="D210" s="16">
        <v>2317240</v>
      </c>
      <c r="E210" s="16">
        <v>5477113</v>
      </c>
      <c r="F210" s="16">
        <f t="shared" si="15"/>
        <v>21065819</v>
      </c>
      <c r="G210" s="56">
        <f t="shared" si="16"/>
        <v>-6.7307697037943259E-2</v>
      </c>
      <c r="H210" s="56">
        <f t="shared" si="17"/>
        <v>-6.7307738033452025E-2</v>
      </c>
      <c r="I210" s="56">
        <f t="shared" si="18"/>
        <v>-6.7307502667578456E-2</v>
      </c>
      <c r="J210" s="57">
        <f t="shared" si="19"/>
        <v>-6.7307600613585539E-2</v>
      </c>
    </row>
    <row r="211" spans="1:10" x14ac:dyDescent="0.25">
      <c r="A211" s="22">
        <v>43673</v>
      </c>
      <c r="B211" s="23">
        <v>16160310</v>
      </c>
      <c r="C211" s="23">
        <v>12120232</v>
      </c>
      <c r="D211" s="23">
        <v>4937872</v>
      </c>
      <c r="E211" s="23">
        <v>11671335</v>
      </c>
      <c r="F211" s="23">
        <f t="shared" si="15"/>
        <v>44889749</v>
      </c>
      <c r="G211" s="54">
        <f t="shared" si="16"/>
        <v>1.0101003787368557E-2</v>
      </c>
      <c r="H211" s="54">
        <f t="shared" si="17"/>
        <v>1.010098316280561E-2</v>
      </c>
      <c r="I211" s="54">
        <f t="shared" si="18"/>
        <v>1.0101067956934884E-2</v>
      </c>
      <c r="J211" s="55">
        <f t="shared" si="19"/>
        <v>1.0101066923787538E-2</v>
      </c>
    </row>
    <row r="212" spans="1:10" x14ac:dyDescent="0.25">
      <c r="A212" s="15">
        <v>43674</v>
      </c>
      <c r="B212" s="16">
        <v>15675500</v>
      </c>
      <c r="C212" s="16">
        <v>11756625</v>
      </c>
      <c r="D212" s="16">
        <v>4789736</v>
      </c>
      <c r="E212" s="16">
        <v>11321195</v>
      </c>
      <c r="F212" s="16">
        <f t="shared" si="15"/>
        <v>43543056</v>
      </c>
      <c r="G212" s="56">
        <f t="shared" si="16"/>
        <v>2.1052619237229342E-2</v>
      </c>
      <c r="H212" s="56">
        <f t="shared" si="17"/>
        <v>2.1052574898466903E-2</v>
      </c>
      <c r="I212" s="56">
        <f t="shared" si="18"/>
        <v>2.1052752752197978E-2</v>
      </c>
      <c r="J212" s="57">
        <f t="shared" si="19"/>
        <v>2.105265911047205E-2</v>
      </c>
    </row>
    <row r="213" spans="1:10" x14ac:dyDescent="0.25">
      <c r="A213" s="22">
        <v>43675</v>
      </c>
      <c r="B213" s="23">
        <v>7740060</v>
      </c>
      <c r="C213" s="23">
        <v>5805045</v>
      </c>
      <c r="D213" s="23">
        <v>2365018</v>
      </c>
      <c r="E213" s="23">
        <v>5590043</v>
      </c>
      <c r="F213" s="23">
        <f t="shared" si="15"/>
        <v>21500166</v>
      </c>
      <c r="G213" s="54">
        <f t="shared" si="16"/>
        <v>0</v>
      </c>
      <c r="H213" s="54">
        <f t="shared" si="17"/>
        <v>0</v>
      </c>
      <c r="I213" s="54">
        <f t="shared" si="18"/>
        <v>0</v>
      </c>
      <c r="J213" s="55">
        <f t="shared" si="19"/>
        <v>0</v>
      </c>
    </row>
    <row r="214" spans="1:10" x14ac:dyDescent="0.25">
      <c r="A214" s="15">
        <v>43676</v>
      </c>
      <c r="B214" s="16">
        <v>7505512</v>
      </c>
      <c r="C214" s="16">
        <v>5629134</v>
      </c>
      <c r="D214" s="16">
        <v>2293351</v>
      </c>
      <c r="E214" s="16">
        <v>5420648</v>
      </c>
      <c r="F214" s="16">
        <f t="shared" si="15"/>
        <v>20848645</v>
      </c>
      <c r="G214" s="56">
        <f t="shared" si="16"/>
        <v>-2.0408184574093213E-2</v>
      </c>
      <c r="H214" s="56">
        <f t="shared" si="17"/>
        <v>-2.0408227191664796E-2</v>
      </c>
      <c r="I214" s="56">
        <f t="shared" si="18"/>
        <v>-2.0408102244686255E-2</v>
      </c>
      <c r="J214" s="57">
        <f t="shared" si="19"/>
        <v>-2.0408133760832503E-2</v>
      </c>
    </row>
    <row r="215" spans="1:10" x14ac:dyDescent="0.25">
      <c r="A215" s="22">
        <v>43677</v>
      </c>
      <c r="B215" s="23">
        <v>8052789</v>
      </c>
      <c r="C215" s="23">
        <v>6039592</v>
      </c>
      <c r="D215" s="23">
        <v>2460574</v>
      </c>
      <c r="E215" s="23">
        <v>5815903</v>
      </c>
      <c r="F215" s="23">
        <f t="shared" si="15"/>
        <v>22368858</v>
      </c>
      <c r="G215" s="54">
        <f t="shared" si="16"/>
        <v>1.9802001513596457E-2</v>
      </c>
      <c r="H215" s="54">
        <f t="shared" si="17"/>
        <v>1.9802043726797613E-2</v>
      </c>
      <c r="I215" s="54">
        <f t="shared" si="18"/>
        <v>1.9801922748545753E-2</v>
      </c>
      <c r="J215" s="55">
        <f t="shared" si="19"/>
        <v>1.9801952420255287E-2</v>
      </c>
    </row>
    <row r="216" spans="1:10" x14ac:dyDescent="0.25">
      <c r="A216" s="15">
        <v>43678</v>
      </c>
      <c r="B216" s="16">
        <v>7974607</v>
      </c>
      <c r="C216" s="16">
        <v>5980955</v>
      </c>
      <c r="D216" s="16">
        <v>2436685</v>
      </c>
      <c r="E216" s="16">
        <v>5759438</v>
      </c>
      <c r="F216" s="16">
        <f t="shared" si="15"/>
        <v>22151685</v>
      </c>
      <c r="G216" s="56">
        <f t="shared" si="16"/>
        <v>7.3684217612520309E-2</v>
      </c>
      <c r="H216" s="56">
        <f t="shared" si="17"/>
        <v>7.3684269105611211E-2</v>
      </c>
      <c r="I216" s="56">
        <f t="shared" si="18"/>
        <v>7.3683983252418317E-2</v>
      </c>
      <c r="J216" s="57">
        <f t="shared" si="19"/>
        <v>7.3684100635641903E-2</v>
      </c>
    </row>
    <row r="217" spans="1:10" x14ac:dyDescent="0.25">
      <c r="A217" s="22">
        <v>43679</v>
      </c>
      <c r="B217" s="23">
        <v>8209154</v>
      </c>
      <c r="C217" s="23">
        <v>6156866</v>
      </c>
      <c r="D217" s="23">
        <v>2508352</v>
      </c>
      <c r="E217" s="23">
        <v>5928833</v>
      </c>
      <c r="F217" s="23">
        <f t="shared" si="15"/>
        <v>22803205</v>
      </c>
      <c r="G217" s="54">
        <f t="shared" si="16"/>
        <v>8.2474176506307284E-2</v>
      </c>
      <c r="H217" s="54">
        <f t="shared" si="17"/>
        <v>8.247431199322186E-2</v>
      </c>
      <c r="I217" s="54">
        <f t="shared" si="18"/>
        <v>8.2473977663081843E-2</v>
      </c>
      <c r="J217" s="55">
        <f t="shared" si="19"/>
        <v>8.2474106340329367E-2</v>
      </c>
    </row>
    <row r="218" spans="1:10" x14ac:dyDescent="0.25">
      <c r="A218" s="15">
        <v>43680</v>
      </c>
      <c r="B218" s="16">
        <v>16321913</v>
      </c>
      <c r="C218" s="16">
        <v>12241435</v>
      </c>
      <c r="D218" s="16">
        <v>4987251</v>
      </c>
      <c r="E218" s="16">
        <v>11788048</v>
      </c>
      <c r="F218" s="16">
        <f t="shared" si="15"/>
        <v>45338647</v>
      </c>
      <c r="G218" s="56">
        <f t="shared" si="16"/>
        <v>9.9999938119998966E-3</v>
      </c>
      <c r="H218" s="56">
        <f t="shared" si="17"/>
        <v>1.0000056104536581E-2</v>
      </c>
      <c r="I218" s="56">
        <f t="shared" si="18"/>
        <v>1.0000056704588589E-2</v>
      </c>
      <c r="J218" s="57">
        <f t="shared" si="19"/>
        <v>9.9999700119994817E-3</v>
      </c>
    </row>
    <row r="219" spans="1:10" x14ac:dyDescent="0.25">
      <c r="A219" s="22">
        <v>43681</v>
      </c>
      <c r="B219" s="23">
        <v>15837104</v>
      </c>
      <c r="C219" s="23">
        <v>11877828</v>
      </c>
      <c r="D219" s="23">
        <v>4839115</v>
      </c>
      <c r="E219" s="23">
        <v>11437908</v>
      </c>
      <c r="F219" s="23">
        <f t="shared" si="15"/>
        <v>43991955</v>
      </c>
      <c r="G219" s="54">
        <f t="shared" si="16"/>
        <v>1.030933622531971E-2</v>
      </c>
      <c r="H219" s="54">
        <f t="shared" si="17"/>
        <v>1.030933622531971E-2</v>
      </c>
      <c r="I219" s="54">
        <f t="shared" si="18"/>
        <v>1.0309336464473295E-2</v>
      </c>
      <c r="J219" s="55">
        <f t="shared" si="19"/>
        <v>1.0309247389520326E-2</v>
      </c>
    </row>
    <row r="220" spans="1:10" x14ac:dyDescent="0.25">
      <c r="A220" s="15">
        <v>43682</v>
      </c>
      <c r="B220" s="16">
        <v>8052789</v>
      </c>
      <c r="C220" s="16">
        <v>6039592</v>
      </c>
      <c r="D220" s="16">
        <v>2460574</v>
      </c>
      <c r="E220" s="16">
        <v>5815903</v>
      </c>
      <c r="F220" s="16">
        <f t="shared" si="15"/>
        <v>22368858</v>
      </c>
      <c r="G220" s="56">
        <f t="shared" si="16"/>
        <v>4.0403950356973972E-2</v>
      </c>
      <c r="H220" s="56">
        <f t="shared" si="17"/>
        <v>4.0403993422962303E-2</v>
      </c>
      <c r="I220" s="56">
        <f t="shared" si="18"/>
        <v>4.0403920815824668E-2</v>
      </c>
      <c r="J220" s="57">
        <f t="shared" si="19"/>
        <v>4.0403982581171505E-2</v>
      </c>
    </row>
    <row r="221" spans="1:10" x14ac:dyDescent="0.25">
      <c r="A221" s="22">
        <v>43683</v>
      </c>
      <c r="B221" s="23">
        <v>8130972</v>
      </c>
      <c r="C221" s="23">
        <v>6098229</v>
      </c>
      <c r="D221" s="23">
        <v>2484463</v>
      </c>
      <c r="E221" s="23">
        <v>5872368</v>
      </c>
      <c r="F221" s="23">
        <f t="shared" si="15"/>
        <v>22586032</v>
      </c>
      <c r="G221" s="54">
        <f t="shared" si="16"/>
        <v>8.3333422156942838E-2</v>
      </c>
      <c r="H221" s="54">
        <f t="shared" si="17"/>
        <v>8.3333422156942838E-2</v>
      </c>
      <c r="I221" s="54">
        <f t="shared" si="18"/>
        <v>8.3333078974827668E-2</v>
      </c>
      <c r="J221" s="55">
        <f t="shared" si="19"/>
        <v>8.3333210346807185E-2</v>
      </c>
    </row>
    <row r="222" spans="1:10" x14ac:dyDescent="0.25">
      <c r="A222" s="15">
        <v>43684</v>
      </c>
      <c r="B222" s="16">
        <v>8130972</v>
      </c>
      <c r="C222" s="16">
        <v>6098229</v>
      </c>
      <c r="D222" s="16">
        <v>2484463</v>
      </c>
      <c r="E222" s="16">
        <v>5872368</v>
      </c>
      <c r="F222" s="16">
        <f t="shared" si="15"/>
        <v>22586032</v>
      </c>
      <c r="G222" s="56">
        <f t="shared" si="16"/>
        <v>9.7088102022790945E-3</v>
      </c>
      <c r="H222" s="56">
        <f t="shared" si="17"/>
        <v>9.7087684068726254E-3</v>
      </c>
      <c r="I222" s="56">
        <f t="shared" si="18"/>
        <v>9.7087102440325257E-3</v>
      </c>
      <c r="J222" s="57">
        <f t="shared" si="19"/>
        <v>9.708724509332356E-3</v>
      </c>
    </row>
    <row r="223" spans="1:10" x14ac:dyDescent="0.25">
      <c r="A223" s="22">
        <v>43685</v>
      </c>
      <c r="B223" s="23">
        <v>7505512</v>
      </c>
      <c r="C223" s="23">
        <v>5629134</v>
      </c>
      <c r="D223" s="23">
        <v>2293351</v>
      </c>
      <c r="E223" s="23">
        <v>5420648</v>
      </c>
      <c r="F223" s="23">
        <f t="shared" si="15"/>
        <v>20848645</v>
      </c>
      <c r="G223" s="54">
        <f t="shared" si="16"/>
        <v>-5.8823588422601936E-2</v>
      </c>
      <c r="H223" s="54">
        <f t="shared" si="17"/>
        <v>-5.8823549082044568E-2</v>
      </c>
      <c r="I223" s="54">
        <f t="shared" si="18"/>
        <v>-5.8823360426152771E-2</v>
      </c>
      <c r="J223" s="55">
        <f t="shared" si="19"/>
        <v>-5.8823447704446141E-2</v>
      </c>
    </row>
    <row r="224" spans="1:10" x14ac:dyDescent="0.25">
      <c r="A224" s="15">
        <v>43686</v>
      </c>
      <c r="B224" s="16">
        <v>8130972</v>
      </c>
      <c r="C224" s="16">
        <v>6098229</v>
      </c>
      <c r="D224" s="16">
        <v>2484463</v>
      </c>
      <c r="E224" s="16">
        <v>5872368</v>
      </c>
      <c r="F224" s="16">
        <f t="shared" si="15"/>
        <v>22586032</v>
      </c>
      <c r="G224" s="56">
        <f t="shared" si="16"/>
        <v>-9.5237584774265915E-3</v>
      </c>
      <c r="H224" s="56">
        <f t="shared" si="17"/>
        <v>-9.5238389141488744E-3</v>
      </c>
      <c r="I224" s="56">
        <f t="shared" si="18"/>
        <v>-9.523782945934256E-3</v>
      </c>
      <c r="J224" s="57">
        <f t="shared" si="19"/>
        <v>-9.5237966729708745E-3</v>
      </c>
    </row>
    <row r="225" spans="1:10" x14ac:dyDescent="0.25">
      <c r="A225" s="22">
        <v>43687</v>
      </c>
      <c r="B225" s="23">
        <v>16806722</v>
      </c>
      <c r="C225" s="23">
        <v>12605042</v>
      </c>
      <c r="D225" s="23">
        <v>5135387</v>
      </c>
      <c r="E225" s="23">
        <v>12138188</v>
      </c>
      <c r="F225" s="23">
        <f t="shared" si="15"/>
        <v>46685339</v>
      </c>
      <c r="G225" s="54">
        <f t="shared" si="16"/>
        <v>2.9702952098813462E-2</v>
      </c>
      <c r="H225" s="54">
        <f t="shared" si="17"/>
        <v>2.9702971914648879E-2</v>
      </c>
      <c r="I225" s="54">
        <f t="shared" si="18"/>
        <v>2.9702936547609138E-2</v>
      </c>
      <c r="J225" s="55">
        <f t="shared" si="19"/>
        <v>2.9702966937358966E-2</v>
      </c>
    </row>
    <row r="226" spans="1:10" x14ac:dyDescent="0.25">
      <c r="A226" s="15">
        <v>43688</v>
      </c>
      <c r="B226" s="16">
        <v>15837104</v>
      </c>
      <c r="C226" s="16">
        <v>11877828</v>
      </c>
      <c r="D226" s="16">
        <v>4839115</v>
      </c>
      <c r="E226" s="16">
        <v>11437908</v>
      </c>
      <c r="F226" s="16">
        <f t="shared" si="15"/>
        <v>43991955</v>
      </c>
      <c r="G226" s="56">
        <f t="shared" si="16"/>
        <v>0</v>
      </c>
      <c r="H226" s="56">
        <f t="shared" si="17"/>
        <v>0</v>
      </c>
      <c r="I226" s="56">
        <f t="shared" si="18"/>
        <v>0</v>
      </c>
      <c r="J226" s="57">
        <f t="shared" si="19"/>
        <v>0</v>
      </c>
    </row>
    <row r="227" spans="1:10" x14ac:dyDescent="0.25">
      <c r="A227" s="22">
        <v>43689</v>
      </c>
      <c r="B227" s="23">
        <v>7427330</v>
      </c>
      <c r="C227" s="23">
        <v>5570497</v>
      </c>
      <c r="D227" s="23">
        <v>2269462</v>
      </c>
      <c r="E227" s="23">
        <v>5364183</v>
      </c>
      <c r="F227" s="23">
        <f t="shared" si="15"/>
        <v>20631472</v>
      </c>
      <c r="G227" s="54">
        <f t="shared" si="16"/>
        <v>-7.7669860715337213E-2</v>
      </c>
      <c r="H227" s="54">
        <f t="shared" si="17"/>
        <v>-7.7669981680881794E-2</v>
      </c>
      <c r="I227" s="54">
        <f t="shared" si="18"/>
        <v>-7.7669681952259872E-2</v>
      </c>
      <c r="J227" s="55">
        <f t="shared" si="19"/>
        <v>-7.7669796074659403E-2</v>
      </c>
    </row>
    <row r="228" spans="1:10" x14ac:dyDescent="0.25">
      <c r="A228" s="15">
        <v>43690</v>
      </c>
      <c r="B228" s="16">
        <v>7505512</v>
      </c>
      <c r="C228" s="16">
        <v>5629134</v>
      </c>
      <c r="D228" s="16">
        <v>2293351</v>
      </c>
      <c r="E228" s="16">
        <v>5420648</v>
      </c>
      <c r="F228" s="16">
        <f t="shared" si="15"/>
        <v>20848645</v>
      </c>
      <c r="G228" s="56">
        <f t="shared" si="16"/>
        <v>-7.6923152607092926E-2</v>
      </c>
      <c r="H228" s="56">
        <f t="shared" si="17"/>
        <v>-7.6923152607092926E-2</v>
      </c>
      <c r="I228" s="56">
        <f t="shared" si="18"/>
        <v>-7.6922860191518283E-2</v>
      </c>
      <c r="J228" s="57">
        <f t="shared" si="19"/>
        <v>-7.6922972129812028E-2</v>
      </c>
    </row>
    <row r="229" spans="1:10" x14ac:dyDescent="0.25">
      <c r="A229" s="22">
        <v>43691</v>
      </c>
      <c r="B229" s="23">
        <v>8130972</v>
      </c>
      <c r="C229" s="23">
        <v>6098229</v>
      </c>
      <c r="D229" s="23">
        <v>2484463</v>
      </c>
      <c r="E229" s="23">
        <v>5872368</v>
      </c>
      <c r="F229" s="23">
        <f t="shared" si="15"/>
        <v>22586032</v>
      </c>
      <c r="G229" s="54">
        <f t="shared" si="16"/>
        <v>0</v>
      </c>
      <c r="H229" s="54">
        <f t="shared" si="17"/>
        <v>0</v>
      </c>
      <c r="I229" s="54">
        <f t="shared" si="18"/>
        <v>0</v>
      </c>
      <c r="J229" s="55">
        <f t="shared" si="19"/>
        <v>0</v>
      </c>
    </row>
    <row r="230" spans="1:10" x14ac:dyDescent="0.25">
      <c r="A230" s="15">
        <v>43692</v>
      </c>
      <c r="B230" s="16">
        <v>7896424</v>
      </c>
      <c r="C230" s="16">
        <v>5922318</v>
      </c>
      <c r="D230" s="16">
        <v>2412796</v>
      </c>
      <c r="E230" s="16">
        <v>5702973</v>
      </c>
      <c r="F230" s="16">
        <f t="shared" si="15"/>
        <v>21934511</v>
      </c>
      <c r="G230" s="56">
        <f t="shared" si="16"/>
        <v>5.2083322230382256E-2</v>
      </c>
      <c r="H230" s="56">
        <f t="shared" si="17"/>
        <v>5.2083322230382256E-2</v>
      </c>
      <c r="I230" s="56">
        <f t="shared" si="18"/>
        <v>5.2083174359267348E-2</v>
      </c>
      <c r="J230" s="57">
        <f t="shared" si="19"/>
        <v>5.2083256466754602E-2</v>
      </c>
    </row>
    <row r="231" spans="1:10" x14ac:dyDescent="0.25">
      <c r="A231" s="22">
        <v>43693</v>
      </c>
      <c r="B231" s="23">
        <v>7661877</v>
      </c>
      <c r="C231" s="23">
        <v>5746408</v>
      </c>
      <c r="D231" s="23">
        <v>2341129</v>
      </c>
      <c r="E231" s="23">
        <v>5533578</v>
      </c>
      <c r="F231" s="23">
        <f t="shared" si="15"/>
        <v>21282992</v>
      </c>
      <c r="G231" s="54">
        <f t="shared" si="16"/>
        <v>-5.7692364455319778E-2</v>
      </c>
      <c r="H231" s="54">
        <f t="shared" si="17"/>
        <v>-5.7692323459811012E-2</v>
      </c>
      <c r="I231" s="54">
        <f t="shared" si="18"/>
        <v>-5.769214514363874E-2</v>
      </c>
      <c r="J231" s="55">
        <f t="shared" si="19"/>
        <v>-5.7692229097359049E-2</v>
      </c>
    </row>
    <row r="232" spans="1:10" x14ac:dyDescent="0.25">
      <c r="A232" s="15">
        <v>43694</v>
      </c>
      <c r="B232" s="16">
        <v>16806722</v>
      </c>
      <c r="C232" s="16">
        <v>12605042</v>
      </c>
      <c r="D232" s="16">
        <v>5135387</v>
      </c>
      <c r="E232" s="16">
        <v>12138188</v>
      </c>
      <c r="F232" s="16">
        <f t="shared" si="15"/>
        <v>46685339</v>
      </c>
      <c r="G232" s="56">
        <f t="shared" si="16"/>
        <v>0</v>
      </c>
      <c r="H232" s="56">
        <f t="shared" si="17"/>
        <v>0</v>
      </c>
      <c r="I232" s="56">
        <f t="shared" si="18"/>
        <v>0</v>
      </c>
      <c r="J232" s="57">
        <f t="shared" si="19"/>
        <v>0</v>
      </c>
    </row>
    <row r="233" spans="1:10" x14ac:dyDescent="0.25">
      <c r="A233" s="22">
        <v>43695</v>
      </c>
      <c r="B233" s="23">
        <v>16321913</v>
      </c>
      <c r="C233" s="23">
        <v>12241435</v>
      </c>
      <c r="D233" s="23">
        <v>4987251</v>
      </c>
      <c r="E233" s="23">
        <v>11788048</v>
      </c>
      <c r="F233" s="23">
        <f t="shared" si="15"/>
        <v>45338647</v>
      </c>
      <c r="G233" s="54">
        <f t="shared" si="16"/>
        <v>3.0612225568513063E-2</v>
      </c>
      <c r="H233" s="54">
        <f t="shared" si="17"/>
        <v>3.0612246616132266E-2</v>
      </c>
      <c r="I233" s="54">
        <f t="shared" si="18"/>
        <v>3.0612209050621786E-2</v>
      </c>
      <c r="J233" s="55">
        <f t="shared" si="19"/>
        <v>3.0612241329445844E-2</v>
      </c>
    </row>
    <row r="234" spans="1:10" x14ac:dyDescent="0.25">
      <c r="A234" s="15">
        <v>43696</v>
      </c>
      <c r="B234" s="16">
        <v>7583695</v>
      </c>
      <c r="C234" s="16">
        <v>5687771</v>
      </c>
      <c r="D234" s="16">
        <v>2317240</v>
      </c>
      <c r="E234" s="16">
        <v>5477113</v>
      </c>
      <c r="F234" s="16">
        <f t="shared" si="15"/>
        <v>21065819</v>
      </c>
      <c r="G234" s="56">
        <f t="shared" si="16"/>
        <v>2.1052652837560748E-2</v>
      </c>
      <c r="H234" s="56">
        <f t="shared" si="17"/>
        <v>2.1052699606516345E-2</v>
      </c>
      <c r="I234" s="56">
        <f t="shared" si="18"/>
        <v>2.1052566643548154E-2</v>
      </c>
      <c r="J234" s="57">
        <f t="shared" si="19"/>
        <v>2.1052600181612036E-2</v>
      </c>
    </row>
    <row r="235" spans="1:10" x14ac:dyDescent="0.25">
      <c r="A235" s="22">
        <v>43697</v>
      </c>
      <c r="B235" s="23">
        <v>7896424</v>
      </c>
      <c r="C235" s="23">
        <v>5922318</v>
      </c>
      <c r="D235" s="23">
        <v>2412796</v>
      </c>
      <c r="E235" s="23">
        <v>5702973</v>
      </c>
      <c r="F235" s="23">
        <f t="shared" si="15"/>
        <v>21934511</v>
      </c>
      <c r="G235" s="54">
        <f t="shared" si="16"/>
        <v>5.2083322230382256E-2</v>
      </c>
      <c r="H235" s="54">
        <f t="shared" si="17"/>
        <v>5.2083322230382256E-2</v>
      </c>
      <c r="I235" s="54">
        <f t="shared" si="18"/>
        <v>5.2083174359267348E-2</v>
      </c>
      <c r="J235" s="55">
        <f t="shared" si="19"/>
        <v>5.2083256466754602E-2</v>
      </c>
    </row>
    <row r="236" spans="1:10" x14ac:dyDescent="0.25">
      <c r="A236" s="15">
        <v>43698</v>
      </c>
      <c r="B236" s="16">
        <v>8052789</v>
      </c>
      <c r="C236" s="16">
        <v>6039592</v>
      </c>
      <c r="D236" s="16">
        <v>2460574</v>
      </c>
      <c r="E236" s="16">
        <v>5815903</v>
      </c>
      <c r="F236" s="16">
        <f t="shared" si="15"/>
        <v>22368858</v>
      </c>
      <c r="G236" s="56">
        <f t="shared" si="16"/>
        <v>-9.6154555691496668E-3</v>
      </c>
      <c r="H236" s="56">
        <f t="shared" si="17"/>
        <v>-9.6154145736410124E-3</v>
      </c>
      <c r="I236" s="56">
        <f t="shared" si="18"/>
        <v>-9.615357523939827E-3</v>
      </c>
      <c r="J236" s="57">
        <f t="shared" si="19"/>
        <v>-9.6153715162264897E-3</v>
      </c>
    </row>
    <row r="237" spans="1:10" x14ac:dyDescent="0.25">
      <c r="A237" s="22">
        <v>43699</v>
      </c>
      <c r="B237" s="23">
        <v>7896424</v>
      </c>
      <c r="C237" s="23">
        <v>5922318</v>
      </c>
      <c r="D237" s="23">
        <v>2412796</v>
      </c>
      <c r="E237" s="23">
        <v>5702973</v>
      </c>
      <c r="F237" s="23">
        <f t="shared" si="15"/>
        <v>21934511</v>
      </c>
      <c r="G237" s="54">
        <f t="shared" si="16"/>
        <v>0</v>
      </c>
      <c r="H237" s="54">
        <f t="shared" si="17"/>
        <v>0</v>
      </c>
      <c r="I237" s="54">
        <f t="shared" si="18"/>
        <v>0</v>
      </c>
      <c r="J237" s="55">
        <f t="shared" si="19"/>
        <v>0</v>
      </c>
    </row>
    <row r="238" spans="1:10" x14ac:dyDescent="0.25">
      <c r="A238" s="15">
        <v>43700</v>
      </c>
      <c r="B238" s="16">
        <v>7505512</v>
      </c>
      <c r="C238" s="16">
        <v>5629134</v>
      </c>
      <c r="D238" s="16">
        <v>2293351</v>
      </c>
      <c r="E238" s="16">
        <v>5420648</v>
      </c>
      <c r="F238" s="16">
        <f t="shared" si="15"/>
        <v>20848645</v>
      </c>
      <c r="G238" s="56">
        <f t="shared" si="16"/>
        <v>-2.0408184574093213E-2</v>
      </c>
      <c r="H238" s="56">
        <f t="shared" si="17"/>
        <v>-2.0408227191664796E-2</v>
      </c>
      <c r="I238" s="56">
        <f t="shared" si="18"/>
        <v>-2.0408102244686255E-2</v>
      </c>
      <c r="J238" s="57">
        <f t="shared" si="19"/>
        <v>-2.0408133760832503E-2</v>
      </c>
    </row>
    <row r="239" spans="1:10" x14ac:dyDescent="0.25">
      <c r="A239" s="22">
        <v>43701</v>
      </c>
      <c r="B239" s="23">
        <v>15513897</v>
      </c>
      <c r="C239" s="23">
        <v>11635423</v>
      </c>
      <c r="D239" s="23">
        <v>4740357</v>
      </c>
      <c r="E239" s="23">
        <v>11204481</v>
      </c>
      <c r="F239" s="23">
        <f t="shared" si="15"/>
        <v>43094158</v>
      </c>
      <c r="G239" s="54">
        <f t="shared" si="16"/>
        <v>-7.6923090653846726E-2</v>
      </c>
      <c r="H239" s="54">
        <f t="shared" si="17"/>
        <v>-7.6923107435897475E-2</v>
      </c>
      <c r="I239" s="54">
        <f t="shared" si="18"/>
        <v>-7.6923121860144161E-2</v>
      </c>
      <c r="J239" s="55">
        <f t="shared" si="19"/>
        <v>-7.69230959349122E-2</v>
      </c>
    </row>
    <row r="240" spans="1:10" x14ac:dyDescent="0.25">
      <c r="A240" s="15">
        <v>43702</v>
      </c>
      <c r="B240" s="16">
        <v>15998707</v>
      </c>
      <c r="C240" s="16">
        <v>11999030</v>
      </c>
      <c r="D240" s="16">
        <v>4888493</v>
      </c>
      <c r="E240" s="16">
        <v>11554621</v>
      </c>
      <c r="F240" s="16">
        <f t="shared" si="15"/>
        <v>44440851</v>
      </c>
      <c r="G240" s="56">
        <f t="shared" si="16"/>
        <v>-1.9801968065875641E-2</v>
      </c>
      <c r="H240" s="56">
        <f t="shared" si="17"/>
        <v>-1.9802008506355717E-2</v>
      </c>
      <c r="I240" s="56">
        <f t="shared" si="18"/>
        <v>-1.980209137258182E-2</v>
      </c>
      <c r="J240" s="57">
        <f t="shared" si="19"/>
        <v>-1.980200623546835E-2</v>
      </c>
    </row>
    <row r="241" spans="1:10" x14ac:dyDescent="0.25">
      <c r="A241" s="22">
        <v>43703</v>
      </c>
      <c r="B241" s="23">
        <v>8052789</v>
      </c>
      <c r="C241" s="23">
        <v>6039592</v>
      </c>
      <c r="D241" s="23">
        <v>2460574</v>
      </c>
      <c r="E241" s="23">
        <v>5815903</v>
      </c>
      <c r="F241" s="23">
        <f t="shared" si="15"/>
        <v>22368858</v>
      </c>
      <c r="G241" s="54">
        <f t="shared" si="16"/>
        <v>6.1855599414269768E-2</v>
      </c>
      <c r="H241" s="54">
        <f t="shared" si="17"/>
        <v>6.1855690040966804E-2</v>
      </c>
      <c r="I241" s="54">
        <f t="shared" si="18"/>
        <v>6.1855483247311493E-2</v>
      </c>
      <c r="J241" s="55">
        <f t="shared" si="19"/>
        <v>6.1855579755246914E-2</v>
      </c>
    </row>
    <row r="242" spans="1:10" x14ac:dyDescent="0.25">
      <c r="A242" s="15">
        <v>43704</v>
      </c>
      <c r="B242" s="16">
        <v>7505512</v>
      </c>
      <c r="C242" s="16">
        <v>5629134</v>
      </c>
      <c r="D242" s="16">
        <v>2293351</v>
      </c>
      <c r="E242" s="16">
        <v>5420648</v>
      </c>
      <c r="F242" s="16">
        <f t="shared" si="15"/>
        <v>20848645</v>
      </c>
      <c r="G242" s="56">
        <f t="shared" si="16"/>
        <v>-4.9504940464189851E-2</v>
      </c>
      <c r="H242" s="56">
        <f t="shared" si="17"/>
        <v>-4.9504940464189851E-2</v>
      </c>
      <c r="I242" s="56">
        <f t="shared" si="18"/>
        <v>-4.950480687136416E-2</v>
      </c>
      <c r="J242" s="57">
        <f t="shared" si="19"/>
        <v>-4.9504881050637994E-2</v>
      </c>
    </row>
    <row r="243" spans="1:10" x14ac:dyDescent="0.25">
      <c r="A243" s="22">
        <v>43705</v>
      </c>
      <c r="B243" s="23">
        <v>7896424</v>
      </c>
      <c r="C243" s="23">
        <v>5922318</v>
      </c>
      <c r="D243" s="23">
        <v>2412796</v>
      </c>
      <c r="E243" s="23">
        <v>5702973</v>
      </c>
      <c r="F243" s="23">
        <f t="shared" si="15"/>
        <v>21934511</v>
      </c>
      <c r="G243" s="54">
        <f t="shared" si="16"/>
        <v>-1.9417496223979036E-2</v>
      </c>
      <c r="H243" s="54">
        <f t="shared" si="17"/>
        <v>-1.9417536813745029E-2</v>
      </c>
      <c r="I243" s="54">
        <f t="shared" si="18"/>
        <v>-1.941742048806494E-2</v>
      </c>
      <c r="J243" s="55">
        <f t="shared" si="19"/>
        <v>-1.9417449018664823E-2</v>
      </c>
    </row>
    <row r="244" spans="1:10" x14ac:dyDescent="0.25">
      <c r="A244" s="15">
        <v>43706</v>
      </c>
      <c r="B244" s="16">
        <v>7661877</v>
      </c>
      <c r="C244" s="16">
        <v>5746408</v>
      </c>
      <c r="D244" s="16">
        <v>2341129</v>
      </c>
      <c r="E244" s="16">
        <v>5533578</v>
      </c>
      <c r="F244" s="16">
        <f t="shared" si="15"/>
        <v>21282992</v>
      </c>
      <c r="G244" s="56">
        <f t="shared" si="16"/>
        <v>-2.9702938950593283E-2</v>
      </c>
      <c r="H244" s="56">
        <f t="shared" si="17"/>
        <v>-2.9702896737392348E-2</v>
      </c>
      <c r="I244" s="56">
        <f t="shared" si="18"/>
        <v>-2.9702884122818518E-2</v>
      </c>
      <c r="J244" s="57">
        <f t="shared" si="19"/>
        <v>-2.9702928630382819E-2</v>
      </c>
    </row>
    <row r="245" spans="1:10" x14ac:dyDescent="0.25">
      <c r="A245" s="22">
        <v>43707</v>
      </c>
      <c r="B245" s="23">
        <v>7896424</v>
      </c>
      <c r="C245" s="23">
        <v>5922318</v>
      </c>
      <c r="D245" s="23">
        <v>2412796</v>
      </c>
      <c r="E245" s="23">
        <v>5702973</v>
      </c>
      <c r="F245" s="23">
        <f t="shared" si="15"/>
        <v>21934511</v>
      </c>
      <c r="G245" s="54">
        <f t="shared" si="16"/>
        <v>5.2083322230382256E-2</v>
      </c>
      <c r="H245" s="54">
        <f t="shared" si="17"/>
        <v>5.2083322230382256E-2</v>
      </c>
      <c r="I245" s="54">
        <f t="shared" si="18"/>
        <v>5.2083174359267348E-2</v>
      </c>
      <c r="J245" s="55">
        <f t="shared" si="19"/>
        <v>5.2083256466754602E-2</v>
      </c>
    </row>
    <row r="246" spans="1:10" x14ac:dyDescent="0.25">
      <c r="A246" s="15">
        <v>43708</v>
      </c>
      <c r="B246" s="16">
        <v>16321913</v>
      </c>
      <c r="C246" s="16">
        <v>12241435</v>
      </c>
      <c r="D246" s="16">
        <v>4987251</v>
      </c>
      <c r="E246" s="16">
        <v>11788048</v>
      </c>
      <c r="F246" s="16">
        <f t="shared" si="15"/>
        <v>45338647</v>
      </c>
      <c r="G246" s="56">
        <f t="shared" si="16"/>
        <v>5.2083367576824857E-2</v>
      </c>
      <c r="H246" s="56">
        <f t="shared" si="17"/>
        <v>5.2083366457755798E-2</v>
      </c>
      <c r="I246" s="56">
        <f t="shared" si="18"/>
        <v>5.2083419033629674E-2</v>
      </c>
      <c r="J246" s="57">
        <f t="shared" si="19"/>
        <v>5.2083358434897642E-2</v>
      </c>
    </row>
    <row r="247" spans="1:10" x14ac:dyDescent="0.25">
      <c r="A247" s="22">
        <v>43709</v>
      </c>
      <c r="B247" s="23">
        <v>15352294</v>
      </c>
      <c r="C247" s="23">
        <v>11514221</v>
      </c>
      <c r="D247" s="23">
        <v>4690978</v>
      </c>
      <c r="E247" s="23">
        <v>11087768</v>
      </c>
      <c r="F247" s="23">
        <f t="shared" si="15"/>
        <v>42645261</v>
      </c>
      <c r="G247" s="54">
        <f t="shared" si="16"/>
        <v>-4.0404077654525472E-2</v>
      </c>
      <c r="H247" s="54">
        <f t="shared" si="17"/>
        <v>-4.0404015991292619E-2</v>
      </c>
      <c r="I247" s="54">
        <f t="shared" si="18"/>
        <v>-4.0404067265719767E-2</v>
      </c>
      <c r="J247" s="55">
        <f t="shared" si="19"/>
        <v>-4.0404008058767094E-2</v>
      </c>
    </row>
    <row r="248" spans="1:10" x14ac:dyDescent="0.25">
      <c r="A248" s="15">
        <v>43710</v>
      </c>
      <c r="B248" s="16">
        <v>8209154</v>
      </c>
      <c r="C248" s="16">
        <v>6156866</v>
      </c>
      <c r="D248" s="16">
        <v>2508352</v>
      </c>
      <c r="E248" s="16">
        <v>5928833</v>
      </c>
      <c r="F248" s="16">
        <f t="shared" si="15"/>
        <v>22803205</v>
      </c>
      <c r="G248" s="56">
        <f t="shared" si="16"/>
        <v>1.9417496223979036E-2</v>
      </c>
      <c r="H248" s="56">
        <f t="shared" si="17"/>
        <v>1.9417536813745029E-2</v>
      </c>
      <c r="I248" s="56">
        <f t="shared" si="18"/>
        <v>1.9417420488065051E-2</v>
      </c>
      <c r="J248" s="57">
        <f t="shared" si="19"/>
        <v>1.9417449018664934E-2</v>
      </c>
    </row>
    <row r="249" spans="1:10" x14ac:dyDescent="0.25">
      <c r="A249" s="22">
        <v>43711</v>
      </c>
      <c r="B249" s="23">
        <v>8130972</v>
      </c>
      <c r="C249" s="23">
        <v>6098229</v>
      </c>
      <c r="D249" s="23">
        <v>2484463</v>
      </c>
      <c r="E249" s="23">
        <v>5872368</v>
      </c>
      <c r="F249" s="23">
        <f t="shared" si="15"/>
        <v>22586032</v>
      </c>
      <c r="G249" s="54">
        <f t="shared" si="16"/>
        <v>8.3333422156942838E-2</v>
      </c>
      <c r="H249" s="54">
        <f t="shared" si="17"/>
        <v>8.3333422156942838E-2</v>
      </c>
      <c r="I249" s="54">
        <f t="shared" si="18"/>
        <v>8.3333078974827668E-2</v>
      </c>
      <c r="J249" s="55">
        <f t="shared" si="19"/>
        <v>8.3333210346807185E-2</v>
      </c>
    </row>
    <row r="250" spans="1:10" x14ac:dyDescent="0.25">
      <c r="A250" s="15">
        <v>43712</v>
      </c>
      <c r="B250" s="16">
        <v>8052789</v>
      </c>
      <c r="C250" s="16">
        <v>6039592</v>
      </c>
      <c r="D250" s="16">
        <v>2460574</v>
      </c>
      <c r="E250" s="16">
        <v>5815903</v>
      </c>
      <c r="F250" s="16">
        <f t="shared" si="15"/>
        <v>22368858</v>
      </c>
      <c r="G250" s="56">
        <f t="shared" si="16"/>
        <v>1.9802001513596457E-2</v>
      </c>
      <c r="H250" s="56">
        <f t="shared" si="17"/>
        <v>1.9802043726797613E-2</v>
      </c>
      <c r="I250" s="56">
        <f t="shared" si="18"/>
        <v>1.9801922748545753E-2</v>
      </c>
      <c r="J250" s="57">
        <f t="shared" si="19"/>
        <v>1.9801952420255287E-2</v>
      </c>
    </row>
    <row r="251" spans="1:10" x14ac:dyDescent="0.25">
      <c r="A251" s="22">
        <v>43713</v>
      </c>
      <c r="B251" s="23">
        <v>7427330</v>
      </c>
      <c r="C251" s="23">
        <v>5570497</v>
      </c>
      <c r="D251" s="23">
        <v>2269462</v>
      </c>
      <c r="E251" s="23">
        <v>5364183</v>
      </c>
      <c r="F251" s="23">
        <f t="shared" si="15"/>
        <v>20631472</v>
      </c>
      <c r="G251" s="54">
        <f t="shared" si="16"/>
        <v>-3.0612211602979222E-2</v>
      </c>
      <c r="H251" s="54">
        <f t="shared" si="17"/>
        <v>-3.0612340787497194E-2</v>
      </c>
      <c r="I251" s="54">
        <f t="shared" si="18"/>
        <v>-3.0612153367029271E-2</v>
      </c>
      <c r="J251" s="55">
        <f t="shared" si="19"/>
        <v>-3.0612200641248699E-2</v>
      </c>
    </row>
    <row r="252" spans="1:10" x14ac:dyDescent="0.25">
      <c r="A252" s="15">
        <v>43714</v>
      </c>
      <c r="B252" s="16">
        <v>7505512</v>
      </c>
      <c r="C252" s="16">
        <v>5629134</v>
      </c>
      <c r="D252" s="16">
        <v>2293351</v>
      </c>
      <c r="E252" s="16">
        <v>5420648</v>
      </c>
      <c r="F252" s="16">
        <f t="shared" si="15"/>
        <v>20848645</v>
      </c>
      <c r="G252" s="56">
        <f t="shared" si="16"/>
        <v>-4.9504940464189851E-2</v>
      </c>
      <c r="H252" s="56">
        <f t="shared" si="17"/>
        <v>-4.9504940464189851E-2</v>
      </c>
      <c r="I252" s="56">
        <f t="shared" si="18"/>
        <v>-4.950480687136416E-2</v>
      </c>
      <c r="J252" s="57">
        <f t="shared" si="19"/>
        <v>-4.9504881050637994E-2</v>
      </c>
    </row>
    <row r="253" spans="1:10" x14ac:dyDescent="0.25">
      <c r="A253" s="22">
        <v>43715</v>
      </c>
      <c r="B253" s="23">
        <v>16806722</v>
      </c>
      <c r="C253" s="23">
        <v>12605042</v>
      </c>
      <c r="D253" s="23">
        <v>5135387</v>
      </c>
      <c r="E253" s="23">
        <v>12138188</v>
      </c>
      <c r="F253" s="23">
        <f t="shared" si="15"/>
        <v>46685339</v>
      </c>
      <c r="G253" s="54">
        <f t="shared" si="16"/>
        <v>2.9702952098813462E-2</v>
      </c>
      <c r="H253" s="54">
        <f t="shared" si="17"/>
        <v>2.9702971914648879E-2</v>
      </c>
      <c r="I253" s="54">
        <f t="shared" si="18"/>
        <v>2.9702936547609138E-2</v>
      </c>
      <c r="J253" s="55">
        <f t="shared" si="19"/>
        <v>2.9702966937358966E-2</v>
      </c>
    </row>
    <row r="254" spans="1:10" x14ac:dyDescent="0.25">
      <c r="A254" s="15">
        <v>43716</v>
      </c>
      <c r="B254" s="16">
        <v>15513897</v>
      </c>
      <c r="C254" s="16">
        <v>11635423</v>
      </c>
      <c r="D254" s="16">
        <v>4740357</v>
      </c>
      <c r="E254" s="16">
        <v>11204481</v>
      </c>
      <c r="F254" s="16">
        <f t="shared" si="15"/>
        <v>43094158</v>
      </c>
      <c r="G254" s="56">
        <f t="shared" si="16"/>
        <v>1.052630961861456E-2</v>
      </c>
      <c r="H254" s="56">
        <f t="shared" si="17"/>
        <v>1.052628744923334E-2</v>
      </c>
      <c r="I254" s="56">
        <f t="shared" si="18"/>
        <v>1.0526376376098989E-2</v>
      </c>
      <c r="J254" s="57">
        <f t="shared" si="19"/>
        <v>1.0526284460497415E-2</v>
      </c>
    </row>
    <row r="255" spans="1:10" x14ac:dyDescent="0.25">
      <c r="A255" s="22">
        <v>43717</v>
      </c>
      <c r="B255" s="23">
        <v>7818242</v>
      </c>
      <c r="C255" s="23">
        <v>5863681</v>
      </c>
      <c r="D255" s="23">
        <v>2388907</v>
      </c>
      <c r="E255" s="23">
        <v>5646508</v>
      </c>
      <c r="F255" s="23">
        <f t="shared" si="15"/>
        <v>21717338</v>
      </c>
      <c r="G255" s="54">
        <f t="shared" si="16"/>
        <v>-4.7619036017596983E-2</v>
      </c>
      <c r="H255" s="54">
        <f t="shared" si="17"/>
        <v>-4.7619194570744261E-2</v>
      </c>
      <c r="I255" s="54">
        <f t="shared" si="18"/>
        <v>-4.7618914729671169E-2</v>
      </c>
      <c r="J255" s="55">
        <f t="shared" si="19"/>
        <v>-4.7618983364854484E-2</v>
      </c>
    </row>
    <row r="256" spans="1:10" x14ac:dyDescent="0.25">
      <c r="A256" s="15">
        <v>43718</v>
      </c>
      <c r="B256" s="16">
        <v>8052789</v>
      </c>
      <c r="C256" s="16">
        <v>6039592</v>
      </c>
      <c r="D256" s="16">
        <v>2460574</v>
      </c>
      <c r="E256" s="16">
        <v>5815903</v>
      </c>
      <c r="F256" s="16">
        <f t="shared" si="15"/>
        <v>22368858</v>
      </c>
      <c r="G256" s="56">
        <f t="shared" si="16"/>
        <v>-9.6154555691496668E-3</v>
      </c>
      <c r="H256" s="56">
        <f t="shared" si="17"/>
        <v>-9.6154145736410124E-3</v>
      </c>
      <c r="I256" s="56">
        <f t="shared" si="18"/>
        <v>-9.615357523939827E-3</v>
      </c>
      <c r="J256" s="57">
        <f t="shared" si="19"/>
        <v>-9.6153715162264897E-3</v>
      </c>
    </row>
    <row r="257" spans="1:10" x14ac:dyDescent="0.25">
      <c r="A257" s="22">
        <v>43719</v>
      </c>
      <c r="B257" s="23">
        <v>7583695</v>
      </c>
      <c r="C257" s="23">
        <v>5687771</v>
      </c>
      <c r="D257" s="23">
        <v>2317240</v>
      </c>
      <c r="E257" s="23">
        <v>5477113</v>
      </c>
      <c r="F257" s="23">
        <f t="shared" si="15"/>
        <v>21065819</v>
      </c>
      <c r="G257" s="54">
        <f t="shared" si="16"/>
        <v>-5.8252364491358177E-2</v>
      </c>
      <c r="H257" s="54">
        <f t="shared" si="17"/>
        <v>-5.8252444867136766E-2</v>
      </c>
      <c r="I257" s="54">
        <f t="shared" si="18"/>
        <v>-5.8252261464194932E-2</v>
      </c>
      <c r="J257" s="55">
        <f t="shared" si="19"/>
        <v>-5.825234705599458E-2</v>
      </c>
    </row>
    <row r="258" spans="1:10" x14ac:dyDescent="0.25">
      <c r="A258" s="15">
        <v>43720</v>
      </c>
      <c r="B258" s="16">
        <v>7505512</v>
      </c>
      <c r="C258" s="16">
        <v>5629134</v>
      </c>
      <c r="D258" s="16">
        <v>2293351</v>
      </c>
      <c r="E258" s="16">
        <v>5420648</v>
      </c>
      <c r="F258" s="16">
        <f t="shared" si="15"/>
        <v>20848645</v>
      </c>
      <c r="G258" s="56">
        <f t="shared" si="16"/>
        <v>1.0526259099838065E-2</v>
      </c>
      <c r="H258" s="56">
        <f t="shared" si="17"/>
        <v>1.0526349803258173E-2</v>
      </c>
      <c r="I258" s="56">
        <f t="shared" si="18"/>
        <v>1.0526283321774077E-2</v>
      </c>
      <c r="J258" s="57">
        <f t="shared" si="19"/>
        <v>1.0526300090806018E-2</v>
      </c>
    </row>
    <row r="259" spans="1:10" x14ac:dyDescent="0.25">
      <c r="A259" s="22">
        <v>43721</v>
      </c>
      <c r="B259" s="23">
        <v>8209154</v>
      </c>
      <c r="C259" s="23">
        <v>6156866</v>
      </c>
      <c r="D259" s="23">
        <v>2508352</v>
      </c>
      <c r="E259" s="23">
        <v>5928833</v>
      </c>
      <c r="F259" s="23">
        <f t="shared" si="15"/>
        <v>22803205</v>
      </c>
      <c r="G259" s="54">
        <f t="shared" si="16"/>
        <v>9.3750033308853453E-2</v>
      </c>
      <c r="H259" s="54">
        <f t="shared" si="17"/>
        <v>9.3750122132463032E-2</v>
      </c>
      <c r="I259" s="54">
        <f t="shared" si="18"/>
        <v>9.3749713846681182E-2</v>
      </c>
      <c r="J259" s="55">
        <f t="shared" si="19"/>
        <v>9.3749861640158194E-2</v>
      </c>
    </row>
    <row r="260" spans="1:10" x14ac:dyDescent="0.25">
      <c r="A260" s="15">
        <v>43722</v>
      </c>
      <c r="B260" s="16">
        <v>15998707</v>
      </c>
      <c r="C260" s="16">
        <v>11999030</v>
      </c>
      <c r="D260" s="16">
        <v>4888493</v>
      </c>
      <c r="E260" s="16">
        <v>11554621</v>
      </c>
      <c r="F260" s="16">
        <f t="shared" si="15"/>
        <v>44440851</v>
      </c>
      <c r="G260" s="56">
        <f t="shared" si="16"/>
        <v>-4.8076894471152709E-2</v>
      </c>
      <c r="H260" s="56">
        <f t="shared" si="17"/>
        <v>-4.8076952064102563E-2</v>
      </c>
      <c r="I260" s="56">
        <f t="shared" si="18"/>
        <v>-4.8076999844412938E-2</v>
      </c>
      <c r="J260" s="57">
        <f t="shared" si="19"/>
        <v>-4.8076945257397585E-2</v>
      </c>
    </row>
    <row r="261" spans="1:10" x14ac:dyDescent="0.25">
      <c r="A261" s="22">
        <v>43723</v>
      </c>
      <c r="B261" s="23">
        <v>16645119</v>
      </c>
      <c r="C261" s="23">
        <v>12483839</v>
      </c>
      <c r="D261" s="23">
        <v>5086008</v>
      </c>
      <c r="E261" s="23">
        <v>12021475</v>
      </c>
      <c r="F261" s="23">
        <f t="shared" ref="F261:F324" si="20">SUM(B261:E261)</f>
        <v>46236441</v>
      </c>
      <c r="G261" s="54">
        <f t="shared" ref="G261:G324" si="21">IFERROR((VLOOKUP(A261,$A$3:$F$369,2,FALSE)/VLOOKUP(A261-7,$A$3:$F$369,2,FALSE))-1,"No data Found")</f>
        <v>7.2916688824220088E-2</v>
      </c>
      <c r="H261" s="54">
        <f t="shared" ref="H261:H324" si="22">IFERROR((VLOOKUP(A261,$A$3:$F$369,3,FALSE)/VLOOKUP(A261-7,$A$3:$F$369,3,FALSE))-1,"No data Found")</f>
        <v>7.2916644285300203E-2</v>
      </c>
      <c r="I261" s="54">
        <f t="shared" ref="I261:I324" si="23">IFERROR((VLOOKUP(A261,$A$3:$F$369,4,FALSE)/VLOOKUP(A261-7,$A$3:$F$369,4,FALSE))-1,"No data Found")</f>
        <v>7.2916660074336281E-2</v>
      </c>
      <c r="J261" s="55">
        <f t="shared" ref="J261:J324" si="24">IFERROR((VLOOKUP(A261,$A$3:$F$369,5,FALSE)/VLOOKUP(A261-7,$A$3:$F$369,5,FALSE))-1,"No data Found")</f>
        <v>7.291671965885782E-2</v>
      </c>
    </row>
    <row r="262" spans="1:10" x14ac:dyDescent="0.25">
      <c r="A262" s="15">
        <v>43724</v>
      </c>
      <c r="B262" s="16">
        <v>7427330</v>
      </c>
      <c r="C262" s="16">
        <v>5570497</v>
      </c>
      <c r="D262" s="16">
        <v>2269462</v>
      </c>
      <c r="E262" s="16">
        <v>5364183</v>
      </c>
      <c r="F262" s="16">
        <f t="shared" si="20"/>
        <v>20631472</v>
      </c>
      <c r="G262" s="56">
        <f t="shared" si="21"/>
        <v>-4.9999987209400798E-2</v>
      </c>
      <c r="H262" s="56">
        <f t="shared" si="22"/>
        <v>-4.9999991472933103E-2</v>
      </c>
      <c r="I262" s="56">
        <f t="shared" si="23"/>
        <v>-4.9999853489482882E-2</v>
      </c>
      <c r="J262" s="57">
        <f t="shared" si="24"/>
        <v>-4.9999929159756817E-2</v>
      </c>
    </row>
    <row r="263" spans="1:10" x14ac:dyDescent="0.25">
      <c r="A263" s="22">
        <v>43725</v>
      </c>
      <c r="B263" s="23">
        <v>8052789</v>
      </c>
      <c r="C263" s="23">
        <v>6039592</v>
      </c>
      <c r="D263" s="23">
        <v>2460574</v>
      </c>
      <c r="E263" s="23">
        <v>5815903</v>
      </c>
      <c r="F263" s="23">
        <f t="shared" si="20"/>
        <v>22368858</v>
      </c>
      <c r="G263" s="54">
        <f t="shared" si="21"/>
        <v>0</v>
      </c>
      <c r="H263" s="54">
        <f t="shared" si="22"/>
        <v>0</v>
      </c>
      <c r="I263" s="54">
        <f t="shared" si="23"/>
        <v>0</v>
      </c>
      <c r="J263" s="55">
        <f t="shared" si="24"/>
        <v>0</v>
      </c>
    </row>
    <row r="264" spans="1:10" x14ac:dyDescent="0.25">
      <c r="A264" s="15">
        <v>43726</v>
      </c>
      <c r="B264" s="16">
        <v>7740060</v>
      </c>
      <c r="C264" s="16">
        <v>5805045</v>
      </c>
      <c r="D264" s="16">
        <v>2365018</v>
      </c>
      <c r="E264" s="16">
        <v>5590043</v>
      </c>
      <c r="F264" s="16">
        <f t="shared" si="20"/>
        <v>21500166</v>
      </c>
      <c r="G264" s="56">
        <f t="shared" si="21"/>
        <v>2.0618577092037516E-2</v>
      </c>
      <c r="H264" s="56">
        <f t="shared" si="22"/>
        <v>2.0618621952255056E-2</v>
      </c>
      <c r="I264" s="56">
        <f t="shared" si="23"/>
        <v>2.0618494415770572E-2</v>
      </c>
      <c r="J264" s="57">
        <f t="shared" si="24"/>
        <v>2.0618526585082231E-2</v>
      </c>
    </row>
    <row r="265" spans="1:10" x14ac:dyDescent="0.25">
      <c r="A265" s="22">
        <v>43727</v>
      </c>
      <c r="B265" s="23">
        <v>7661877</v>
      </c>
      <c r="C265" s="23">
        <v>5746408</v>
      </c>
      <c r="D265" s="23">
        <v>2341129</v>
      </c>
      <c r="E265" s="23">
        <v>5533578</v>
      </c>
      <c r="F265" s="23">
        <f t="shared" si="20"/>
        <v>21282992</v>
      </c>
      <c r="G265" s="54">
        <f t="shared" si="21"/>
        <v>2.0833355539235709E-2</v>
      </c>
      <c r="H265" s="54">
        <f t="shared" si="22"/>
        <v>2.0833399951040388E-2</v>
      </c>
      <c r="I265" s="54">
        <f t="shared" si="23"/>
        <v>2.0833269743706806E-2</v>
      </c>
      <c r="J265" s="55">
        <f t="shared" si="24"/>
        <v>2.0833302586701796E-2</v>
      </c>
    </row>
    <row r="266" spans="1:10" x14ac:dyDescent="0.25">
      <c r="A266" s="15">
        <v>43728</v>
      </c>
      <c r="B266" s="16">
        <v>7661877</v>
      </c>
      <c r="C266" s="16">
        <v>5746408</v>
      </c>
      <c r="D266" s="16">
        <v>2341129</v>
      </c>
      <c r="E266" s="16">
        <v>5533578</v>
      </c>
      <c r="F266" s="16">
        <f t="shared" si="20"/>
        <v>21282992</v>
      </c>
      <c r="G266" s="56">
        <f t="shared" si="21"/>
        <v>-6.6666674787682179E-2</v>
      </c>
      <c r="H266" s="56">
        <f t="shared" si="22"/>
        <v>-6.6666709978745686E-2</v>
      </c>
      <c r="I266" s="56">
        <f t="shared" si="23"/>
        <v>-6.666648062153957E-2</v>
      </c>
      <c r="J266" s="57">
        <f t="shared" si="24"/>
        <v>-6.6666576710796233E-2</v>
      </c>
    </row>
    <row r="267" spans="1:10" x14ac:dyDescent="0.25">
      <c r="A267" s="22">
        <v>43729</v>
      </c>
      <c r="B267" s="23">
        <v>15837104</v>
      </c>
      <c r="C267" s="23">
        <v>11877828</v>
      </c>
      <c r="D267" s="23">
        <v>4839115</v>
      </c>
      <c r="E267" s="23">
        <v>11437908</v>
      </c>
      <c r="F267" s="23">
        <f t="shared" si="20"/>
        <v>43991955</v>
      </c>
      <c r="G267" s="54">
        <f t="shared" si="21"/>
        <v>-1.0101003787368557E-2</v>
      </c>
      <c r="H267" s="54">
        <f t="shared" si="22"/>
        <v>-1.010098316280561E-2</v>
      </c>
      <c r="I267" s="54">
        <f t="shared" si="23"/>
        <v>-1.0100863394915338E-2</v>
      </c>
      <c r="J267" s="55">
        <f t="shared" si="24"/>
        <v>-1.0100980378326518E-2</v>
      </c>
    </row>
    <row r="268" spans="1:10" x14ac:dyDescent="0.25">
      <c r="A268" s="15">
        <v>43730</v>
      </c>
      <c r="B268" s="16">
        <v>16483516</v>
      </c>
      <c r="C268" s="16">
        <v>12362637</v>
      </c>
      <c r="D268" s="16">
        <v>5036630</v>
      </c>
      <c r="E268" s="16">
        <v>11904761</v>
      </c>
      <c r="F268" s="16">
        <f t="shared" si="20"/>
        <v>45787544</v>
      </c>
      <c r="G268" s="56">
        <f t="shared" si="21"/>
        <v>-9.7087320312939651E-3</v>
      </c>
      <c r="H268" s="56">
        <f t="shared" si="22"/>
        <v>-9.7087121998289394E-3</v>
      </c>
      <c r="I268" s="56">
        <f t="shared" si="23"/>
        <v>-9.7085966046455141E-3</v>
      </c>
      <c r="J268" s="57">
        <f t="shared" si="24"/>
        <v>-9.708791974362585E-3</v>
      </c>
    </row>
    <row r="269" spans="1:10" x14ac:dyDescent="0.25">
      <c r="A269" s="22">
        <v>43731</v>
      </c>
      <c r="B269" s="23">
        <v>7505512</v>
      </c>
      <c r="C269" s="23">
        <v>5629134</v>
      </c>
      <c r="D269" s="23">
        <v>2293351</v>
      </c>
      <c r="E269" s="23">
        <v>5420648</v>
      </c>
      <c r="F269" s="23">
        <f t="shared" si="20"/>
        <v>20848645</v>
      </c>
      <c r="G269" s="54">
        <f t="shared" si="21"/>
        <v>1.0526259099838065E-2</v>
      </c>
      <c r="H269" s="54">
        <f t="shared" si="22"/>
        <v>1.0526349803258173E-2</v>
      </c>
      <c r="I269" s="54">
        <f t="shared" si="23"/>
        <v>1.0526283321774077E-2</v>
      </c>
      <c r="J269" s="55">
        <f t="shared" si="24"/>
        <v>1.0526300090806018E-2</v>
      </c>
    </row>
    <row r="270" spans="1:10" x14ac:dyDescent="0.25">
      <c r="A270" s="15">
        <v>43732</v>
      </c>
      <c r="B270" s="16">
        <v>7896424</v>
      </c>
      <c r="C270" s="16">
        <v>5922318</v>
      </c>
      <c r="D270" s="16">
        <v>2412796</v>
      </c>
      <c r="E270" s="16">
        <v>5702973</v>
      </c>
      <c r="F270" s="16">
        <f t="shared" si="20"/>
        <v>21934511</v>
      </c>
      <c r="G270" s="56">
        <f t="shared" si="21"/>
        <v>-1.9417496223979036E-2</v>
      </c>
      <c r="H270" s="56">
        <f t="shared" si="22"/>
        <v>-1.9417536813745029E-2</v>
      </c>
      <c r="I270" s="56">
        <f t="shared" si="23"/>
        <v>-1.941742048806494E-2</v>
      </c>
      <c r="J270" s="57">
        <f t="shared" si="24"/>
        <v>-1.9417449018664823E-2</v>
      </c>
    </row>
    <row r="271" spans="1:10" x14ac:dyDescent="0.25">
      <c r="A271" s="22">
        <v>43733</v>
      </c>
      <c r="B271" s="23">
        <v>7661877</v>
      </c>
      <c r="C271" s="23">
        <v>5746408</v>
      </c>
      <c r="D271" s="23">
        <v>2341129</v>
      </c>
      <c r="E271" s="23">
        <v>5533578</v>
      </c>
      <c r="F271" s="23">
        <f t="shared" si="20"/>
        <v>21282992</v>
      </c>
      <c r="G271" s="54">
        <f t="shared" si="21"/>
        <v>-1.0101084487717182E-2</v>
      </c>
      <c r="H271" s="54">
        <f t="shared" si="22"/>
        <v>-1.0101041421728851E-2</v>
      </c>
      <c r="I271" s="54">
        <f t="shared" si="23"/>
        <v>-1.0100980203956111E-2</v>
      </c>
      <c r="J271" s="55">
        <f t="shared" si="24"/>
        <v>-1.0100995645292876E-2</v>
      </c>
    </row>
    <row r="272" spans="1:10" x14ac:dyDescent="0.25">
      <c r="A272" s="15">
        <v>43734</v>
      </c>
      <c r="B272" s="16">
        <v>8052789</v>
      </c>
      <c r="C272" s="16">
        <v>6039592</v>
      </c>
      <c r="D272" s="16">
        <v>2460574</v>
      </c>
      <c r="E272" s="16">
        <v>5815903</v>
      </c>
      <c r="F272" s="16">
        <f t="shared" si="20"/>
        <v>22368858</v>
      </c>
      <c r="G272" s="56">
        <f t="shared" si="21"/>
        <v>5.1020396177072547E-2</v>
      </c>
      <c r="H272" s="56">
        <f t="shared" si="22"/>
        <v>5.1020393957407872E-2</v>
      </c>
      <c r="I272" s="56">
        <f t="shared" si="23"/>
        <v>5.1020255611715637E-2</v>
      </c>
      <c r="J272" s="57">
        <f t="shared" si="24"/>
        <v>5.1020334402081202E-2</v>
      </c>
    </row>
    <row r="273" spans="1:10" x14ac:dyDescent="0.25">
      <c r="A273" s="22">
        <v>43735</v>
      </c>
      <c r="B273" s="23">
        <v>7505512</v>
      </c>
      <c r="C273" s="23">
        <v>5629134</v>
      </c>
      <c r="D273" s="23">
        <v>2293351</v>
      </c>
      <c r="E273" s="23">
        <v>5420648</v>
      </c>
      <c r="F273" s="23">
        <f t="shared" si="20"/>
        <v>20848645</v>
      </c>
      <c r="G273" s="54">
        <f t="shared" si="21"/>
        <v>-2.0408184574093213E-2</v>
      </c>
      <c r="H273" s="54">
        <f t="shared" si="22"/>
        <v>-2.0408227191664796E-2</v>
      </c>
      <c r="I273" s="54">
        <f t="shared" si="23"/>
        <v>-2.0408102244686255E-2</v>
      </c>
      <c r="J273" s="55">
        <f t="shared" si="24"/>
        <v>-2.0408133760832503E-2</v>
      </c>
    </row>
    <row r="274" spans="1:10" x14ac:dyDescent="0.25">
      <c r="A274" s="15">
        <v>43736</v>
      </c>
      <c r="B274" s="16">
        <v>15837104</v>
      </c>
      <c r="C274" s="16">
        <v>11877828</v>
      </c>
      <c r="D274" s="16">
        <v>4839115</v>
      </c>
      <c r="E274" s="16">
        <v>11437908</v>
      </c>
      <c r="F274" s="16">
        <f t="shared" si="20"/>
        <v>43991955</v>
      </c>
      <c r="G274" s="56">
        <f t="shared" si="21"/>
        <v>0</v>
      </c>
      <c r="H274" s="56">
        <f t="shared" si="22"/>
        <v>0</v>
      </c>
      <c r="I274" s="56">
        <f t="shared" si="23"/>
        <v>0</v>
      </c>
      <c r="J274" s="57">
        <f t="shared" si="24"/>
        <v>0</v>
      </c>
    </row>
    <row r="275" spans="1:10" x14ac:dyDescent="0.25">
      <c r="A275" s="22">
        <v>43737</v>
      </c>
      <c r="B275" s="23">
        <v>15352294</v>
      </c>
      <c r="C275" s="23">
        <v>11514221</v>
      </c>
      <c r="D275" s="23">
        <v>4690978</v>
      </c>
      <c r="E275" s="23">
        <v>11087768</v>
      </c>
      <c r="F275" s="23">
        <f t="shared" si="20"/>
        <v>42645261</v>
      </c>
      <c r="G275" s="54">
        <f t="shared" si="21"/>
        <v>-6.8627470013072456E-2</v>
      </c>
      <c r="H275" s="54">
        <f t="shared" si="22"/>
        <v>-6.8627429568626774E-2</v>
      </c>
      <c r="I275" s="54">
        <f t="shared" si="23"/>
        <v>-6.8627633953655565E-2</v>
      </c>
      <c r="J275" s="55">
        <f t="shared" si="24"/>
        <v>-6.8627417215683661E-2</v>
      </c>
    </row>
    <row r="276" spans="1:10" x14ac:dyDescent="0.25">
      <c r="A276" s="15">
        <v>43738</v>
      </c>
      <c r="B276" s="16">
        <v>7818242</v>
      </c>
      <c r="C276" s="16">
        <v>5863681</v>
      </c>
      <c r="D276" s="16">
        <v>2388907</v>
      </c>
      <c r="E276" s="16">
        <v>5646508</v>
      </c>
      <c r="F276" s="16">
        <f t="shared" si="20"/>
        <v>21717338</v>
      </c>
      <c r="G276" s="56">
        <f t="shared" si="21"/>
        <v>4.1666711078471419E-2</v>
      </c>
      <c r="H276" s="56">
        <f t="shared" si="22"/>
        <v>4.166662225486184E-2</v>
      </c>
      <c r="I276" s="56">
        <f t="shared" si="23"/>
        <v>4.1666539487413834E-2</v>
      </c>
      <c r="J276" s="57">
        <f t="shared" si="24"/>
        <v>4.1666605173403592E-2</v>
      </c>
    </row>
    <row r="277" spans="1:10" x14ac:dyDescent="0.25">
      <c r="A277" s="22">
        <v>43739</v>
      </c>
      <c r="B277" s="23">
        <v>7896424</v>
      </c>
      <c r="C277" s="23">
        <v>5922318</v>
      </c>
      <c r="D277" s="23">
        <v>2412796</v>
      </c>
      <c r="E277" s="23">
        <v>5702973</v>
      </c>
      <c r="F277" s="23">
        <f t="shared" si="20"/>
        <v>21934511</v>
      </c>
      <c r="G277" s="54">
        <f t="shared" si="21"/>
        <v>0</v>
      </c>
      <c r="H277" s="54">
        <f t="shared" si="22"/>
        <v>0</v>
      </c>
      <c r="I277" s="54">
        <f t="shared" si="23"/>
        <v>0</v>
      </c>
      <c r="J277" s="55">
        <f t="shared" si="24"/>
        <v>0</v>
      </c>
    </row>
    <row r="278" spans="1:10" x14ac:dyDescent="0.25">
      <c r="A278" s="15">
        <v>43740</v>
      </c>
      <c r="B278" s="16">
        <v>7740060</v>
      </c>
      <c r="C278" s="16">
        <v>5805045</v>
      </c>
      <c r="D278" s="16">
        <v>2365018</v>
      </c>
      <c r="E278" s="16">
        <v>5590043</v>
      </c>
      <c r="F278" s="16">
        <f t="shared" si="20"/>
        <v>21500166</v>
      </c>
      <c r="G278" s="56">
        <f t="shared" si="21"/>
        <v>1.0204157545207204E-2</v>
      </c>
      <c r="H278" s="56">
        <f t="shared" si="22"/>
        <v>1.0204113595832398E-2</v>
      </c>
      <c r="I278" s="56">
        <f t="shared" si="23"/>
        <v>1.0204051122343127E-2</v>
      </c>
      <c r="J278" s="57">
        <f t="shared" si="24"/>
        <v>1.0204066880416196E-2</v>
      </c>
    </row>
    <row r="279" spans="1:10" x14ac:dyDescent="0.25">
      <c r="A279" s="22">
        <v>43741</v>
      </c>
      <c r="B279" s="23">
        <v>7661877</v>
      </c>
      <c r="C279" s="23">
        <v>5746408</v>
      </c>
      <c r="D279" s="23">
        <v>2341129</v>
      </c>
      <c r="E279" s="23">
        <v>5533578</v>
      </c>
      <c r="F279" s="23">
        <f t="shared" si="20"/>
        <v>21282992</v>
      </c>
      <c r="G279" s="54">
        <f t="shared" si="21"/>
        <v>-4.8543678469658125E-2</v>
      </c>
      <c r="H279" s="54">
        <f t="shared" si="22"/>
        <v>-4.8543676460264251E-2</v>
      </c>
      <c r="I279" s="54">
        <f t="shared" si="23"/>
        <v>-4.8543551220162406E-2</v>
      </c>
      <c r="J279" s="55">
        <f t="shared" si="24"/>
        <v>-4.8543622546662113E-2</v>
      </c>
    </row>
    <row r="280" spans="1:10" x14ac:dyDescent="0.25">
      <c r="A280" s="15">
        <v>43742</v>
      </c>
      <c r="B280" s="16">
        <v>7583695</v>
      </c>
      <c r="C280" s="16">
        <v>5687771</v>
      </c>
      <c r="D280" s="16">
        <v>2317240</v>
      </c>
      <c r="E280" s="16">
        <v>5477113</v>
      </c>
      <c r="F280" s="16">
        <f t="shared" si="20"/>
        <v>21065819</v>
      </c>
      <c r="G280" s="56">
        <f t="shared" si="21"/>
        <v>1.0416744387324872E-2</v>
      </c>
      <c r="H280" s="56">
        <f t="shared" si="22"/>
        <v>1.0416699975520194E-2</v>
      </c>
      <c r="I280" s="56">
        <f t="shared" si="23"/>
        <v>1.0416634871853514E-2</v>
      </c>
      <c r="J280" s="57">
        <f t="shared" si="24"/>
        <v>1.0416651293351009E-2</v>
      </c>
    </row>
    <row r="281" spans="1:10" x14ac:dyDescent="0.25">
      <c r="A281" s="22">
        <v>43743</v>
      </c>
      <c r="B281" s="23">
        <v>16645119</v>
      </c>
      <c r="C281" s="23">
        <v>12483839</v>
      </c>
      <c r="D281" s="23">
        <v>5086008</v>
      </c>
      <c r="E281" s="23">
        <v>12021475</v>
      </c>
      <c r="F281" s="23">
        <f t="shared" si="20"/>
        <v>46236441</v>
      </c>
      <c r="G281" s="54">
        <f t="shared" si="21"/>
        <v>5.1020375947521623E-2</v>
      </c>
      <c r="H281" s="54">
        <f t="shared" si="22"/>
        <v>5.1020354899902642E-2</v>
      </c>
      <c r="I281" s="54">
        <f t="shared" si="23"/>
        <v>5.1020279534584212E-2</v>
      </c>
      <c r="J281" s="55">
        <f t="shared" si="24"/>
        <v>5.102043135860157E-2</v>
      </c>
    </row>
    <row r="282" spans="1:10" x14ac:dyDescent="0.25">
      <c r="A282" s="15">
        <v>43744</v>
      </c>
      <c r="B282" s="16">
        <v>15675500</v>
      </c>
      <c r="C282" s="16">
        <v>11756625</v>
      </c>
      <c r="D282" s="16">
        <v>4789736</v>
      </c>
      <c r="E282" s="16">
        <v>11321195</v>
      </c>
      <c r="F282" s="16">
        <f t="shared" si="20"/>
        <v>43543056</v>
      </c>
      <c r="G282" s="56">
        <f t="shared" si="21"/>
        <v>2.1052619237229342E-2</v>
      </c>
      <c r="H282" s="56">
        <f t="shared" si="22"/>
        <v>2.1052574898466903E-2</v>
      </c>
      <c r="I282" s="56">
        <f t="shared" si="23"/>
        <v>2.1052752752197978E-2</v>
      </c>
      <c r="J282" s="57">
        <f t="shared" si="24"/>
        <v>2.105265911047205E-2</v>
      </c>
    </row>
    <row r="283" spans="1:10" x14ac:dyDescent="0.25">
      <c r="A283" s="22">
        <v>43745</v>
      </c>
      <c r="B283" s="23">
        <v>7740060</v>
      </c>
      <c r="C283" s="23">
        <v>5805045</v>
      </c>
      <c r="D283" s="23">
        <v>2365018</v>
      </c>
      <c r="E283" s="23">
        <v>5590043</v>
      </c>
      <c r="F283" s="23">
        <f t="shared" si="20"/>
        <v>21500166</v>
      </c>
      <c r="G283" s="54">
        <f t="shared" si="21"/>
        <v>-9.9999462794833072E-3</v>
      </c>
      <c r="H283" s="54">
        <f t="shared" si="22"/>
        <v>-9.9998618615166901E-3</v>
      </c>
      <c r="I283" s="54">
        <f t="shared" si="23"/>
        <v>-9.9999706978965985E-3</v>
      </c>
      <c r="J283" s="55">
        <f t="shared" si="24"/>
        <v>-9.9999858319513857E-3</v>
      </c>
    </row>
    <row r="284" spans="1:10" x14ac:dyDescent="0.25">
      <c r="A284" s="15">
        <v>43746</v>
      </c>
      <c r="B284" s="16">
        <v>8052789</v>
      </c>
      <c r="C284" s="16">
        <v>6039592</v>
      </c>
      <c r="D284" s="16">
        <v>2460574</v>
      </c>
      <c r="E284" s="16">
        <v>5815903</v>
      </c>
      <c r="F284" s="16">
        <f t="shared" si="20"/>
        <v>22368858</v>
      </c>
      <c r="G284" s="56">
        <f t="shared" si="21"/>
        <v>1.9802001513596457E-2</v>
      </c>
      <c r="H284" s="56">
        <f t="shared" si="22"/>
        <v>1.9802043726797613E-2</v>
      </c>
      <c r="I284" s="56">
        <f t="shared" si="23"/>
        <v>1.9801922748545753E-2</v>
      </c>
      <c r="J284" s="57">
        <f t="shared" si="24"/>
        <v>1.9801952420255287E-2</v>
      </c>
    </row>
    <row r="285" spans="1:10" x14ac:dyDescent="0.25">
      <c r="A285" s="22">
        <v>43747</v>
      </c>
      <c r="B285" s="23">
        <v>7427330</v>
      </c>
      <c r="C285" s="23">
        <v>5570497</v>
      </c>
      <c r="D285" s="23">
        <v>2269462</v>
      </c>
      <c r="E285" s="23">
        <v>5364183</v>
      </c>
      <c r="F285" s="23">
        <f t="shared" si="20"/>
        <v>20631472</v>
      </c>
      <c r="G285" s="54">
        <f t="shared" si="21"/>
        <v>-4.0404079554938854E-2</v>
      </c>
      <c r="H285" s="54">
        <f t="shared" si="22"/>
        <v>-4.0404165686915405E-2</v>
      </c>
      <c r="I285" s="54">
        <f t="shared" si="23"/>
        <v>-4.0403920815824668E-2</v>
      </c>
      <c r="J285" s="55">
        <f t="shared" si="24"/>
        <v>-4.0403982581171505E-2</v>
      </c>
    </row>
    <row r="286" spans="1:10" x14ac:dyDescent="0.25">
      <c r="A286" s="15">
        <v>43748</v>
      </c>
      <c r="B286" s="16">
        <v>7661877</v>
      </c>
      <c r="C286" s="16">
        <v>5746408</v>
      </c>
      <c r="D286" s="16">
        <v>2341129</v>
      </c>
      <c r="E286" s="16">
        <v>5533578</v>
      </c>
      <c r="F286" s="16">
        <f t="shared" si="20"/>
        <v>21282992</v>
      </c>
      <c r="G286" s="56">
        <f t="shared" si="21"/>
        <v>0</v>
      </c>
      <c r="H286" s="56">
        <f t="shared" si="22"/>
        <v>0</v>
      </c>
      <c r="I286" s="56">
        <f t="shared" si="23"/>
        <v>0</v>
      </c>
      <c r="J286" s="57">
        <f t="shared" si="24"/>
        <v>0</v>
      </c>
    </row>
    <row r="287" spans="1:10" x14ac:dyDescent="0.25">
      <c r="A287" s="22">
        <v>43749</v>
      </c>
      <c r="B287" s="23">
        <v>7661877</v>
      </c>
      <c r="C287" s="23">
        <v>5746408</v>
      </c>
      <c r="D287" s="23">
        <v>2341129</v>
      </c>
      <c r="E287" s="23">
        <v>5533578</v>
      </c>
      <c r="F287" s="23">
        <f t="shared" si="20"/>
        <v>21282992</v>
      </c>
      <c r="G287" s="54">
        <f t="shared" si="21"/>
        <v>1.0309222615097369E-2</v>
      </c>
      <c r="H287" s="54">
        <f t="shared" si="22"/>
        <v>1.0309310976127639E-2</v>
      </c>
      <c r="I287" s="54">
        <f t="shared" si="23"/>
        <v>1.0309247207885175E-2</v>
      </c>
      <c r="J287" s="55">
        <f t="shared" si="24"/>
        <v>1.0309263292541226E-2</v>
      </c>
    </row>
    <row r="288" spans="1:10" x14ac:dyDescent="0.25">
      <c r="A288" s="15">
        <v>43750</v>
      </c>
      <c r="B288" s="16">
        <v>16321913</v>
      </c>
      <c r="C288" s="16">
        <v>12241435</v>
      </c>
      <c r="D288" s="16">
        <v>4987251</v>
      </c>
      <c r="E288" s="16">
        <v>11788048</v>
      </c>
      <c r="F288" s="16">
        <f t="shared" si="20"/>
        <v>45338647</v>
      </c>
      <c r="G288" s="56">
        <f t="shared" si="21"/>
        <v>-1.941746406258793E-2</v>
      </c>
      <c r="H288" s="56">
        <f t="shared" si="22"/>
        <v>-1.9417424399657879E-2</v>
      </c>
      <c r="I288" s="56">
        <f t="shared" si="23"/>
        <v>-1.9417389827149356E-2</v>
      </c>
      <c r="J288" s="57">
        <f t="shared" si="24"/>
        <v>-1.9417500764257301E-2</v>
      </c>
    </row>
    <row r="289" spans="1:10" x14ac:dyDescent="0.25">
      <c r="A289" s="22">
        <v>43751</v>
      </c>
      <c r="B289" s="23">
        <v>15675500</v>
      </c>
      <c r="C289" s="23">
        <v>11756625</v>
      </c>
      <c r="D289" s="23">
        <v>4789736</v>
      </c>
      <c r="E289" s="23">
        <v>11321195</v>
      </c>
      <c r="F289" s="23">
        <f t="shared" si="20"/>
        <v>43543056</v>
      </c>
      <c r="G289" s="54">
        <f t="shared" si="21"/>
        <v>0</v>
      </c>
      <c r="H289" s="54">
        <f t="shared" si="22"/>
        <v>0</v>
      </c>
      <c r="I289" s="54">
        <f t="shared" si="23"/>
        <v>0</v>
      </c>
      <c r="J289" s="55">
        <f t="shared" si="24"/>
        <v>0</v>
      </c>
    </row>
    <row r="290" spans="1:10" x14ac:dyDescent="0.25">
      <c r="A290" s="15">
        <v>43752</v>
      </c>
      <c r="B290" s="16">
        <v>7505512</v>
      </c>
      <c r="C290" s="16">
        <v>5629134</v>
      </c>
      <c r="D290" s="16">
        <v>2293351</v>
      </c>
      <c r="E290" s="16">
        <v>5420648</v>
      </c>
      <c r="F290" s="16">
        <f t="shared" si="20"/>
        <v>20848645</v>
      </c>
      <c r="G290" s="56">
        <f t="shared" si="21"/>
        <v>-3.0303124265186554E-2</v>
      </c>
      <c r="H290" s="56">
        <f t="shared" si="22"/>
        <v>-3.0303124265186554E-2</v>
      </c>
      <c r="I290" s="56">
        <f t="shared" si="23"/>
        <v>-3.0302940611868445E-2</v>
      </c>
      <c r="J290" s="57">
        <f t="shared" si="24"/>
        <v>-3.0302986935878629E-2</v>
      </c>
    </row>
    <row r="291" spans="1:10" x14ac:dyDescent="0.25">
      <c r="A291" s="22">
        <v>43753</v>
      </c>
      <c r="B291" s="23">
        <v>7896424</v>
      </c>
      <c r="C291" s="23">
        <v>5922318</v>
      </c>
      <c r="D291" s="23">
        <v>2412796</v>
      </c>
      <c r="E291" s="23">
        <v>5702973</v>
      </c>
      <c r="F291" s="23">
        <f t="shared" si="20"/>
        <v>21934511</v>
      </c>
      <c r="G291" s="54">
        <f t="shared" si="21"/>
        <v>-1.9417496223979036E-2</v>
      </c>
      <c r="H291" s="54">
        <f t="shared" si="22"/>
        <v>-1.9417536813745029E-2</v>
      </c>
      <c r="I291" s="54">
        <f t="shared" si="23"/>
        <v>-1.941742048806494E-2</v>
      </c>
      <c r="J291" s="55">
        <f t="shared" si="24"/>
        <v>-1.9417449018664823E-2</v>
      </c>
    </row>
    <row r="292" spans="1:10" x14ac:dyDescent="0.25">
      <c r="A292" s="15">
        <v>43754</v>
      </c>
      <c r="B292" s="16">
        <v>7427330</v>
      </c>
      <c r="C292" s="16">
        <v>5570497</v>
      </c>
      <c r="D292" s="16">
        <v>2269462</v>
      </c>
      <c r="E292" s="16">
        <v>5364183</v>
      </c>
      <c r="F292" s="16">
        <f t="shared" si="20"/>
        <v>20631472</v>
      </c>
      <c r="G292" s="56">
        <f t="shared" si="21"/>
        <v>0</v>
      </c>
      <c r="H292" s="56">
        <f t="shared" si="22"/>
        <v>0</v>
      </c>
      <c r="I292" s="56">
        <f t="shared" si="23"/>
        <v>0</v>
      </c>
      <c r="J292" s="57">
        <f t="shared" si="24"/>
        <v>0</v>
      </c>
    </row>
    <row r="293" spans="1:10" x14ac:dyDescent="0.25">
      <c r="A293" s="22">
        <v>43755</v>
      </c>
      <c r="B293" s="23">
        <v>7974607</v>
      </c>
      <c r="C293" s="23">
        <v>5980955</v>
      </c>
      <c r="D293" s="23">
        <v>2436685</v>
      </c>
      <c r="E293" s="23">
        <v>5759438</v>
      </c>
      <c r="F293" s="23">
        <f t="shared" si="20"/>
        <v>22151685</v>
      </c>
      <c r="G293" s="54">
        <f t="shared" si="21"/>
        <v>4.0816369148186427E-2</v>
      </c>
      <c r="H293" s="54">
        <f t="shared" si="22"/>
        <v>4.0816280361575474E-2</v>
      </c>
      <c r="I293" s="54">
        <f t="shared" si="23"/>
        <v>4.081620448937251E-2</v>
      </c>
      <c r="J293" s="55">
        <f t="shared" si="24"/>
        <v>4.0816267521665006E-2</v>
      </c>
    </row>
    <row r="294" spans="1:10" x14ac:dyDescent="0.25">
      <c r="A294" s="15">
        <v>43756</v>
      </c>
      <c r="B294" s="16">
        <v>7505512</v>
      </c>
      <c r="C294" s="16">
        <v>5629134</v>
      </c>
      <c r="D294" s="16">
        <v>2293351</v>
      </c>
      <c r="E294" s="16">
        <v>5420648</v>
      </c>
      <c r="F294" s="16">
        <f t="shared" si="20"/>
        <v>20848645</v>
      </c>
      <c r="G294" s="56">
        <f t="shared" si="21"/>
        <v>-2.0408184574093213E-2</v>
      </c>
      <c r="H294" s="56">
        <f t="shared" si="22"/>
        <v>-2.0408227191664796E-2</v>
      </c>
      <c r="I294" s="56">
        <f t="shared" si="23"/>
        <v>-2.0408102244686255E-2</v>
      </c>
      <c r="J294" s="57">
        <f t="shared" si="24"/>
        <v>-2.0408133760832503E-2</v>
      </c>
    </row>
    <row r="295" spans="1:10" x14ac:dyDescent="0.25">
      <c r="A295" s="22">
        <v>43757</v>
      </c>
      <c r="B295" s="23">
        <v>16645119</v>
      </c>
      <c r="C295" s="23">
        <v>12483839</v>
      </c>
      <c r="D295" s="23">
        <v>5086008</v>
      </c>
      <c r="E295" s="23">
        <v>12021475</v>
      </c>
      <c r="F295" s="23">
        <f t="shared" si="20"/>
        <v>46236441</v>
      </c>
      <c r="G295" s="54">
        <f t="shared" si="21"/>
        <v>1.9801968065875641E-2</v>
      </c>
      <c r="H295" s="54">
        <f t="shared" si="22"/>
        <v>1.9801926816586546E-2</v>
      </c>
      <c r="I295" s="54">
        <f t="shared" si="23"/>
        <v>1.9801890861318228E-2</v>
      </c>
      <c r="J295" s="55">
        <f t="shared" si="24"/>
        <v>1.9802006235468239E-2</v>
      </c>
    </row>
    <row r="296" spans="1:10" x14ac:dyDescent="0.25">
      <c r="A296" s="15">
        <v>43758</v>
      </c>
      <c r="B296" s="16">
        <v>15513897</v>
      </c>
      <c r="C296" s="16">
        <v>11635423</v>
      </c>
      <c r="D296" s="16">
        <v>4740357</v>
      </c>
      <c r="E296" s="16">
        <v>11204481</v>
      </c>
      <c r="F296" s="16">
        <f t="shared" si="20"/>
        <v>43094158</v>
      </c>
      <c r="G296" s="56">
        <f t="shared" si="21"/>
        <v>-1.0309272431501371E-2</v>
      </c>
      <c r="H296" s="56">
        <f t="shared" si="22"/>
        <v>-1.0309251166895295E-2</v>
      </c>
      <c r="I296" s="56">
        <f t="shared" si="23"/>
        <v>-1.0309336464473184E-2</v>
      </c>
      <c r="J296" s="57">
        <f t="shared" si="24"/>
        <v>-1.0309335719418278E-2</v>
      </c>
    </row>
    <row r="297" spans="1:10" x14ac:dyDescent="0.25">
      <c r="A297" s="22">
        <v>43759</v>
      </c>
      <c r="B297" s="23">
        <v>8209154</v>
      </c>
      <c r="C297" s="23">
        <v>6156866</v>
      </c>
      <c r="D297" s="23">
        <v>2508352</v>
      </c>
      <c r="E297" s="23">
        <v>5928833</v>
      </c>
      <c r="F297" s="23">
        <f t="shared" si="20"/>
        <v>22803205</v>
      </c>
      <c r="G297" s="54">
        <f t="shared" si="21"/>
        <v>9.3750033308853453E-2</v>
      </c>
      <c r="H297" s="54">
        <f t="shared" si="22"/>
        <v>9.3750122132463032E-2</v>
      </c>
      <c r="I297" s="54">
        <f t="shared" si="23"/>
        <v>9.3749713846681182E-2</v>
      </c>
      <c r="J297" s="55">
        <f t="shared" si="24"/>
        <v>9.3749861640158194E-2</v>
      </c>
    </row>
    <row r="298" spans="1:10" x14ac:dyDescent="0.25">
      <c r="A298" s="15">
        <v>43760</v>
      </c>
      <c r="B298" s="16">
        <v>7818242</v>
      </c>
      <c r="C298" s="16">
        <v>5863681</v>
      </c>
      <c r="D298" s="16">
        <v>2388907</v>
      </c>
      <c r="E298" s="16">
        <v>5646508</v>
      </c>
      <c r="F298" s="16">
        <f t="shared" si="20"/>
        <v>21717338</v>
      </c>
      <c r="G298" s="56">
        <f t="shared" si="21"/>
        <v>-9.9009374369968262E-3</v>
      </c>
      <c r="H298" s="56">
        <f t="shared" si="22"/>
        <v>-9.9010218633988067E-3</v>
      </c>
      <c r="I298" s="56">
        <f t="shared" si="23"/>
        <v>-9.9009613742728764E-3</v>
      </c>
      <c r="J298" s="57">
        <f t="shared" si="24"/>
        <v>-9.9009762101276433E-3</v>
      </c>
    </row>
    <row r="299" spans="1:10" x14ac:dyDescent="0.25">
      <c r="A299" s="22">
        <v>43761</v>
      </c>
      <c r="B299" s="23">
        <v>7818242</v>
      </c>
      <c r="C299" s="23">
        <v>5863681</v>
      </c>
      <c r="D299" s="23">
        <v>2388907</v>
      </c>
      <c r="E299" s="23">
        <v>5646508</v>
      </c>
      <c r="F299" s="23">
        <f t="shared" si="20"/>
        <v>21717338</v>
      </c>
      <c r="G299" s="54">
        <f t="shared" si="21"/>
        <v>5.2631564774959561E-2</v>
      </c>
      <c r="H299" s="54">
        <f t="shared" si="22"/>
        <v>5.2631569499094866E-2</v>
      </c>
      <c r="I299" s="54">
        <f t="shared" si="23"/>
        <v>5.2631416608870385E-2</v>
      </c>
      <c r="J299" s="55">
        <f t="shared" si="24"/>
        <v>5.2631500454030089E-2</v>
      </c>
    </row>
    <row r="300" spans="1:10" x14ac:dyDescent="0.25">
      <c r="A300" s="15">
        <v>43762</v>
      </c>
      <c r="B300" s="16">
        <v>7583695</v>
      </c>
      <c r="C300" s="16">
        <v>5687771</v>
      </c>
      <c r="D300" s="16">
        <v>2317240</v>
      </c>
      <c r="E300" s="16">
        <v>5477113</v>
      </c>
      <c r="F300" s="16">
        <f t="shared" si="20"/>
        <v>21065819</v>
      </c>
      <c r="G300" s="56">
        <f t="shared" si="21"/>
        <v>-4.9019594319820392E-2</v>
      </c>
      <c r="H300" s="56">
        <f t="shared" si="22"/>
        <v>-4.9019596368807372E-2</v>
      </c>
      <c r="I300" s="56">
        <f t="shared" si="23"/>
        <v>-4.9019467021793939E-2</v>
      </c>
      <c r="J300" s="57">
        <f t="shared" si="24"/>
        <v>-4.9019539753705099E-2</v>
      </c>
    </row>
    <row r="301" spans="1:10" x14ac:dyDescent="0.25">
      <c r="A301" s="22">
        <v>43763</v>
      </c>
      <c r="B301" s="23">
        <v>7740060</v>
      </c>
      <c r="C301" s="23">
        <v>5805045</v>
      </c>
      <c r="D301" s="23">
        <v>2365018</v>
      </c>
      <c r="E301" s="23">
        <v>5590043</v>
      </c>
      <c r="F301" s="23">
        <f t="shared" si="20"/>
        <v>21500166</v>
      </c>
      <c r="G301" s="54">
        <f t="shared" si="21"/>
        <v>3.1250099926560582E-2</v>
      </c>
      <c r="H301" s="54">
        <f t="shared" si="22"/>
        <v>3.1250099926560582E-2</v>
      </c>
      <c r="I301" s="54">
        <f t="shared" si="23"/>
        <v>3.124990461556032E-2</v>
      </c>
      <c r="J301" s="55">
        <f t="shared" si="24"/>
        <v>3.1249953880052805E-2</v>
      </c>
    </row>
    <row r="302" spans="1:10" x14ac:dyDescent="0.25">
      <c r="A302" s="15">
        <v>43764</v>
      </c>
      <c r="B302" s="16">
        <v>15837104</v>
      </c>
      <c r="C302" s="16">
        <v>11877828</v>
      </c>
      <c r="D302" s="16">
        <v>4839115</v>
      </c>
      <c r="E302" s="16">
        <v>11437908</v>
      </c>
      <c r="F302" s="16">
        <f t="shared" si="20"/>
        <v>43991955</v>
      </c>
      <c r="G302" s="56">
        <f t="shared" si="21"/>
        <v>-4.8543660156469937E-2</v>
      </c>
      <c r="H302" s="56">
        <f t="shared" si="22"/>
        <v>-4.8543641102708923E-2</v>
      </c>
      <c r="I302" s="56">
        <f t="shared" si="23"/>
        <v>-4.8543572876802443E-2</v>
      </c>
      <c r="J302" s="57">
        <f t="shared" si="24"/>
        <v>-4.8543710318409317E-2</v>
      </c>
    </row>
    <row r="303" spans="1:10" x14ac:dyDescent="0.25">
      <c r="A303" s="22">
        <v>43765</v>
      </c>
      <c r="B303" s="23">
        <v>15513897</v>
      </c>
      <c r="C303" s="23">
        <v>11635423</v>
      </c>
      <c r="D303" s="23">
        <v>4740357</v>
      </c>
      <c r="E303" s="23">
        <v>11204481</v>
      </c>
      <c r="F303" s="23">
        <f t="shared" si="20"/>
        <v>43094158</v>
      </c>
      <c r="G303" s="54">
        <f t="shared" si="21"/>
        <v>0</v>
      </c>
      <c r="H303" s="54">
        <f t="shared" si="22"/>
        <v>0</v>
      </c>
      <c r="I303" s="54">
        <f t="shared" si="23"/>
        <v>0</v>
      </c>
      <c r="J303" s="55">
        <f t="shared" si="24"/>
        <v>0</v>
      </c>
    </row>
    <row r="304" spans="1:10" x14ac:dyDescent="0.25">
      <c r="A304" s="15">
        <v>43766</v>
      </c>
      <c r="B304" s="16">
        <v>7583695</v>
      </c>
      <c r="C304" s="16">
        <v>5687771</v>
      </c>
      <c r="D304" s="16">
        <v>2317240</v>
      </c>
      <c r="E304" s="16">
        <v>5477113</v>
      </c>
      <c r="F304" s="16">
        <f t="shared" si="20"/>
        <v>21065819</v>
      </c>
      <c r="G304" s="56">
        <f t="shared" si="21"/>
        <v>-7.6190433265108659E-2</v>
      </c>
      <c r="H304" s="56">
        <f t="shared" si="22"/>
        <v>-7.6190548892894561E-2</v>
      </c>
      <c r="I304" s="56">
        <f t="shared" si="23"/>
        <v>-7.6190263567473826E-2</v>
      </c>
      <c r="J304" s="57">
        <f t="shared" si="24"/>
        <v>-7.6190373383767107E-2</v>
      </c>
    </row>
    <row r="305" spans="1:10" x14ac:dyDescent="0.25">
      <c r="A305" s="22">
        <v>43767</v>
      </c>
      <c r="B305" s="23">
        <v>7974607</v>
      </c>
      <c r="C305" s="23">
        <v>5980955</v>
      </c>
      <c r="D305" s="23">
        <v>2436685</v>
      </c>
      <c r="E305" s="23">
        <v>5759438</v>
      </c>
      <c r="F305" s="23">
        <f t="shared" si="20"/>
        <v>22151685</v>
      </c>
      <c r="G305" s="54">
        <f t="shared" si="21"/>
        <v>2.0000020464958856E-2</v>
      </c>
      <c r="H305" s="54">
        <f t="shared" si="22"/>
        <v>2.0000064805708151E-2</v>
      </c>
      <c r="I305" s="54">
        <f t="shared" si="23"/>
        <v>1.9999941395793197E-2</v>
      </c>
      <c r="J305" s="55">
        <f t="shared" si="24"/>
        <v>1.9999971663902771E-2</v>
      </c>
    </row>
    <row r="306" spans="1:10" x14ac:dyDescent="0.25">
      <c r="A306" s="15">
        <v>43768</v>
      </c>
      <c r="B306" s="16">
        <v>7740060</v>
      </c>
      <c r="C306" s="16">
        <v>5805045</v>
      </c>
      <c r="D306" s="16">
        <v>2365018</v>
      </c>
      <c r="E306" s="16">
        <v>5590043</v>
      </c>
      <c r="F306" s="16">
        <f t="shared" si="20"/>
        <v>21500166</v>
      </c>
      <c r="G306" s="56">
        <f t="shared" si="21"/>
        <v>-9.9999462794833072E-3</v>
      </c>
      <c r="H306" s="56">
        <f t="shared" si="22"/>
        <v>-9.9998618615166901E-3</v>
      </c>
      <c r="I306" s="56">
        <f t="shared" si="23"/>
        <v>-9.9999706978965985E-3</v>
      </c>
      <c r="J306" s="57">
        <f t="shared" si="24"/>
        <v>-9.9999858319513857E-3</v>
      </c>
    </row>
    <row r="307" spans="1:10" x14ac:dyDescent="0.25">
      <c r="A307" s="22">
        <v>43769</v>
      </c>
      <c r="B307" s="23">
        <v>7427330</v>
      </c>
      <c r="C307" s="23">
        <v>5570497</v>
      </c>
      <c r="D307" s="23">
        <v>2269462</v>
      </c>
      <c r="E307" s="23">
        <v>5364183</v>
      </c>
      <c r="F307" s="23">
        <f t="shared" si="20"/>
        <v>20631472</v>
      </c>
      <c r="G307" s="54">
        <f t="shared" si="21"/>
        <v>-2.0618577092037627E-2</v>
      </c>
      <c r="H307" s="54">
        <f t="shared" si="22"/>
        <v>-2.0618621952255056E-2</v>
      </c>
      <c r="I307" s="54">
        <f t="shared" si="23"/>
        <v>-2.0618494415770461E-2</v>
      </c>
      <c r="J307" s="55">
        <f t="shared" si="24"/>
        <v>-2.0618526585082342E-2</v>
      </c>
    </row>
    <row r="308" spans="1:10" x14ac:dyDescent="0.25">
      <c r="A308" s="15">
        <v>43770</v>
      </c>
      <c r="B308" s="16">
        <v>7583695</v>
      </c>
      <c r="C308" s="16">
        <v>5687771</v>
      </c>
      <c r="D308" s="16">
        <v>2317240</v>
      </c>
      <c r="E308" s="16">
        <v>5477113</v>
      </c>
      <c r="F308" s="16">
        <f t="shared" si="20"/>
        <v>21065819</v>
      </c>
      <c r="G308" s="56">
        <f t="shared" si="21"/>
        <v>-2.0202039777469372E-2</v>
      </c>
      <c r="H308" s="56">
        <f t="shared" si="22"/>
        <v>-2.0202082843457703E-2</v>
      </c>
      <c r="I308" s="56">
        <f t="shared" si="23"/>
        <v>-2.0201960407912334E-2</v>
      </c>
      <c r="J308" s="57">
        <f t="shared" si="24"/>
        <v>-2.0201991290585752E-2</v>
      </c>
    </row>
    <row r="309" spans="1:10" x14ac:dyDescent="0.25">
      <c r="A309" s="22">
        <v>43771</v>
      </c>
      <c r="B309" s="23">
        <v>15352294</v>
      </c>
      <c r="C309" s="23">
        <v>11514221</v>
      </c>
      <c r="D309" s="23">
        <v>4690978</v>
      </c>
      <c r="E309" s="23">
        <v>11087768</v>
      </c>
      <c r="F309" s="23">
        <f t="shared" si="20"/>
        <v>42645261</v>
      </c>
      <c r="G309" s="54">
        <f t="shared" si="21"/>
        <v>-3.061228871137045E-2</v>
      </c>
      <c r="H309" s="54">
        <f t="shared" si="22"/>
        <v>-3.0612246616132155E-2</v>
      </c>
      <c r="I309" s="54">
        <f t="shared" si="23"/>
        <v>-3.061241569997819E-2</v>
      </c>
      <c r="J309" s="55">
        <f t="shared" si="24"/>
        <v>-3.0612241329445955E-2</v>
      </c>
    </row>
    <row r="310" spans="1:10" x14ac:dyDescent="0.25">
      <c r="A310" s="15">
        <v>43772</v>
      </c>
      <c r="B310" s="16">
        <v>16483516</v>
      </c>
      <c r="C310" s="16">
        <v>12362637</v>
      </c>
      <c r="D310" s="16">
        <v>5036630</v>
      </c>
      <c r="E310" s="16">
        <v>11904761</v>
      </c>
      <c r="F310" s="16">
        <f t="shared" si="20"/>
        <v>45787544</v>
      </c>
      <c r="G310" s="56">
        <f t="shared" si="21"/>
        <v>6.2500028200522362E-2</v>
      </c>
      <c r="H310" s="56">
        <f t="shared" si="22"/>
        <v>6.2500005371527889E-2</v>
      </c>
      <c r="I310" s="56">
        <f t="shared" si="23"/>
        <v>6.2500145031270771E-2</v>
      </c>
      <c r="J310" s="57">
        <f t="shared" si="24"/>
        <v>6.2499994421874705E-2</v>
      </c>
    </row>
    <row r="311" spans="1:10" x14ac:dyDescent="0.25">
      <c r="A311" s="22">
        <v>43773</v>
      </c>
      <c r="B311" s="23">
        <v>7661877</v>
      </c>
      <c r="C311" s="23">
        <v>5746408</v>
      </c>
      <c r="D311" s="23">
        <v>2341129</v>
      </c>
      <c r="E311" s="23">
        <v>5533578</v>
      </c>
      <c r="F311" s="23">
        <f t="shared" si="20"/>
        <v>21282992</v>
      </c>
      <c r="G311" s="54">
        <f t="shared" si="21"/>
        <v>1.0309222615097369E-2</v>
      </c>
      <c r="H311" s="54">
        <f t="shared" si="22"/>
        <v>1.0309310976127639E-2</v>
      </c>
      <c r="I311" s="54">
        <f t="shared" si="23"/>
        <v>1.0309247207885175E-2</v>
      </c>
      <c r="J311" s="55">
        <f t="shared" si="24"/>
        <v>1.0309263292541226E-2</v>
      </c>
    </row>
    <row r="312" spans="1:10" x14ac:dyDescent="0.25">
      <c r="A312" s="15">
        <v>43774</v>
      </c>
      <c r="B312" s="16">
        <v>7505512</v>
      </c>
      <c r="C312" s="16">
        <v>5629134</v>
      </c>
      <c r="D312" s="16">
        <v>2293351</v>
      </c>
      <c r="E312" s="16">
        <v>5420648</v>
      </c>
      <c r="F312" s="16">
        <f t="shared" si="20"/>
        <v>20848645</v>
      </c>
      <c r="G312" s="56">
        <f t="shared" si="21"/>
        <v>-5.8823588422601936E-2</v>
      </c>
      <c r="H312" s="56">
        <f t="shared" si="22"/>
        <v>-5.8823549082044568E-2</v>
      </c>
      <c r="I312" s="56">
        <f t="shared" si="23"/>
        <v>-5.8823360426152771E-2</v>
      </c>
      <c r="J312" s="57">
        <f t="shared" si="24"/>
        <v>-5.8823447704446141E-2</v>
      </c>
    </row>
    <row r="313" spans="1:10" x14ac:dyDescent="0.25">
      <c r="A313" s="22">
        <v>43775</v>
      </c>
      <c r="B313" s="23">
        <v>7740060</v>
      </c>
      <c r="C313" s="23">
        <v>5805045</v>
      </c>
      <c r="D313" s="23">
        <v>2365018</v>
      </c>
      <c r="E313" s="23">
        <v>5590043</v>
      </c>
      <c r="F313" s="23">
        <f t="shared" si="20"/>
        <v>21500166</v>
      </c>
      <c r="G313" s="54">
        <f t="shared" si="21"/>
        <v>0</v>
      </c>
      <c r="H313" s="54">
        <f t="shared" si="22"/>
        <v>0</v>
      </c>
      <c r="I313" s="54">
        <f t="shared" si="23"/>
        <v>0</v>
      </c>
      <c r="J313" s="55">
        <f t="shared" si="24"/>
        <v>0</v>
      </c>
    </row>
    <row r="314" spans="1:10" x14ac:dyDescent="0.25">
      <c r="A314" s="15">
        <v>43776</v>
      </c>
      <c r="B314" s="16">
        <v>7505512</v>
      </c>
      <c r="C314" s="16">
        <v>5629134</v>
      </c>
      <c r="D314" s="16">
        <v>2293351</v>
      </c>
      <c r="E314" s="16">
        <v>5420648</v>
      </c>
      <c r="F314" s="16">
        <f t="shared" si="20"/>
        <v>20848645</v>
      </c>
      <c r="G314" s="56">
        <f t="shared" si="21"/>
        <v>1.0526259099838065E-2</v>
      </c>
      <c r="H314" s="56">
        <f t="shared" si="22"/>
        <v>1.0526349803258173E-2</v>
      </c>
      <c r="I314" s="56">
        <f t="shared" si="23"/>
        <v>1.0526283321774077E-2</v>
      </c>
      <c r="J314" s="57">
        <f t="shared" si="24"/>
        <v>1.0526300090806018E-2</v>
      </c>
    </row>
    <row r="315" spans="1:10" x14ac:dyDescent="0.25">
      <c r="A315" s="22">
        <v>43777</v>
      </c>
      <c r="B315" s="23">
        <v>7583695</v>
      </c>
      <c r="C315" s="23">
        <v>5687771</v>
      </c>
      <c r="D315" s="23">
        <v>2317240</v>
      </c>
      <c r="E315" s="23">
        <v>5477113</v>
      </c>
      <c r="F315" s="23">
        <f t="shared" si="20"/>
        <v>21065819</v>
      </c>
      <c r="G315" s="54">
        <f t="shared" si="21"/>
        <v>0</v>
      </c>
      <c r="H315" s="54">
        <f t="shared" si="22"/>
        <v>0</v>
      </c>
      <c r="I315" s="54">
        <f t="shared" si="23"/>
        <v>0</v>
      </c>
      <c r="J315" s="55">
        <f t="shared" si="24"/>
        <v>0</v>
      </c>
    </row>
    <row r="316" spans="1:10" x14ac:dyDescent="0.25">
      <c r="A316" s="15">
        <v>43778</v>
      </c>
      <c r="B316" s="16">
        <v>16483516</v>
      </c>
      <c r="C316" s="16">
        <v>12362637</v>
      </c>
      <c r="D316" s="16">
        <v>5036630</v>
      </c>
      <c r="E316" s="16">
        <v>11904761</v>
      </c>
      <c r="F316" s="16">
        <f t="shared" si="20"/>
        <v>45787544</v>
      </c>
      <c r="G316" s="56">
        <f t="shared" si="21"/>
        <v>7.3684232467147837E-2</v>
      </c>
      <c r="H316" s="56">
        <f t="shared" si="22"/>
        <v>7.3684185842880723E-2</v>
      </c>
      <c r="I316" s="56">
        <f t="shared" si="23"/>
        <v>7.3684421457529847E-2</v>
      </c>
      <c r="J316" s="57">
        <f t="shared" si="24"/>
        <v>7.3684171602436122E-2</v>
      </c>
    </row>
    <row r="317" spans="1:10" x14ac:dyDescent="0.25">
      <c r="A317" s="22">
        <v>43779</v>
      </c>
      <c r="B317" s="23">
        <v>16968325</v>
      </c>
      <c r="C317" s="23">
        <v>12726244</v>
      </c>
      <c r="D317" s="23">
        <v>5184766</v>
      </c>
      <c r="E317" s="23">
        <v>12254901</v>
      </c>
      <c r="F317" s="23">
        <f t="shared" si="20"/>
        <v>47134236</v>
      </c>
      <c r="G317" s="54">
        <f t="shared" si="21"/>
        <v>2.9411746862744614E-2</v>
      </c>
      <c r="H317" s="54">
        <f t="shared" si="22"/>
        <v>2.94117670849674E-2</v>
      </c>
      <c r="I317" s="54">
        <f t="shared" si="23"/>
        <v>2.9411729668448849E-2</v>
      </c>
      <c r="J317" s="55">
        <f t="shared" si="24"/>
        <v>2.9411762235293848E-2</v>
      </c>
    </row>
    <row r="318" spans="1:10" x14ac:dyDescent="0.25">
      <c r="A318" s="15">
        <v>43780</v>
      </c>
      <c r="B318" s="16">
        <v>7740060</v>
      </c>
      <c r="C318" s="16">
        <v>5805045</v>
      </c>
      <c r="D318" s="16">
        <v>2365018</v>
      </c>
      <c r="E318" s="16">
        <v>5590043</v>
      </c>
      <c r="F318" s="16">
        <f t="shared" si="20"/>
        <v>21500166</v>
      </c>
      <c r="G318" s="56">
        <f t="shared" si="21"/>
        <v>1.0204157545207204E-2</v>
      </c>
      <c r="H318" s="56">
        <f t="shared" si="22"/>
        <v>1.0204113595832398E-2</v>
      </c>
      <c r="I318" s="56">
        <f t="shared" si="23"/>
        <v>1.0204051122343127E-2</v>
      </c>
      <c r="J318" s="57">
        <f t="shared" si="24"/>
        <v>1.0204066880416196E-2</v>
      </c>
    </row>
    <row r="319" spans="1:10" x14ac:dyDescent="0.25">
      <c r="A319" s="22">
        <v>43781</v>
      </c>
      <c r="B319" s="23">
        <v>7427330</v>
      </c>
      <c r="C319" s="23">
        <v>5570497</v>
      </c>
      <c r="D319" s="23">
        <v>2269462</v>
      </c>
      <c r="E319" s="23">
        <v>5364183</v>
      </c>
      <c r="F319" s="23">
        <f t="shared" si="20"/>
        <v>20631472</v>
      </c>
      <c r="G319" s="54">
        <f t="shared" si="21"/>
        <v>-1.0416611151910726E-2</v>
      </c>
      <c r="H319" s="54">
        <f t="shared" si="22"/>
        <v>-1.0416699975520194E-2</v>
      </c>
      <c r="I319" s="54">
        <f t="shared" si="23"/>
        <v>-1.0416634871853403E-2</v>
      </c>
      <c r="J319" s="55">
        <f t="shared" si="24"/>
        <v>-1.0416651293350898E-2</v>
      </c>
    </row>
    <row r="320" spans="1:10" x14ac:dyDescent="0.25">
      <c r="A320" s="15">
        <v>43782</v>
      </c>
      <c r="B320" s="16">
        <v>7740060</v>
      </c>
      <c r="C320" s="16">
        <v>5805045</v>
      </c>
      <c r="D320" s="16">
        <v>2365018</v>
      </c>
      <c r="E320" s="16">
        <v>5590043</v>
      </c>
      <c r="F320" s="16">
        <f t="shared" si="20"/>
        <v>21500166</v>
      </c>
      <c r="G320" s="56">
        <f t="shared" si="21"/>
        <v>0</v>
      </c>
      <c r="H320" s="56">
        <f t="shared" si="22"/>
        <v>0</v>
      </c>
      <c r="I320" s="56">
        <f t="shared" si="23"/>
        <v>0</v>
      </c>
      <c r="J320" s="57">
        <f t="shared" si="24"/>
        <v>0</v>
      </c>
    </row>
    <row r="321" spans="1:10" x14ac:dyDescent="0.25">
      <c r="A321" s="22">
        <v>43783</v>
      </c>
      <c r="B321" s="23">
        <v>7505512</v>
      </c>
      <c r="C321" s="23">
        <v>5629134</v>
      </c>
      <c r="D321" s="23">
        <v>2293351</v>
      </c>
      <c r="E321" s="23">
        <v>5420648</v>
      </c>
      <c r="F321" s="23">
        <f t="shared" si="20"/>
        <v>20848645</v>
      </c>
      <c r="G321" s="54">
        <f t="shared" si="21"/>
        <v>0</v>
      </c>
      <c r="H321" s="54">
        <f t="shared" si="22"/>
        <v>0</v>
      </c>
      <c r="I321" s="54">
        <f t="shared" si="23"/>
        <v>0</v>
      </c>
      <c r="J321" s="55">
        <f t="shared" si="24"/>
        <v>0</v>
      </c>
    </row>
    <row r="322" spans="1:10" x14ac:dyDescent="0.25">
      <c r="A322" s="15">
        <v>43784</v>
      </c>
      <c r="B322" s="16">
        <v>7818242</v>
      </c>
      <c r="C322" s="16">
        <v>5863681</v>
      </c>
      <c r="D322" s="16">
        <v>2388907</v>
      </c>
      <c r="E322" s="16">
        <v>5646508</v>
      </c>
      <c r="F322" s="16">
        <f t="shared" si="20"/>
        <v>21717338</v>
      </c>
      <c r="G322" s="56">
        <f t="shared" si="21"/>
        <v>3.0927799707134884E-2</v>
      </c>
      <c r="H322" s="56">
        <f t="shared" si="22"/>
        <v>3.0927757112584109E-2</v>
      </c>
      <c r="I322" s="56">
        <f t="shared" si="23"/>
        <v>3.0927741623655747E-2</v>
      </c>
      <c r="J322" s="57">
        <f t="shared" si="24"/>
        <v>3.0927789877623457E-2</v>
      </c>
    </row>
    <row r="323" spans="1:10" x14ac:dyDescent="0.25">
      <c r="A323" s="22">
        <v>43785</v>
      </c>
      <c r="B323" s="23">
        <v>16968325</v>
      </c>
      <c r="C323" s="23">
        <v>12726244</v>
      </c>
      <c r="D323" s="23">
        <v>5184766</v>
      </c>
      <c r="E323" s="23">
        <v>12254901</v>
      </c>
      <c r="F323" s="23">
        <f t="shared" si="20"/>
        <v>47134236</v>
      </c>
      <c r="G323" s="54">
        <f t="shared" si="21"/>
        <v>2.9411746862744614E-2</v>
      </c>
      <c r="H323" s="54">
        <f t="shared" si="22"/>
        <v>2.94117670849674E-2</v>
      </c>
      <c r="I323" s="54">
        <f t="shared" si="23"/>
        <v>2.9411729668448849E-2</v>
      </c>
      <c r="J323" s="55">
        <f t="shared" si="24"/>
        <v>2.9411762235293848E-2</v>
      </c>
    </row>
    <row r="324" spans="1:10" x14ac:dyDescent="0.25">
      <c r="A324" s="15">
        <v>43786</v>
      </c>
      <c r="B324" s="16">
        <v>15837104</v>
      </c>
      <c r="C324" s="16">
        <v>11877828</v>
      </c>
      <c r="D324" s="16">
        <v>4839115</v>
      </c>
      <c r="E324" s="16">
        <v>11437908</v>
      </c>
      <c r="F324" s="16">
        <f t="shared" si="20"/>
        <v>43991955</v>
      </c>
      <c r="G324" s="56">
        <f t="shared" si="21"/>
        <v>-6.6666627377775955E-2</v>
      </c>
      <c r="H324" s="56">
        <f t="shared" si="22"/>
        <v>-6.6666645712592065E-2</v>
      </c>
      <c r="I324" s="56">
        <f t="shared" si="23"/>
        <v>-6.6666653808484355E-2</v>
      </c>
      <c r="J324" s="57">
        <f t="shared" si="24"/>
        <v>-6.6666634026664062E-2</v>
      </c>
    </row>
    <row r="325" spans="1:10" x14ac:dyDescent="0.25">
      <c r="A325" s="22">
        <v>43787</v>
      </c>
      <c r="B325" s="23">
        <v>8209154</v>
      </c>
      <c r="C325" s="23">
        <v>6156866</v>
      </c>
      <c r="D325" s="23">
        <v>2508352</v>
      </c>
      <c r="E325" s="23">
        <v>5928833</v>
      </c>
      <c r="F325" s="23">
        <f t="shared" ref="F325:F369" si="25">SUM(B325:E325)</f>
        <v>22803205</v>
      </c>
      <c r="G325" s="54">
        <f t="shared" ref="G325:G369" si="26">IFERROR((VLOOKUP(A325,$A$3:$F$369,2,FALSE)/VLOOKUP(A325-7,$A$3:$F$369,2,FALSE))-1,"No data Found")</f>
        <v>6.0605990134443344E-2</v>
      </c>
      <c r="H325" s="54">
        <f t="shared" ref="H325:H369" si="27">IFERROR((VLOOKUP(A325,$A$3:$F$369,3,FALSE)/VLOOKUP(A325-7,$A$3:$F$369,3,FALSE))-1,"No data Found")</f>
        <v>6.0606076266420006E-2</v>
      </c>
      <c r="I325" s="54">
        <f t="shared" ref="I325:I369" si="28">IFERROR((VLOOKUP(A325,$A$3:$F$369,4,FALSE)/VLOOKUP(A325-7,$A$3:$F$369,4,FALSE))-1,"No data Found")</f>
        <v>6.060588122373689E-2</v>
      </c>
      <c r="J325" s="55">
        <f t="shared" ref="J325:J369" si="29">IFERROR((VLOOKUP(A325,$A$3:$F$369,5,FALSE)/VLOOKUP(A325-7,$A$3:$F$369,5,FALSE))-1,"No data Found")</f>
        <v>6.0605973871757257E-2</v>
      </c>
    </row>
    <row r="326" spans="1:10" x14ac:dyDescent="0.25">
      <c r="A326" s="15">
        <v>43788</v>
      </c>
      <c r="B326" s="16">
        <v>7661877</v>
      </c>
      <c r="C326" s="16">
        <v>5746408</v>
      </c>
      <c r="D326" s="16">
        <v>2341129</v>
      </c>
      <c r="E326" s="16">
        <v>5533578</v>
      </c>
      <c r="F326" s="16">
        <f t="shared" si="25"/>
        <v>21282992</v>
      </c>
      <c r="G326" s="56">
        <f t="shared" si="26"/>
        <v>3.1578911937398813E-2</v>
      </c>
      <c r="H326" s="56">
        <f t="shared" si="27"/>
        <v>3.1579049409774296E-2</v>
      </c>
      <c r="I326" s="56">
        <f t="shared" si="28"/>
        <v>3.1578849965322231E-2</v>
      </c>
      <c r="J326" s="57">
        <f t="shared" si="29"/>
        <v>3.1578900272418053E-2</v>
      </c>
    </row>
    <row r="327" spans="1:10" x14ac:dyDescent="0.25">
      <c r="A327" s="22">
        <v>43789</v>
      </c>
      <c r="B327" s="23">
        <v>8052789</v>
      </c>
      <c r="C327" s="23">
        <v>6039592</v>
      </c>
      <c r="D327" s="23">
        <v>2460574</v>
      </c>
      <c r="E327" s="23">
        <v>5815903</v>
      </c>
      <c r="F327" s="23">
        <f t="shared" si="25"/>
        <v>22368858</v>
      </c>
      <c r="G327" s="54">
        <f t="shared" si="26"/>
        <v>4.0403950356973972E-2</v>
      </c>
      <c r="H327" s="54">
        <f t="shared" si="27"/>
        <v>4.0403993422962303E-2</v>
      </c>
      <c r="I327" s="54">
        <f t="shared" si="28"/>
        <v>4.0403920815824668E-2</v>
      </c>
      <c r="J327" s="55">
        <f t="shared" si="29"/>
        <v>4.0403982581171505E-2</v>
      </c>
    </row>
    <row r="328" spans="1:10" x14ac:dyDescent="0.25">
      <c r="A328" s="15">
        <v>43790</v>
      </c>
      <c r="B328" s="16">
        <v>7661877</v>
      </c>
      <c r="C328" s="16">
        <v>5746408</v>
      </c>
      <c r="D328" s="16">
        <v>2341129</v>
      </c>
      <c r="E328" s="16">
        <v>5533578</v>
      </c>
      <c r="F328" s="16">
        <f t="shared" si="25"/>
        <v>21282992</v>
      </c>
      <c r="G328" s="56">
        <f t="shared" si="26"/>
        <v>2.0833355539235709E-2</v>
      </c>
      <c r="H328" s="56">
        <f t="shared" si="27"/>
        <v>2.0833399951040388E-2</v>
      </c>
      <c r="I328" s="56">
        <f t="shared" si="28"/>
        <v>2.0833269743706806E-2</v>
      </c>
      <c r="J328" s="57">
        <f t="shared" si="29"/>
        <v>2.0833302586701796E-2</v>
      </c>
    </row>
    <row r="329" spans="1:10" x14ac:dyDescent="0.25">
      <c r="A329" s="22">
        <v>43791</v>
      </c>
      <c r="B329" s="23">
        <v>8209154</v>
      </c>
      <c r="C329" s="23">
        <v>6156866</v>
      </c>
      <c r="D329" s="23">
        <v>2508352</v>
      </c>
      <c r="E329" s="23">
        <v>5928833</v>
      </c>
      <c r="F329" s="23">
        <f t="shared" si="25"/>
        <v>22803205</v>
      </c>
      <c r="G329" s="54">
        <f t="shared" si="26"/>
        <v>4.9999987209400798E-2</v>
      </c>
      <c r="H329" s="54">
        <f t="shared" si="27"/>
        <v>5.0000162014270488E-2</v>
      </c>
      <c r="I329" s="54">
        <f t="shared" si="28"/>
        <v>4.9999853489482771E-2</v>
      </c>
      <c r="J329" s="55">
        <f t="shared" si="29"/>
        <v>4.9999929159756817E-2</v>
      </c>
    </row>
    <row r="330" spans="1:10" x14ac:dyDescent="0.25">
      <c r="A330" s="15">
        <v>43792</v>
      </c>
      <c r="B330" s="16">
        <v>16483516</v>
      </c>
      <c r="C330" s="16">
        <v>12362637</v>
      </c>
      <c r="D330" s="16">
        <v>5036630</v>
      </c>
      <c r="E330" s="16">
        <v>11904761</v>
      </c>
      <c r="F330" s="16">
        <f t="shared" si="25"/>
        <v>45787544</v>
      </c>
      <c r="G330" s="56">
        <f t="shared" si="26"/>
        <v>-2.8571411733332552E-2</v>
      </c>
      <c r="H330" s="56">
        <f t="shared" si="27"/>
        <v>-2.8571430816508037E-2</v>
      </c>
      <c r="I330" s="56">
        <f t="shared" si="28"/>
        <v>-2.8571395507531072E-2</v>
      </c>
      <c r="J330" s="57">
        <f t="shared" si="29"/>
        <v>-2.8571426239999864E-2</v>
      </c>
    </row>
    <row r="331" spans="1:10" x14ac:dyDescent="0.25">
      <c r="A331" s="22">
        <v>43793</v>
      </c>
      <c r="B331" s="23">
        <v>16645119</v>
      </c>
      <c r="C331" s="23">
        <v>12483839</v>
      </c>
      <c r="D331" s="23">
        <v>5086008</v>
      </c>
      <c r="E331" s="23">
        <v>12021475</v>
      </c>
      <c r="F331" s="23">
        <f t="shared" si="25"/>
        <v>46236441</v>
      </c>
      <c r="G331" s="54">
        <f t="shared" si="26"/>
        <v>5.1020375947521623E-2</v>
      </c>
      <c r="H331" s="54">
        <f t="shared" si="27"/>
        <v>5.1020354899902642E-2</v>
      </c>
      <c r="I331" s="54">
        <f t="shared" si="28"/>
        <v>5.1020279534584212E-2</v>
      </c>
      <c r="J331" s="55">
        <f t="shared" si="29"/>
        <v>5.102043135860157E-2</v>
      </c>
    </row>
    <row r="332" spans="1:10" x14ac:dyDescent="0.25">
      <c r="A332" s="15">
        <v>43794</v>
      </c>
      <c r="B332" s="16">
        <v>7974607</v>
      </c>
      <c r="C332" s="16">
        <v>5980955</v>
      </c>
      <c r="D332" s="16">
        <v>2436685</v>
      </c>
      <c r="E332" s="16">
        <v>5759438</v>
      </c>
      <c r="F332" s="16">
        <f t="shared" si="25"/>
        <v>22151685</v>
      </c>
      <c r="G332" s="56">
        <f t="shared" si="26"/>
        <v>-2.8571397247511787E-2</v>
      </c>
      <c r="H332" s="56">
        <f t="shared" si="27"/>
        <v>-2.8571516742446512E-2</v>
      </c>
      <c r="I332" s="56">
        <f t="shared" si="28"/>
        <v>-2.8571348837802657E-2</v>
      </c>
      <c r="J332" s="57">
        <f t="shared" si="29"/>
        <v>-2.8571390018912624E-2</v>
      </c>
    </row>
    <row r="333" spans="1:10" x14ac:dyDescent="0.25">
      <c r="A333" s="22">
        <v>43795</v>
      </c>
      <c r="B333" s="23">
        <v>7583695</v>
      </c>
      <c r="C333" s="23">
        <v>5687771</v>
      </c>
      <c r="D333" s="23">
        <v>2317240</v>
      </c>
      <c r="E333" s="23">
        <v>5477113</v>
      </c>
      <c r="F333" s="23">
        <f t="shared" si="25"/>
        <v>21065819</v>
      </c>
      <c r="G333" s="54">
        <f t="shared" si="26"/>
        <v>-1.0204027028886009E-2</v>
      </c>
      <c r="H333" s="54">
        <f t="shared" si="27"/>
        <v>-1.0204113595832398E-2</v>
      </c>
      <c r="I333" s="54">
        <f t="shared" si="28"/>
        <v>-1.0204051122343127E-2</v>
      </c>
      <c r="J333" s="55">
        <f t="shared" si="29"/>
        <v>-1.0204066880416196E-2</v>
      </c>
    </row>
    <row r="334" spans="1:10" x14ac:dyDescent="0.25">
      <c r="A334" s="15">
        <v>43796</v>
      </c>
      <c r="B334" s="16">
        <v>8209154</v>
      </c>
      <c r="C334" s="16">
        <v>6156866</v>
      </c>
      <c r="D334" s="16">
        <v>2508352</v>
      </c>
      <c r="E334" s="16">
        <v>5928833</v>
      </c>
      <c r="F334" s="16">
        <f t="shared" si="25"/>
        <v>22803205</v>
      </c>
      <c r="G334" s="56">
        <f t="shared" si="26"/>
        <v>1.9417496223979036E-2</v>
      </c>
      <c r="H334" s="56">
        <f t="shared" si="27"/>
        <v>1.9417536813745029E-2</v>
      </c>
      <c r="I334" s="56">
        <f t="shared" si="28"/>
        <v>1.9417420488065051E-2</v>
      </c>
      <c r="J334" s="57">
        <f t="shared" si="29"/>
        <v>1.9417449018664934E-2</v>
      </c>
    </row>
    <row r="335" spans="1:10" x14ac:dyDescent="0.25">
      <c r="A335" s="22">
        <v>43797</v>
      </c>
      <c r="B335" s="23">
        <v>8209154</v>
      </c>
      <c r="C335" s="23">
        <v>6156866</v>
      </c>
      <c r="D335" s="23">
        <v>2508352</v>
      </c>
      <c r="E335" s="23">
        <v>5928833</v>
      </c>
      <c r="F335" s="23">
        <f t="shared" si="25"/>
        <v>22803205</v>
      </c>
      <c r="G335" s="54">
        <f t="shared" si="26"/>
        <v>7.1428580751165871E-2</v>
      </c>
      <c r="H335" s="54">
        <f t="shared" si="27"/>
        <v>7.1428621149072669E-2</v>
      </c>
      <c r="I335" s="54">
        <f t="shared" si="28"/>
        <v>7.142835785640167E-2</v>
      </c>
      <c r="J335" s="55">
        <f t="shared" si="29"/>
        <v>7.1428468162913816E-2</v>
      </c>
    </row>
    <row r="336" spans="1:10" x14ac:dyDescent="0.25">
      <c r="A336" s="15">
        <v>43798</v>
      </c>
      <c r="B336" s="16">
        <v>7818242</v>
      </c>
      <c r="C336" s="16">
        <v>5863681</v>
      </c>
      <c r="D336" s="16">
        <v>2388907</v>
      </c>
      <c r="E336" s="16">
        <v>5646508</v>
      </c>
      <c r="F336" s="16">
        <f t="shared" si="25"/>
        <v>21717338</v>
      </c>
      <c r="G336" s="56">
        <f t="shared" si="26"/>
        <v>-4.7619036017596983E-2</v>
      </c>
      <c r="H336" s="56">
        <f t="shared" si="27"/>
        <v>-4.7619194570744261E-2</v>
      </c>
      <c r="I336" s="56">
        <f t="shared" si="28"/>
        <v>-4.7618914729671169E-2</v>
      </c>
      <c r="J336" s="57">
        <f t="shared" si="29"/>
        <v>-4.7618983364854484E-2</v>
      </c>
    </row>
    <row r="337" spans="1:10" x14ac:dyDescent="0.25">
      <c r="A337" s="22">
        <v>43799</v>
      </c>
      <c r="B337" s="23">
        <v>16968325</v>
      </c>
      <c r="C337" s="23">
        <v>12726244</v>
      </c>
      <c r="D337" s="23">
        <v>5184766</v>
      </c>
      <c r="E337" s="23">
        <v>12254901</v>
      </c>
      <c r="F337" s="23">
        <f t="shared" si="25"/>
        <v>47134236</v>
      </c>
      <c r="G337" s="54">
        <f t="shared" si="26"/>
        <v>2.9411746862744614E-2</v>
      </c>
      <c r="H337" s="54">
        <f t="shared" si="27"/>
        <v>2.94117670849674E-2</v>
      </c>
      <c r="I337" s="54">
        <f t="shared" si="28"/>
        <v>2.9411729668448849E-2</v>
      </c>
      <c r="J337" s="55">
        <f t="shared" si="29"/>
        <v>2.9411762235293848E-2</v>
      </c>
    </row>
    <row r="338" spans="1:10" x14ac:dyDescent="0.25">
      <c r="A338" s="15">
        <v>43800</v>
      </c>
      <c r="B338" s="16">
        <v>16806722</v>
      </c>
      <c r="C338" s="16">
        <v>12605042</v>
      </c>
      <c r="D338" s="16">
        <v>5135387</v>
      </c>
      <c r="E338" s="16">
        <v>12138188</v>
      </c>
      <c r="F338" s="16">
        <f t="shared" si="25"/>
        <v>46685339</v>
      </c>
      <c r="G338" s="56">
        <f t="shared" si="26"/>
        <v>9.7087320312940761E-3</v>
      </c>
      <c r="H338" s="56">
        <f t="shared" si="27"/>
        <v>9.7087923033931656E-3</v>
      </c>
      <c r="I338" s="56">
        <f t="shared" si="28"/>
        <v>9.708793222503731E-3</v>
      </c>
      <c r="J338" s="57">
        <f t="shared" si="29"/>
        <v>9.7087087898948266E-3</v>
      </c>
    </row>
    <row r="339" spans="1:10" x14ac:dyDescent="0.25">
      <c r="A339" s="22">
        <v>43801</v>
      </c>
      <c r="B339" s="23">
        <v>7740060</v>
      </c>
      <c r="C339" s="23">
        <v>5805045</v>
      </c>
      <c r="D339" s="23">
        <v>2365018</v>
      </c>
      <c r="E339" s="23">
        <v>5590043</v>
      </c>
      <c r="F339" s="23">
        <f t="shared" si="25"/>
        <v>21500166</v>
      </c>
      <c r="G339" s="54">
        <f t="shared" si="26"/>
        <v>-2.9411731512286488E-2</v>
      </c>
      <c r="H339" s="54">
        <f t="shared" si="27"/>
        <v>-2.9411690942332758E-2</v>
      </c>
      <c r="I339" s="54">
        <f t="shared" si="28"/>
        <v>-2.9411680213076385E-2</v>
      </c>
      <c r="J339" s="55">
        <f t="shared" si="29"/>
        <v>-2.9411723852223126E-2</v>
      </c>
    </row>
    <row r="340" spans="1:10" x14ac:dyDescent="0.25">
      <c r="A340" s="15">
        <v>43802</v>
      </c>
      <c r="B340" s="16">
        <v>7505512</v>
      </c>
      <c r="C340" s="16">
        <v>5629134</v>
      </c>
      <c r="D340" s="16">
        <v>2293351</v>
      </c>
      <c r="E340" s="16">
        <v>5420648</v>
      </c>
      <c r="F340" s="16">
        <f t="shared" si="25"/>
        <v>20848645</v>
      </c>
      <c r="G340" s="56">
        <f t="shared" si="26"/>
        <v>-1.0309354476940369E-2</v>
      </c>
      <c r="H340" s="56">
        <f t="shared" si="27"/>
        <v>-1.0309310976127528E-2</v>
      </c>
      <c r="I340" s="56">
        <f t="shared" si="28"/>
        <v>-1.0309247207885286E-2</v>
      </c>
      <c r="J340" s="57">
        <f t="shared" si="29"/>
        <v>-1.0309263292541115E-2</v>
      </c>
    </row>
    <row r="341" spans="1:10" x14ac:dyDescent="0.25">
      <c r="A341" s="22">
        <v>43803</v>
      </c>
      <c r="B341" s="23">
        <v>8052789</v>
      </c>
      <c r="C341" s="23">
        <v>6039592</v>
      </c>
      <c r="D341" s="23">
        <v>2460574</v>
      </c>
      <c r="E341" s="23">
        <v>5815903</v>
      </c>
      <c r="F341" s="23">
        <f t="shared" si="25"/>
        <v>22368858</v>
      </c>
      <c r="G341" s="54">
        <f t="shared" si="26"/>
        <v>-1.9047638770085196E-2</v>
      </c>
      <c r="H341" s="54">
        <f t="shared" si="27"/>
        <v>-1.9047677828297749E-2</v>
      </c>
      <c r="I341" s="54">
        <f t="shared" si="28"/>
        <v>-1.9047565891868401E-2</v>
      </c>
      <c r="J341" s="55">
        <f t="shared" si="29"/>
        <v>-1.9047593345941749E-2</v>
      </c>
    </row>
    <row r="342" spans="1:10" x14ac:dyDescent="0.25">
      <c r="A342" s="15">
        <v>43804</v>
      </c>
      <c r="B342" s="16">
        <v>8130972</v>
      </c>
      <c r="C342" s="16">
        <v>6098229</v>
      </c>
      <c r="D342" s="16">
        <v>2484463</v>
      </c>
      <c r="E342" s="16">
        <v>5872368</v>
      </c>
      <c r="F342" s="16">
        <f t="shared" si="25"/>
        <v>22586032</v>
      </c>
      <c r="G342" s="56">
        <f t="shared" si="26"/>
        <v>-9.5237584774265915E-3</v>
      </c>
      <c r="H342" s="56">
        <f t="shared" si="27"/>
        <v>-9.5238389141488744E-3</v>
      </c>
      <c r="I342" s="56">
        <f t="shared" si="28"/>
        <v>-9.523782945934256E-3</v>
      </c>
      <c r="J342" s="57">
        <f t="shared" si="29"/>
        <v>-9.5237966729708745E-3</v>
      </c>
    </row>
    <row r="343" spans="1:10" x14ac:dyDescent="0.25">
      <c r="A343" s="22">
        <v>43805</v>
      </c>
      <c r="B343" s="23">
        <v>7583695</v>
      </c>
      <c r="C343" s="23">
        <v>5687771</v>
      </c>
      <c r="D343" s="23">
        <v>2317240</v>
      </c>
      <c r="E343" s="23">
        <v>5477113</v>
      </c>
      <c r="F343" s="23">
        <f t="shared" si="25"/>
        <v>21065819</v>
      </c>
      <c r="G343" s="54">
        <f t="shared" si="26"/>
        <v>-2.9999966744442053E-2</v>
      </c>
      <c r="H343" s="54">
        <f t="shared" si="27"/>
        <v>-2.9999926667224952E-2</v>
      </c>
      <c r="I343" s="54">
        <f t="shared" si="28"/>
        <v>-2.9999912093689685E-2</v>
      </c>
      <c r="J343" s="55">
        <f t="shared" si="29"/>
        <v>-2.9999957495854046E-2</v>
      </c>
    </row>
    <row r="344" spans="1:10" x14ac:dyDescent="0.25">
      <c r="A344" s="15">
        <v>43806</v>
      </c>
      <c r="B344" s="16">
        <v>15837104</v>
      </c>
      <c r="C344" s="16">
        <v>11877828</v>
      </c>
      <c r="D344" s="16">
        <v>4839115</v>
      </c>
      <c r="E344" s="16">
        <v>11437908</v>
      </c>
      <c r="F344" s="16">
        <f t="shared" si="25"/>
        <v>43991955</v>
      </c>
      <c r="G344" s="56">
        <f t="shared" si="26"/>
        <v>-6.6666627377775955E-2</v>
      </c>
      <c r="H344" s="56">
        <f t="shared" si="27"/>
        <v>-6.6666645712592065E-2</v>
      </c>
      <c r="I344" s="56">
        <f t="shared" si="28"/>
        <v>-6.6666653808484355E-2</v>
      </c>
      <c r="J344" s="57">
        <f t="shared" si="29"/>
        <v>-6.6666634026664062E-2</v>
      </c>
    </row>
    <row r="345" spans="1:10" x14ac:dyDescent="0.25">
      <c r="A345" s="22">
        <v>43807</v>
      </c>
      <c r="B345" s="23">
        <v>15837104</v>
      </c>
      <c r="C345" s="23">
        <v>11877828</v>
      </c>
      <c r="D345" s="23">
        <v>4839115</v>
      </c>
      <c r="E345" s="23">
        <v>11437908</v>
      </c>
      <c r="F345" s="23">
        <f t="shared" si="25"/>
        <v>43991955</v>
      </c>
      <c r="G345" s="54">
        <f t="shared" si="26"/>
        <v>-5.7692273365383184E-2</v>
      </c>
      <c r="H345" s="54">
        <f t="shared" si="27"/>
        <v>-5.7692310743589714E-2</v>
      </c>
      <c r="I345" s="54">
        <f t="shared" si="28"/>
        <v>-5.7692244031462447E-2</v>
      </c>
      <c r="J345" s="55">
        <f t="shared" si="29"/>
        <v>-5.769230135502923E-2</v>
      </c>
    </row>
    <row r="346" spans="1:10" x14ac:dyDescent="0.25">
      <c r="A346" s="15">
        <v>43808</v>
      </c>
      <c r="B346" s="16">
        <v>8130972</v>
      </c>
      <c r="C346" s="16">
        <v>6098229</v>
      </c>
      <c r="D346" s="16">
        <v>2484463</v>
      </c>
      <c r="E346" s="16">
        <v>5872368</v>
      </c>
      <c r="F346" s="16">
        <f t="shared" si="25"/>
        <v>22586032</v>
      </c>
      <c r="G346" s="56">
        <f t="shared" si="26"/>
        <v>5.0505034844691155E-2</v>
      </c>
      <c r="H346" s="56">
        <f t="shared" si="27"/>
        <v>5.0505034844691155E-2</v>
      </c>
      <c r="I346" s="56">
        <f t="shared" si="28"/>
        <v>5.050490101978089E-2</v>
      </c>
      <c r="J346" s="57">
        <f t="shared" si="29"/>
        <v>5.0504978226464381E-2</v>
      </c>
    </row>
    <row r="347" spans="1:10" x14ac:dyDescent="0.25">
      <c r="A347" s="22">
        <v>43809</v>
      </c>
      <c r="B347" s="23">
        <v>7740060</v>
      </c>
      <c r="C347" s="23">
        <v>5805045</v>
      </c>
      <c r="D347" s="23">
        <v>2365018</v>
      </c>
      <c r="E347" s="23">
        <v>5590043</v>
      </c>
      <c r="F347" s="23">
        <f t="shared" si="25"/>
        <v>21500166</v>
      </c>
      <c r="G347" s="54">
        <f t="shared" si="26"/>
        <v>3.1250099926560582E-2</v>
      </c>
      <c r="H347" s="54">
        <f t="shared" si="27"/>
        <v>3.1250099926560582E-2</v>
      </c>
      <c r="I347" s="54">
        <f t="shared" si="28"/>
        <v>3.124990461556032E-2</v>
      </c>
      <c r="J347" s="55">
        <f t="shared" si="29"/>
        <v>3.1249953880052805E-2</v>
      </c>
    </row>
    <row r="348" spans="1:10" x14ac:dyDescent="0.25">
      <c r="A348" s="15">
        <v>43810</v>
      </c>
      <c r="B348" s="16">
        <v>8130972</v>
      </c>
      <c r="C348" s="16">
        <v>6098229</v>
      </c>
      <c r="D348" s="16">
        <v>2484463</v>
      </c>
      <c r="E348" s="16">
        <v>5872368</v>
      </c>
      <c r="F348" s="16">
        <f t="shared" si="25"/>
        <v>22586032</v>
      </c>
      <c r="G348" s="56">
        <f t="shared" si="26"/>
        <v>9.7088102022790945E-3</v>
      </c>
      <c r="H348" s="56">
        <f t="shared" si="27"/>
        <v>9.7087684068726254E-3</v>
      </c>
      <c r="I348" s="56">
        <f t="shared" si="28"/>
        <v>9.7087102440325257E-3</v>
      </c>
      <c r="J348" s="57">
        <f t="shared" si="29"/>
        <v>9.708724509332356E-3</v>
      </c>
    </row>
    <row r="349" spans="1:10" x14ac:dyDescent="0.25">
      <c r="A349" s="22">
        <v>43811</v>
      </c>
      <c r="B349" s="23">
        <v>7896424</v>
      </c>
      <c r="C349" s="23">
        <v>5922318</v>
      </c>
      <c r="D349" s="23">
        <v>2412796</v>
      </c>
      <c r="E349" s="23">
        <v>5702973</v>
      </c>
      <c r="F349" s="23">
        <f t="shared" si="25"/>
        <v>21934511</v>
      </c>
      <c r="G349" s="54">
        <f t="shared" si="26"/>
        <v>-2.8846243720922926E-2</v>
      </c>
      <c r="H349" s="54">
        <f t="shared" si="27"/>
        <v>-2.8846243720922926E-2</v>
      </c>
      <c r="I349" s="54">
        <f t="shared" si="28"/>
        <v>-2.884607257181937E-2</v>
      </c>
      <c r="J349" s="55">
        <f t="shared" si="29"/>
        <v>-2.8846114548679469E-2</v>
      </c>
    </row>
    <row r="350" spans="1:10" x14ac:dyDescent="0.25">
      <c r="A350" s="15">
        <v>43812</v>
      </c>
      <c r="B350" s="16">
        <v>8209154</v>
      </c>
      <c r="C350" s="16">
        <v>6156866</v>
      </c>
      <c r="D350" s="16">
        <v>2508352</v>
      </c>
      <c r="E350" s="16">
        <v>5928833</v>
      </c>
      <c r="F350" s="16">
        <f t="shared" si="25"/>
        <v>22803205</v>
      </c>
      <c r="G350" s="56">
        <f t="shared" si="26"/>
        <v>8.2474176506307284E-2</v>
      </c>
      <c r="H350" s="56">
        <f t="shared" si="27"/>
        <v>8.247431199322186E-2</v>
      </c>
      <c r="I350" s="56">
        <f t="shared" si="28"/>
        <v>8.2473977663081843E-2</v>
      </c>
      <c r="J350" s="57">
        <f t="shared" si="29"/>
        <v>8.2474106340329367E-2</v>
      </c>
    </row>
    <row r="351" spans="1:10" x14ac:dyDescent="0.25">
      <c r="A351" s="22">
        <v>43813</v>
      </c>
      <c r="B351" s="23">
        <v>16483516</v>
      </c>
      <c r="C351" s="23">
        <v>12362637</v>
      </c>
      <c r="D351" s="23">
        <v>5036630</v>
      </c>
      <c r="E351" s="23">
        <v>11904761</v>
      </c>
      <c r="F351" s="23">
        <f t="shared" si="25"/>
        <v>45787544</v>
      </c>
      <c r="G351" s="54">
        <f t="shared" si="26"/>
        <v>4.0816300758017343E-2</v>
      </c>
      <c r="H351" s="54">
        <f t="shared" si="27"/>
        <v>4.0816300758017343E-2</v>
      </c>
      <c r="I351" s="54">
        <f t="shared" si="28"/>
        <v>4.0816347617281368E-2</v>
      </c>
      <c r="J351" s="55">
        <f t="shared" si="29"/>
        <v>4.0816292629736184E-2</v>
      </c>
    </row>
    <row r="352" spans="1:10" x14ac:dyDescent="0.25">
      <c r="A352" s="15">
        <v>43814</v>
      </c>
      <c r="B352" s="16">
        <v>15513897</v>
      </c>
      <c r="C352" s="16">
        <v>11635423</v>
      </c>
      <c r="D352" s="16">
        <v>4740357</v>
      </c>
      <c r="E352" s="16">
        <v>11204481</v>
      </c>
      <c r="F352" s="16">
        <f t="shared" si="25"/>
        <v>43094158</v>
      </c>
      <c r="G352" s="56">
        <f t="shared" si="26"/>
        <v>-2.040821352186617E-2</v>
      </c>
      <c r="H352" s="56">
        <f t="shared" si="27"/>
        <v>-2.0408192474246967E-2</v>
      </c>
      <c r="I352" s="56">
        <f t="shared" si="28"/>
        <v>-2.0408277133318831E-2</v>
      </c>
      <c r="J352" s="57">
        <f t="shared" si="29"/>
        <v>-2.0408190029155726E-2</v>
      </c>
    </row>
    <row r="353" spans="1:10" x14ac:dyDescent="0.25">
      <c r="A353" s="22">
        <v>43815</v>
      </c>
      <c r="B353" s="23">
        <v>7661877</v>
      </c>
      <c r="C353" s="23">
        <v>5746408</v>
      </c>
      <c r="D353" s="23">
        <v>2341129</v>
      </c>
      <c r="E353" s="23">
        <v>5533578</v>
      </c>
      <c r="F353" s="23">
        <f t="shared" si="25"/>
        <v>21282992</v>
      </c>
      <c r="G353" s="54">
        <f t="shared" si="26"/>
        <v>-5.7692364455319778E-2</v>
      </c>
      <c r="H353" s="54">
        <f t="shared" si="27"/>
        <v>-5.7692323459811012E-2</v>
      </c>
      <c r="I353" s="54">
        <f t="shared" si="28"/>
        <v>-5.769214514363874E-2</v>
      </c>
      <c r="J353" s="55">
        <f t="shared" si="29"/>
        <v>-5.7692229097359049E-2</v>
      </c>
    </row>
    <row r="354" spans="1:10" x14ac:dyDescent="0.25">
      <c r="A354" s="15">
        <v>43816</v>
      </c>
      <c r="B354" s="16">
        <v>7583695</v>
      </c>
      <c r="C354" s="16">
        <v>5687771</v>
      </c>
      <c r="D354" s="16">
        <v>2317240</v>
      </c>
      <c r="E354" s="16">
        <v>5477113</v>
      </c>
      <c r="F354" s="16">
        <f t="shared" si="25"/>
        <v>21065819</v>
      </c>
      <c r="G354" s="56">
        <f t="shared" si="26"/>
        <v>-2.0202039777469372E-2</v>
      </c>
      <c r="H354" s="56">
        <f t="shared" si="27"/>
        <v>-2.0202082843457703E-2</v>
      </c>
      <c r="I354" s="56">
        <f t="shared" si="28"/>
        <v>-2.0201960407912334E-2</v>
      </c>
      <c r="J354" s="57">
        <f t="shared" si="29"/>
        <v>-2.0201991290585752E-2</v>
      </c>
    </row>
    <row r="355" spans="1:10" x14ac:dyDescent="0.25">
      <c r="A355" s="22">
        <v>43817</v>
      </c>
      <c r="B355" s="23">
        <v>8052789</v>
      </c>
      <c r="C355" s="23">
        <v>6039592</v>
      </c>
      <c r="D355" s="23">
        <v>2460574</v>
      </c>
      <c r="E355" s="23">
        <v>5815903</v>
      </c>
      <c r="F355" s="23">
        <f t="shared" si="25"/>
        <v>22368858</v>
      </c>
      <c r="G355" s="54">
        <f t="shared" si="26"/>
        <v>-9.6154555691496668E-3</v>
      </c>
      <c r="H355" s="54">
        <f t="shared" si="27"/>
        <v>-9.6154145736410124E-3</v>
      </c>
      <c r="I355" s="54">
        <f t="shared" si="28"/>
        <v>-9.615357523939827E-3</v>
      </c>
      <c r="J355" s="55">
        <f t="shared" si="29"/>
        <v>-9.6153715162264897E-3</v>
      </c>
    </row>
    <row r="356" spans="1:10" x14ac:dyDescent="0.25">
      <c r="A356" s="15">
        <v>43818</v>
      </c>
      <c r="B356" s="16">
        <v>7583695</v>
      </c>
      <c r="C356" s="16">
        <v>5687771</v>
      </c>
      <c r="D356" s="16">
        <v>2317240</v>
      </c>
      <c r="E356" s="16">
        <v>5477113</v>
      </c>
      <c r="F356" s="16">
        <f t="shared" si="25"/>
        <v>21065819</v>
      </c>
      <c r="G356" s="56">
        <f t="shared" si="26"/>
        <v>-3.9603876387590109E-2</v>
      </c>
      <c r="H356" s="56">
        <f t="shared" si="27"/>
        <v>-3.9603918600791155E-2</v>
      </c>
      <c r="I356" s="56">
        <f t="shared" si="28"/>
        <v>-3.9603845497091394E-2</v>
      </c>
      <c r="J356" s="57">
        <f t="shared" si="29"/>
        <v>-3.9603904840510351E-2</v>
      </c>
    </row>
    <row r="357" spans="1:10" x14ac:dyDescent="0.25">
      <c r="A357" s="22">
        <v>43819</v>
      </c>
      <c r="B357" s="23">
        <v>7974607</v>
      </c>
      <c r="C357" s="23">
        <v>5980955</v>
      </c>
      <c r="D357" s="23">
        <v>2436685</v>
      </c>
      <c r="E357" s="23">
        <v>5759438</v>
      </c>
      <c r="F357" s="23">
        <f t="shared" si="25"/>
        <v>22151685</v>
      </c>
      <c r="G357" s="54">
        <f t="shared" si="26"/>
        <v>-2.8571397247511787E-2</v>
      </c>
      <c r="H357" s="54">
        <f t="shared" si="27"/>
        <v>-2.8571516742446512E-2</v>
      </c>
      <c r="I357" s="54">
        <f t="shared" si="28"/>
        <v>-2.8571348837802657E-2</v>
      </c>
      <c r="J357" s="55">
        <f t="shared" si="29"/>
        <v>-2.8571390018912624E-2</v>
      </c>
    </row>
    <row r="358" spans="1:10" x14ac:dyDescent="0.25">
      <c r="A358" s="15">
        <v>43820</v>
      </c>
      <c r="B358" s="16">
        <v>16645119</v>
      </c>
      <c r="C358" s="16">
        <v>12483839</v>
      </c>
      <c r="D358" s="16">
        <v>5086008</v>
      </c>
      <c r="E358" s="16">
        <v>12021475</v>
      </c>
      <c r="F358" s="16">
        <f t="shared" si="25"/>
        <v>46236441</v>
      </c>
      <c r="G358" s="56">
        <f t="shared" si="26"/>
        <v>9.8039156209148715E-3</v>
      </c>
      <c r="H358" s="56">
        <f t="shared" si="27"/>
        <v>9.8038953986920863E-3</v>
      </c>
      <c r="I358" s="56">
        <f t="shared" si="28"/>
        <v>9.8037775258457138E-3</v>
      </c>
      <c r="J358" s="57">
        <f t="shared" si="29"/>
        <v>9.8039767451021387E-3</v>
      </c>
    </row>
    <row r="359" spans="1:10" x14ac:dyDescent="0.25">
      <c r="A359" s="22">
        <v>43821</v>
      </c>
      <c r="B359" s="23">
        <v>15513897</v>
      </c>
      <c r="C359" s="23">
        <v>11635423</v>
      </c>
      <c r="D359" s="23">
        <v>4740357</v>
      </c>
      <c r="E359" s="23">
        <v>11204481</v>
      </c>
      <c r="F359" s="23">
        <f t="shared" si="25"/>
        <v>43094158</v>
      </c>
      <c r="G359" s="54">
        <f t="shared" si="26"/>
        <v>0</v>
      </c>
      <c r="H359" s="54">
        <f t="shared" si="27"/>
        <v>0</v>
      </c>
      <c r="I359" s="54">
        <f t="shared" si="28"/>
        <v>0</v>
      </c>
      <c r="J359" s="55">
        <f t="shared" si="29"/>
        <v>0</v>
      </c>
    </row>
    <row r="360" spans="1:10" x14ac:dyDescent="0.25">
      <c r="A360" s="15">
        <v>43822</v>
      </c>
      <c r="B360" s="16">
        <v>7740060</v>
      </c>
      <c r="C360" s="16">
        <v>5805045</v>
      </c>
      <c r="D360" s="16">
        <v>2365018</v>
      </c>
      <c r="E360" s="16">
        <v>5590043</v>
      </c>
      <c r="F360" s="16">
        <f t="shared" si="25"/>
        <v>21500166</v>
      </c>
      <c r="G360" s="56">
        <f t="shared" si="26"/>
        <v>1.0204157545207204E-2</v>
      </c>
      <c r="H360" s="56">
        <f t="shared" si="27"/>
        <v>1.0204113595832398E-2</v>
      </c>
      <c r="I360" s="56">
        <f t="shared" si="28"/>
        <v>1.0204051122343127E-2</v>
      </c>
      <c r="J360" s="57">
        <f t="shared" si="29"/>
        <v>1.0204066880416196E-2</v>
      </c>
    </row>
    <row r="361" spans="1:10" x14ac:dyDescent="0.25">
      <c r="A361" s="22">
        <v>43823</v>
      </c>
      <c r="B361" s="23">
        <v>7661877</v>
      </c>
      <c r="C361" s="23">
        <v>5746408</v>
      </c>
      <c r="D361" s="23">
        <v>2341129</v>
      </c>
      <c r="E361" s="23">
        <v>5533578</v>
      </c>
      <c r="F361" s="23">
        <f t="shared" si="25"/>
        <v>21282992</v>
      </c>
      <c r="G361" s="54">
        <f t="shared" si="26"/>
        <v>1.0309222615097369E-2</v>
      </c>
      <c r="H361" s="54">
        <f t="shared" si="27"/>
        <v>1.0309310976127639E-2</v>
      </c>
      <c r="I361" s="54">
        <f t="shared" si="28"/>
        <v>1.0309247207885175E-2</v>
      </c>
      <c r="J361" s="55">
        <f t="shared" si="29"/>
        <v>1.0309263292541226E-2</v>
      </c>
    </row>
    <row r="362" spans="1:10" x14ac:dyDescent="0.25">
      <c r="A362" s="15">
        <v>43824</v>
      </c>
      <c r="B362" s="16">
        <v>7427330</v>
      </c>
      <c r="C362" s="16">
        <v>5570497</v>
      </c>
      <c r="D362" s="16">
        <v>2269462</v>
      </c>
      <c r="E362" s="16">
        <v>5364183</v>
      </c>
      <c r="F362" s="16">
        <f t="shared" si="25"/>
        <v>20631472</v>
      </c>
      <c r="G362" s="56">
        <f t="shared" si="26"/>
        <v>-7.7669860715337213E-2</v>
      </c>
      <c r="H362" s="56">
        <f t="shared" si="27"/>
        <v>-7.7669981680881794E-2</v>
      </c>
      <c r="I362" s="56">
        <f t="shared" si="28"/>
        <v>-7.7669681952259872E-2</v>
      </c>
      <c r="J362" s="57">
        <f t="shared" si="29"/>
        <v>-7.7669796074659403E-2</v>
      </c>
    </row>
    <row r="363" spans="1:10" x14ac:dyDescent="0.25">
      <c r="A363" s="22">
        <v>43825</v>
      </c>
      <c r="B363" s="23">
        <v>7427330</v>
      </c>
      <c r="C363" s="23">
        <v>5570497</v>
      </c>
      <c r="D363" s="23">
        <v>2269462</v>
      </c>
      <c r="E363" s="23">
        <v>5364183</v>
      </c>
      <c r="F363" s="23">
        <f t="shared" si="25"/>
        <v>20631472</v>
      </c>
      <c r="G363" s="54">
        <f t="shared" si="26"/>
        <v>-2.0618577092037627E-2</v>
      </c>
      <c r="H363" s="54">
        <f t="shared" si="27"/>
        <v>-2.0618621952255056E-2</v>
      </c>
      <c r="I363" s="54">
        <f t="shared" si="28"/>
        <v>-2.0618494415770461E-2</v>
      </c>
      <c r="J363" s="55">
        <f t="shared" si="29"/>
        <v>-2.0618526585082342E-2</v>
      </c>
    </row>
    <row r="364" spans="1:10" x14ac:dyDescent="0.25">
      <c r="A364" s="15">
        <v>43826</v>
      </c>
      <c r="B364" s="16">
        <v>8052789</v>
      </c>
      <c r="C364" s="16">
        <v>6039592</v>
      </c>
      <c r="D364" s="16">
        <v>2460574</v>
      </c>
      <c r="E364" s="16">
        <v>5815903</v>
      </c>
      <c r="F364" s="16">
        <f t="shared" si="25"/>
        <v>22368858</v>
      </c>
      <c r="G364" s="56">
        <f t="shared" si="26"/>
        <v>9.803868704752583E-3</v>
      </c>
      <c r="H364" s="56">
        <f t="shared" si="27"/>
        <v>9.8039527132371962E-3</v>
      </c>
      <c r="I364" s="56">
        <f t="shared" si="28"/>
        <v>9.8038934043587211E-3</v>
      </c>
      <c r="J364" s="57">
        <f t="shared" si="29"/>
        <v>9.803907950741042E-3</v>
      </c>
    </row>
    <row r="365" spans="1:10" x14ac:dyDescent="0.25">
      <c r="A365" s="22">
        <v>43827</v>
      </c>
      <c r="B365" s="23">
        <v>16321913</v>
      </c>
      <c r="C365" s="23">
        <v>12241435</v>
      </c>
      <c r="D365" s="23">
        <v>4987251</v>
      </c>
      <c r="E365" s="23">
        <v>11788048</v>
      </c>
      <c r="F365" s="23">
        <f t="shared" si="25"/>
        <v>45338647</v>
      </c>
      <c r="G365" s="54">
        <f t="shared" si="26"/>
        <v>-1.941746406258793E-2</v>
      </c>
      <c r="H365" s="54">
        <f t="shared" si="27"/>
        <v>-1.9417424399657879E-2</v>
      </c>
      <c r="I365" s="54">
        <f t="shared" si="28"/>
        <v>-1.9417389827149356E-2</v>
      </c>
      <c r="J365" s="55">
        <f t="shared" si="29"/>
        <v>-1.9417500764257301E-2</v>
      </c>
    </row>
    <row r="366" spans="1:10" x14ac:dyDescent="0.25">
      <c r="A366" s="15">
        <v>43828</v>
      </c>
      <c r="B366" s="16">
        <v>15675500</v>
      </c>
      <c r="C366" s="16">
        <v>11756625</v>
      </c>
      <c r="D366" s="16">
        <v>4789736</v>
      </c>
      <c r="E366" s="16">
        <v>11321195</v>
      </c>
      <c r="F366" s="16">
        <f t="shared" si="25"/>
        <v>43543056</v>
      </c>
      <c r="G366" s="56">
        <f t="shared" si="26"/>
        <v>1.0416660623697505E-2</v>
      </c>
      <c r="H366" s="56">
        <f t="shared" si="27"/>
        <v>1.0416638913772092E-2</v>
      </c>
      <c r="I366" s="56">
        <f t="shared" si="28"/>
        <v>1.0416725997641096E-2</v>
      </c>
      <c r="J366" s="57">
        <f t="shared" si="29"/>
        <v>1.0416725236983337E-2</v>
      </c>
    </row>
    <row r="367" spans="1:10" x14ac:dyDescent="0.25">
      <c r="A367" s="22">
        <v>43829</v>
      </c>
      <c r="B367" s="23">
        <v>7974607</v>
      </c>
      <c r="C367" s="23">
        <v>5980955</v>
      </c>
      <c r="D367" s="23">
        <v>2436685</v>
      </c>
      <c r="E367" s="23">
        <v>5759438</v>
      </c>
      <c r="F367" s="23">
        <f t="shared" si="25"/>
        <v>22151685</v>
      </c>
      <c r="G367" s="54">
        <f t="shared" si="26"/>
        <v>3.0302995067221783E-2</v>
      </c>
      <c r="H367" s="54">
        <f t="shared" si="27"/>
        <v>3.0302952001233452E-2</v>
      </c>
      <c r="I367" s="54">
        <f t="shared" si="28"/>
        <v>3.0302940611868445E-2</v>
      </c>
      <c r="J367" s="55">
        <f t="shared" si="29"/>
        <v>3.0302986935878629E-2</v>
      </c>
    </row>
    <row r="368" spans="1:10" x14ac:dyDescent="0.25">
      <c r="A368" s="15">
        <v>43830</v>
      </c>
      <c r="B368" s="16">
        <v>7896424</v>
      </c>
      <c r="C368" s="16">
        <v>5922318</v>
      </c>
      <c r="D368" s="16">
        <v>2412796</v>
      </c>
      <c r="E368" s="16">
        <v>5702973</v>
      </c>
      <c r="F368" s="16">
        <f t="shared" si="25"/>
        <v>21934511</v>
      </c>
      <c r="G368" s="56">
        <f t="shared" si="26"/>
        <v>3.0612211602979222E-2</v>
      </c>
      <c r="H368" s="56">
        <f t="shared" si="27"/>
        <v>3.0612166765743076E-2</v>
      </c>
      <c r="I368" s="56">
        <f t="shared" si="28"/>
        <v>3.0612153367029382E-2</v>
      </c>
      <c r="J368" s="57">
        <f t="shared" si="29"/>
        <v>3.061220064124881E-2</v>
      </c>
    </row>
    <row r="369" spans="1:10" x14ac:dyDescent="0.25">
      <c r="A369" s="22">
        <v>43831</v>
      </c>
      <c r="B369" s="23">
        <v>7818242</v>
      </c>
      <c r="C369" s="23">
        <v>5863681</v>
      </c>
      <c r="D369" s="23">
        <v>2388907</v>
      </c>
      <c r="E369" s="23">
        <v>5646508</v>
      </c>
      <c r="F369" s="23">
        <f t="shared" si="25"/>
        <v>21717338</v>
      </c>
      <c r="G369" s="54">
        <f t="shared" si="26"/>
        <v>5.2631564774959561E-2</v>
      </c>
      <c r="H369" s="54">
        <f t="shared" si="27"/>
        <v>5.2631569499094866E-2</v>
      </c>
      <c r="I369" s="54">
        <f t="shared" si="28"/>
        <v>5.2631416608870385E-2</v>
      </c>
      <c r="J369" s="55">
        <f t="shared" si="29"/>
        <v>5.2631500454030089E-2</v>
      </c>
    </row>
  </sheetData>
  <mergeCells count="1">
    <mergeCell ref="B1:E1"/>
  </mergeCells>
  <conditionalFormatting sqref="G15:J1048576 H14:J14 G1:J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ignoredErrors>
    <ignoredError sqref="F4:F369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B59D-B53D-8E4D-8B38-481D388BFD03}">
  <dimension ref="A1:R369"/>
  <sheetViews>
    <sheetView zoomScale="80" workbookViewId="0">
      <selection activeCell="B5" sqref="B5"/>
    </sheetView>
  </sheetViews>
  <sheetFormatPr defaultColWidth="11" defaultRowHeight="15.75" outlineLevelCol="1" x14ac:dyDescent="0.25"/>
  <cols>
    <col min="1" max="1" width="13.25" customWidth="1"/>
    <col min="2" max="2" width="20.375" customWidth="1" outlineLevel="1"/>
    <col min="3" max="3" width="17.75" customWidth="1" outlineLevel="1"/>
    <col min="4" max="4" width="31.25" customWidth="1" outlineLevel="1"/>
    <col min="5" max="5" width="25.875" customWidth="1" outlineLevel="1"/>
    <col min="6" max="6" width="24.375" customWidth="1" outlineLevel="1"/>
    <col min="7" max="7" width="17" customWidth="1" outlineLevel="1"/>
    <col min="8" max="8" width="31.25" customWidth="1" outlineLevel="1"/>
    <col min="9" max="9" width="24.625" customWidth="1" outlineLevel="1"/>
    <col min="10" max="10" width="38.125" customWidth="1"/>
    <col min="11" max="11" width="30.75" customWidth="1"/>
    <col min="12" max="12" width="43.375" customWidth="1"/>
    <col min="13" max="13" width="23.25" customWidth="1"/>
    <col min="14" max="14" width="27.25" customWidth="1"/>
    <col min="15" max="15" width="25.625" customWidth="1"/>
    <col min="16" max="16" width="25.5" customWidth="1"/>
    <col min="17" max="17" width="36.125" customWidth="1"/>
    <col min="18" max="18" width="32.375" customWidth="1"/>
  </cols>
  <sheetData>
    <row r="1" spans="1:18" ht="19.5" thickBot="1" x14ac:dyDescent="0.35">
      <c r="A1" s="69"/>
      <c r="B1" s="59" t="s">
        <v>35</v>
      </c>
      <c r="C1" s="60"/>
      <c r="D1" s="61"/>
      <c r="E1" s="8"/>
    </row>
    <row r="3" spans="1:18" x14ac:dyDescent="0.25">
      <c r="A3" s="12" t="s">
        <v>0</v>
      </c>
      <c r="B3" s="13" t="s">
        <v>10</v>
      </c>
      <c r="C3" s="13" t="s">
        <v>11</v>
      </c>
      <c r="D3" s="13" t="s">
        <v>12</v>
      </c>
      <c r="E3" s="13" t="s">
        <v>13</v>
      </c>
      <c r="F3" s="13" t="s">
        <v>14</v>
      </c>
      <c r="G3" s="13" t="s">
        <v>15</v>
      </c>
      <c r="H3" s="13" t="s">
        <v>16</v>
      </c>
      <c r="I3" s="13" t="s">
        <v>17</v>
      </c>
      <c r="J3" s="13" t="s">
        <v>62</v>
      </c>
      <c r="K3" s="13" t="s">
        <v>63</v>
      </c>
      <c r="L3" s="13" t="s">
        <v>64</v>
      </c>
      <c r="M3" s="13" t="s">
        <v>65</v>
      </c>
      <c r="N3" s="13" t="s">
        <v>66</v>
      </c>
      <c r="O3" s="13" t="s">
        <v>67</v>
      </c>
      <c r="P3" s="13" t="s">
        <v>68</v>
      </c>
      <c r="Q3" s="13" t="s">
        <v>69</v>
      </c>
      <c r="R3" s="14" t="s">
        <v>70</v>
      </c>
    </row>
    <row r="4" spans="1:18" x14ac:dyDescent="0.25">
      <c r="A4" s="15">
        <v>43466</v>
      </c>
      <c r="B4" s="16">
        <v>385075</v>
      </c>
      <c r="C4" s="17">
        <v>0.17</v>
      </c>
      <c r="D4" s="16">
        <v>37</v>
      </c>
      <c r="E4" s="16">
        <v>22</v>
      </c>
      <c r="F4" s="16">
        <v>26</v>
      </c>
      <c r="G4" s="16">
        <v>364</v>
      </c>
      <c r="H4" s="16">
        <v>32</v>
      </c>
      <c r="I4" s="17">
        <v>0.95</v>
      </c>
      <c r="J4" s="18" t="str">
        <f>IFERROR((VLOOKUP(A4,$A$3:$I$369,2,FALSE)/VLOOKUP(A4-7,$A$3:$I$369,2,FALSE))-1, "No Data")</f>
        <v>No Data</v>
      </c>
      <c r="K4" s="19" t="s">
        <v>85</v>
      </c>
      <c r="L4" s="19" t="s">
        <v>85</v>
      </c>
      <c r="M4" s="20" t="str" cm="1">
        <f t="array" ref="M4:R4">IFERROR((VLOOKUP(A4,$A$3:$I$369,{3,5,6,7,8,9},FALSE)/VLOOKUP(A4-7,$A$3:$I$369,{3,5,6,7,8,9},FALSE))-1, "No Data")</f>
        <v>No Data</v>
      </c>
      <c r="N4" s="20" t="str">
        <v>No Data</v>
      </c>
      <c r="O4" s="20" t="str">
        <v>No Data</v>
      </c>
      <c r="P4" s="20" t="str">
        <v>No Data</v>
      </c>
      <c r="Q4" s="20" t="str">
        <v>No Data</v>
      </c>
      <c r="R4" s="21" t="str">
        <v>No Data</v>
      </c>
    </row>
    <row r="5" spans="1:18" x14ac:dyDescent="0.25">
      <c r="A5" s="22">
        <v>43467</v>
      </c>
      <c r="B5" s="23">
        <v>388232</v>
      </c>
      <c r="C5" s="24">
        <v>0.19</v>
      </c>
      <c r="D5" s="23">
        <v>31</v>
      </c>
      <c r="E5" s="23">
        <v>17</v>
      </c>
      <c r="F5" s="23">
        <v>28</v>
      </c>
      <c r="G5" s="23">
        <v>360</v>
      </c>
      <c r="H5" s="23">
        <v>35</v>
      </c>
      <c r="I5" s="24">
        <v>0.95</v>
      </c>
      <c r="J5" s="25" t="str">
        <f t="shared" ref="J5:J68" si="0">IFERROR((VLOOKUP(A5,$A$3:$I$369,2,FALSE)/VLOOKUP(A5-7,$A$3:$I$369,2,FALSE))-1, "No Data")</f>
        <v>No Data</v>
      </c>
      <c r="K5" s="26" t="s">
        <v>85</v>
      </c>
      <c r="L5" s="26" t="s">
        <v>85</v>
      </c>
      <c r="M5" s="27" t="str" cm="1">
        <f t="array" ref="M5:R5">IFERROR((VLOOKUP(A5,$A$3:$I$369,{3,5,6,7,8,9},FALSE)/VLOOKUP(A5-7,$A$3:$I$369,{3,5,6,7,8,9},FALSE))-1, "No Data")</f>
        <v>No Data</v>
      </c>
      <c r="N5" s="27" t="str">
        <v>No Data</v>
      </c>
      <c r="O5" s="27" t="str">
        <v>No Data</v>
      </c>
      <c r="P5" s="27" t="str">
        <v>No Data</v>
      </c>
      <c r="Q5" s="27" t="str">
        <v>No Data</v>
      </c>
      <c r="R5" s="28" t="str">
        <v>No Data</v>
      </c>
    </row>
    <row r="6" spans="1:18" x14ac:dyDescent="0.25">
      <c r="A6" s="15">
        <v>43468</v>
      </c>
      <c r="B6" s="16">
        <v>399964</v>
      </c>
      <c r="C6" s="17">
        <v>0.18</v>
      </c>
      <c r="D6" s="16">
        <v>30</v>
      </c>
      <c r="E6" s="16">
        <v>22</v>
      </c>
      <c r="F6" s="16">
        <v>29</v>
      </c>
      <c r="G6" s="16">
        <v>370</v>
      </c>
      <c r="H6" s="16">
        <v>31</v>
      </c>
      <c r="I6" s="17">
        <v>0.94</v>
      </c>
      <c r="J6" s="18" t="str">
        <f t="shared" si="0"/>
        <v>No Data</v>
      </c>
      <c r="K6" s="19" t="s">
        <v>85</v>
      </c>
      <c r="L6" s="19" t="s">
        <v>85</v>
      </c>
      <c r="M6" s="20" t="str" cm="1">
        <f t="array" ref="M6:R6">IFERROR((VLOOKUP(A6,$A$3:$I$369,{3,5,6,7,8,9},FALSE)/VLOOKUP(A6-7,$A$3:$I$369,{3,5,6,7,8,9},FALSE))-1, "No Data")</f>
        <v>No Data</v>
      </c>
      <c r="N6" s="20" t="str">
        <v>No Data</v>
      </c>
      <c r="O6" s="20" t="str">
        <v>No Data</v>
      </c>
      <c r="P6" s="20" t="str">
        <v>No Data</v>
      </c>
      <c r="Q6" s="20" t="str">
        <v>No Data</v>
      </c>
      <c r="R6" s="21" t="str">
        <v>No Data</v>
      </c>
    </row>
    <row r="7" spans="1:18" x14ac:dyDescent="0.25">
      <c r="A7" s="22">
        <v>43469</v>
      </c>
      <c r="B7" s="23">
        <v>408471</v>
      </c>
      <c r="C7" s="24">
        <v>0.17</v>
      </c>
      <c r="D7" s="23">
        <v>30</v>
      </c>
      <c r="E7" s="23">
        <v>19</v>
      </c>
      <c r="F7" s="23">
        <v>26</v>
      </c>
      <c r="G7" s="23">
        <v>386</v>
      </c>
      <c r="H7" s="23">
        <v>40</v>
      </c>
      <c r="I7" s="24">
        <v>0.94</v>
      </c>
      <c r="J7" s="25" t="str">
        <f t="shared" si="0"/>
        <v>No Data</v>
      </c>
      <c r="K7" s="26" t="s">
        <v>85</v>
      </c>
      <c r="L7" s="26" t="s">
        <v>85</v>
      </c>
      <c r="M7" s="27" t="str" cm="1">
        <f t="array" ref="M7:R7">IFERROR((VLOOKUP(A7,$A$3:$I$369,{3,5,6,7,8,9},FALSE)/VLOOKUP(A7-7,$A$3:$I$369,{3,5,6,7,8,9},FALSE))-1, "No Data")</f>
        <v>No Data</v>
      </c>
      <c r="N7" s="27" t="str">
        <v>No Data</v>
      </c>
      <c r="O7" s="27" t="str">
        <v>No Data</v>
      </c>
      <c r="P7" s="27" t="str">
        <v>No Data</v>
      </c>
      <c r="Q7" s="27" t="str">
        <v>No Data</v>
      </c>
      <c r="R7" s="28" t="str">
        <v>No Data</v>
      </c>
    </row>
    <row r="8" spans="1:18" x14ac:dyDescent="0.25">
      <c r="A8" s="15">
        <v>43470</v>
      </c>
      <c r="B8" s="16">
        <v>384771</v>
      </c>
      <c r="C8" s="17">
        <v>0.19</v>
      </c>
      <c r="D8" s="16">
        <v>31</v>
      </c>
      <c r="E8" s="16">
        <v>22</v>
      </c>
      <c r="F8" s="16">
        <v>27</v>
      </c>
      <c r="G8" s="16">
        <v>390</v>
      </c>
      <c r="H8" s="16">
        <v>33</v>
      </c>
      <c r="I8" s="17">
        <v>0.92</v>
      </c>
      <c r="J8" s="18" t="str">
        <f t="shared" si="0"/>
        <v>No Data</v>
      </c>
      <c r="K8" s="19" t="s">
        <v>85</v>
      </c>
      <c r="L8" s="19" t="s">
        <v>85</v>
      </c>
      <c r="M8" s="20" t="str" cm="1">
        <f t="array" ref="M8:R8">IFERROR((VLOOKUP(A8,$A$3:$I$369,{3,5,6,7,8,9},FALSE)/VLOOKUP(A8-7,$A$3:$I$369,{3,5,6,7,8,9},FALSE))-1, "No Data")</f>
        <v>No Data</v>
      </c>
      <c r="N8" s="20" t="str">
        <v>No Data</v>
      </c>
      <c r="O8" s="20" t="str">
        <v>No Data</v>
      </c>
      <c r="P8" s="20" t="str">
        <v>No Data</v>
      </c>
      <c r="Q8" s="20" t="str">
        <v>No Data</v>
      </c>
      <c r="R8" s="21" t="str">
        <v>No Data</v>
      </c>
    </row>
    <row r="9" spans="1:18" x14ac:dyDescent="0.25">
      <c r="A9" s="22">
        <v>43471</v>
      </c>
      <c r="B9" s="23">
        <v>390787</v>
      </c>
      <c r="C9" s="24">
        <v>0.19</v>
      </c>
      <c r="D9" s="23">
        <v>33</v>
      </c>
      <c r="E9" s="23">
        <v>18</v>
      </c>
      <c r="F9" s="23">
        <v>26</v>
      </c>
      <c r="G9" s="23">
        <v>360</v>
      </c>
      <c r="H9" s="23">
        <v>36</v>
      </c>
      <c r="I9" s="24">
        <v>0.93</v>
      </c>
      <c r="J9" s="25" t="str">
        <f t="shared" si="0"/>
        <v>No Data</v>
      </c>
      <c r="K9" s="26" t="s">
        <v>85</v>
      </c>
      <c r="L9" s="26" t="s">
        <v>85</v>
      </c>
      <c r="M9" s="27" t="str" cm="1">
        <f t="array" ref="M9:R9">IFERROR((VLOOKUP(A9,$A$3:$I$369,{3,5,6,7,8,9},FALSE)/VLOOKUP(A9-7,$A$3:$I$369,{3,5,6,7,8,9},FALSE))-1, "No Data")</f>
        <v>No Data</v>
      </c>
      <c r="N9" s="27" t="str">
        <v>No Data</v>
      </c>
      <c r="O9" s="27" t="str">
        <v>No Data</v>
      </c>
      <c r="P9" s="27" t="str">
        <v>No Data</v>
      </c>
      <c r="Q9" s="27" t="str">
        <v>No Data</v>
      </c>
      <c r="R9" s="28" t="str">
        <v>No Data</v>
      </c>
    </row>
    <row r="10" spans="1:18" x14ac:dyDescent="0.25">
      <c r="A10" s="15">
        <v>43472</v>
      </c>
      <c r="B10" s="16">
        <v>388351</v>
      </c>
      <c r="C10" s="17">
        <v>0.18</v>
      </c>
      <c r="D10" s="16">
        <v>36</v>
      </c>
      <c r="E10" s="16">
        <v>19</v>
      </c>
      <c r="F10" s="16">
        <v>30</v>
      </c>
      <c r="G10" s="16">
        <v>381</v>
      </c>
      <c r="H10" s="16">
        <v>34</v>
      </c>
      <c r="I10" s="17">
        <v>0.93</v>
      </c>
      <c r="J10" s="18" t="str">
        <f t="shared" si="0"/>
        <v>No Data</v>
      </c>
      <c r="K10" s="19" t="s">
        <v>85</v>
      </c>
      <c r="L10" s="19" t="s">
        <v>85</v>
      </c>
      <c r="M10" s="20" t="str" cm="1">
        <f t="array" ref="M10:R10">IFERROR((VLOOKUP(A10,$A$3:$I$369,{3,5,6,7,8,9},FALSE)/VLOOKUP(A10-7,$A$3:$I$369,{3,5,6,7,8,9},FALSE))-1, "No Data")</f>
        <v>No Data</v>
      </c>
      <c r="N10" s="20" t="str">
        <v>No Data</v>
      </c>
      <c r="O10" s="20" t="str">
        <v>No Data</v>
      </c>
      <c r="P10" s="20" t="str">
        <v>No Data</v>
      </c>
      <c r="Q10" s="20" t="str">
        <v>No Data</v>
      </c>
      <c r="R10" s="21" t="str">
        <v>No Data</v>
      </c>
    </row>
    <row r="11" spans="1:18" x14ac:dyDescent="0.25">
      <c r="A11" s="22">
        <v>43473</v>
      </c>
      <c r="B11" s="23">
        <v>387624</v>
      </c>
      <c r="C11" s="24">
        <v>0.17</v>
      </c>
      <c r="D11" s="23">
        <v>39</v>
      </c>
      <c r="E11" s="23">
        <v>22</v>
      </c>
      <c r="F11" s="23">
        <v>25</v>
      </c>
      <c r="G11" s="23">
        <v>359</v>
      </c>
      <c r="H11" s="23">
        <v>37</v>
      </c>
      <c r="I11" s="24">
        <v>0.95</v>
      </c>
      <c r="J11" s="25">
        <f t="shared" si="0"/>
        <v>6.6194897097968664E-3</v>
      </c>
      <c r="K11" s="26">
        <f>B11-B4</f>
        <v>2549</v>
      </c>
      <c r="L11" s="27">
        <f>((B11*D11)/(B4*D4))-1</f>
        <v>6.1031354018434403E-2</v>
      </c>
      <c r="M11" s="27" cm="1">
        <f t="array" ref="M11:R11">IFERROR((VLOOKUP(A11,$A$3:$I$369,{3,5,6,7,8,9},FALSE)/VLOOKUP(A11-7,$A$3:$I$369,{3,5,6,7,8,9},FALSE))-1, "No Data")</f>
        <v>0</v>
      </c>
      <c r="N11" s="27">
        <v>0</v>
      </c>
      <c r="O11" s="27">
        <v>-3.8461538461538436E-2</v>
      </c>
      <c r="P11" s="27">
        <v>-1.3736263736263687E-2</v>
      </c>
      <c r="Q11" s="27">
        <v>0.15625</v>
      </c>
      <c r="R11" s="28">
        <v>0</v>
      </c>
    </row>
    <row r="12" spans="1:18" x14ac:dyDescent="0.25">
      <c r="A12" s="15">
        <v>43474</v>
      </c>
      <c r="B12" s="16">
        <v>399127</v>
      </c>
      <c r="C12" s="17">
        <v>0.18</v>
      </c>
      <c r="D12" s="16">
        <v>40</v>
      </c>
      <c r="E12" s="16">
        <v>22</v>
      </c>
      <c r="F12" s="16">
        <v>30</v>
      </c>
      <c r="G12" s="16">
        <v>359</v>
      </c>
      <c r="H12" s="16">
        <v>38</v>
      </c>
      <c r="I12" s="17">
        <v>0.93</v>
      </c>
      <c r="J12" s="18">
        <f t="shared" si="0"/>
        <v>2.8063116899173624E-2</v>
      </c>
      <c r="K12" s="19">
        <f t="shared" ref="K12:K75" si="1">B12-B5</f>
        <v>10895</v>
      </c>
      <c r="L12" s="20">
        <f t="shared" ref="L12:L75" si="2">((B12*D12)/(B5*D5))-1</f>
        <v>0.3265330540634499</v>
      </c>
      <c r="M12" s="20" cm="1">
        <f t="array" ref="M12:R12">IFERROR((VLOOKUP(A12,$A$3:$I$369,{3,5,6,7,8,9},FALSE)/VLOOKUP(A12-7,$A$3:$I$369,{3,5,6,7,8,9},FALSE))-1, "No Data")</f>
        <v>-5.2631578947368474E-2</v>
      </c>
      <c r="N12" s="20">
        <v>0.29411764705882359</v>
      </c>
      <c r="O12" s="20">
        <v>7.1428571428571397E-2</v>
      </c>
      <c r="P12" s="20">
        <v>-2.7777777777777679E-3</v>
      </c>
      <c r="Q12" s="20">
        <v>8.5714285714285632E-2</v>
      </c>
      <c r="R12" s="21">
        <v>-2.1052631578947323E-2</v>
      </c>
    </row>
    <row r="13" spans="1:18" x14ac:dyDescent="0.25">
      <c r="A13" s="29">
        <v>43475</v>
      </c>
      <c r="B13" s="30">
        <v>400812</v>
      </c>
      <c r="C13" s="31">
        <v>0.19</v>
      </c>
      <c r="D13" s="30">
        <v>32</v>
      </c>
      <c r="E13" s="30">
        <v>22</v>
      </c>
      <c r="F13" s="30">
        <v>27</v>
      </c>
      <c r="G13" s="30">
        <v>399</v>
      </c>
      <c r="H13" s="30">
        <v>34</v>
      </c>
      <c r="I13" s="31">
        <v>0.92</v>
      </c>
      <c r="J13" s="32">
        <f t="shared" si="0"/>
        <v>2.1201908171735173E-3</v>
      </c>
      <c r="K13" s="33">
        <f t="shared" si="1"/>
        <v>848</v>
      </c>
      <c r="L13" s="34">
        <f t="shared" si="2"/>
        <v>6.8928203538318522E-2</v>
      </c>
      <c r="M13" s="34" cm="1">
        <f t="array" ref="M13:R13">IFERROR((VLOOKUP(A13,$A$3:$I$369,{3,5,6,7,8,9},FALSE)/VLOOKUP(A13-7,$A$3:$I$369,{3,5,6,7,8,9},FALSE))-1, "No Data")</f>
        <v>5.555555555555558E-2</v>
      </c>
      <c r="N13" s="34">
        <v>0</v>
      </c>
      <c r="O13" s="34">
        <v>-6.8965517241379337E-2</v>
      </c>
      <c r="P13" s="34">
        <v>7.8378378378378466E-2</v>
      </c>
      <c r="Q13" s="34">
        <v>9.6774193548387011E-2</v>
      </c>
      <c r="R13" s="35">
        <v>-2.1276595744680771E-2</v>
      </c>
    </row>
    <row r="14" spans="1:18" x14ac:dyDescent="0.25">
      <c r="A14" s="15">
        <v>43476</v>
      </c>
      <c r="B14" s="16">
        <v>382806</v>
      </c>
      <c r="C14" s="17">
        <v>0.19</v>
      </c>
      <c r="D14" s="16">
        <v>36</v>
      </c>
      <c r="E14" s="16">
        <v>17</v>
      </c>
      <c r="F14" s="16">
        <v>26</v>
      </c>
      <c r="G14" s="16">
        <v>392</v>
      </c>
      <c r="H14" s="16">
        <v>38</v>
      </c>
      <c r="I14" s="17">
        <v>0.91</v>
      </c>
      <c r="J14" s="18">
        <f t="shared" si="0"/>
        <v>-6.2831877905653033E-2</v>
      </c>
      <c r="K14" s="19">
        <f t="shared" si="1"/>
        <v>-25665</v>
      </c>
      <c r="L14" s="20">
        <f t="shared" si="2"/>
        <v>0.12460174651321632</v>
      </c>
      <c r="M14" s="20" cm="1">
        <f t="array" ref="M14:R14">IFERROR((VLOOKUP(A14,$A$3:$I$369,{3,5,6,7,8,9},FALSE)/VLOOKUP(A14-7,$A$3:$I$369,{3,5,6,7,8,9},FALSE))-1, "No Data")</f>
        <v>0.11764705882352944</v>
      </c>
      <c r="N14" s="20">
        <v>-0.10526315789473684</v>
      </c>
      <c r="O14" s="20">
        <v>0</v>
      </c>
      <c r="P14" s="20">
        <v>1.5544041450777257E-2</v>
      </c>
      <c r="Q14" s="20">
        <v>-5.0000000000000044E-2</v>
      </c>
      <c r="R14" s="21">
        <v>-3.1914893617021156E-2</v>
      </c>
    </row>
    <row r="15" spans="1:18" x14ac:dyDescent="0.25">
      <c r="A15" s="22">
        <v>43477</v>
      </c>
      <c r="B15" s="23">
        <v>406488</v>
      </c>
      <c r="C15" s="24">
        <v>0.18</v>
      </c>
      <c r="D15" s="23">
        <v>37</v>
      </c>
      <c r="E15" s="23">
        <v>21</v>
      </c>
      <c r="F15" s="23">
        <v>30</v>
      </c>
      <c r="G15" s="23">
        <v>363</v>
      </c>
      <c r="H15" s="23">
        <v>33</v>
      </c>
      <c r="I15" s="24">
        <v>0.95</v>
      </c>
      <c r="J15" s="25">
        <f t="shared" si="0"/>
        <v>5.6441363824196733E-2</v>
      </c>
      <c r="K15" s="26">
        <f t="shared" si="1"/>
        <v>21717</v>
      </c>
      <c r="L15" s="27">
        <f t="shared" si="2"/>
        <v>0.26091388585468644</v>
      </c>
      <c r="M15" s="27" cm="1">
        <f t="array" ref="M15:R15">IFERROR((VLOOKUP(A15,$A$3:$I$369,{3,5,6,7,8,9},FALSE)/VLOOKUP(A15-7,$A$3:$I$369,{3,5,6,7,8,9},FALSE))-1, "No Data")</f>
        <v>-5.2631578947368474E-2</v>
      </c>
      <c r="N15" s="27">
        <v>-4.5454545454545414E-2</v>
      </c>
      <c r="O15" s="27">
        <v>0.11111111111111116</v>
      </c>
      <c r="P15" s="27">
        <v>-6.9230769230769207E-2</v>
      </c>
      <c r="Q15" s="27">
        <v>0</v>
      </c>
      <c r="R15" s="28">
        <v>3.2608695652173836E-2</v>
      </c>
    </row>
    <row r="16" spans="1:18" x14ac:dyDescent="0.25">
      <c r="A16" s="15">
        <v>43478</v>
      </c>
      <c r="B16" s="16">
        <v>402450</v>
      </c>
      <c r="C16" s="17">
        <v>0.17</v>
      </c>
      <c r="D16" s="16">
        <v>34</v>
      </c>
      <c r="E16" s="16">
        <v>20</v>
      </c>
      <c r="F16" s="16">
        <v>28</v>
      </c>
      <c r="G16" s="16">
        <v>390</v>
      </c>
      <c r="H16" s="16">
        <v>37</v>
      </c>
      <c r="I16" s="17">
        <v>0.92</v>
      </c>
      <c r="J16" s="18">
        <f t="shared" si="0"/>
        <v>2.9844902721943178E-2</v>
      </c>
      <c r="K16" s="19">
        <f t="shared" si="1"/>
        <v>11663</v>
      </c>
      <c r="L16" s="20">
        <f t="shared" si="2"/>
        <v>6.1052324016547477E-2</v>
      </c>
      <c r="M16" s="20" cm="1">
        <f t="array" ref="M16:R16">IFERROR((VLOOKUP(A16,$A$3:$I$369,{3,5,6,7,8,9},FALSE)/VLOOKUP(A16-7,$A$3:$I$369,{3,5,6,7,8,9},FALSE))-1, "No Data")</f>
        <v>-0.10526315789473684</v>
      </c>
      <c r="N16" s="20">
        <v>0.11111111111111116</v>
      </c>
      <c r="O16" s="20">
        <v>7.6923076923076872E-2</v>
      </c>
      <c r="P16" s="20">
        <v>8.3333333333333259E-2</v>
      </c>
      <c r="Q16" s="20">
        <v>2.7777777777777679E-2</v>
      </c>
      <c r="R16" s="21">
        <v>-1.0752688172043001E-2</v>
      </c>
    </row>
    <row r="17" spans="1:18" x14ac:dyDescent="0.25">
      <c r="A17" s="22">
        <v>43479</v>
      </c>
      <c r="B17" s="23">
        <v>392554</v>
      </c>
      <c r="C17" s="24">
        <v>0.19</v>
      </c>
      <c r="D17" s="23">
        <v>36</v>
      </c>
      <c r="E17" s="23">
        <v>21</v>
      </c>
      <c r="F17" s="23">
        <v>27</v>
      </c>
      <c r="G17" s="23">
        <v>395</v>
      </c>
      <c r="H17" s="23">
        <v>31</v>
      </c>
      <c r="I17" s="24">
        <v>0.94</v>
      </c>
      <c r="J17" s="25">
        <f t="shared" si="0"/>
        <v>1.0822683603235239E-2</v>
      </c>
      <c r="K17" s="26">
        <f t="shared" si="1"/>
        <v>4203</v>
      </c>
      <c r="L17" s="27">
        <f t="shared" si="2"/>
        <v>1.0822683603235239E-2</v>
      </c>
      <c r="M17" s="27" cm="1">
        <f t="array" ref="M17:R17">IFERROR((VLOOKUP(A17,$A$3:$I$369,{3,5,6,7,8,9},FALSE)/VLOOKUP(A17-7,$A$3:$I$369,{3,5,6,7,8,9},FALSE))-1, "No Data")</f>
        <v>5.555555555555558E-2</v>
      </c>
      <c r="N17" s="27">
        <v>0.10526315789473695</v>
      </c>
      <c r="O17" s="27">
        <v>-9.9999999999999978E-2</v>
      </c>
      <c r="P17" s="27">
        <v>3.6745406824147064E-2</v>
      </c>
      <c r="Q17" s="27">
        <v>-8.8235294117647078E-2</v>
      </c>
      <c r="R17" s="28">
        <v>1.0752688172043001E-2</v>
      </c>
    </row>
    <row r="18" spans="1:18" x14ac:dyDescent="0.25">
      <c r="A18" s="15">
        <v>43480</v>
      </c>
      <c r="B18" s="16">
        <v>407211</v>
      </c>
      <c r="C18" s="17">
        <v>0.17</v>
      </c>
      <c r="D18" s="16">
        <v>36</v>
      </c>
      <c r="E18" s="16">
        <v>19</v>
      </c>
      <c r="F18" s="16">
        <v>29</v>
      </c>
      <c r="G18" s="16">
        <v>362</v>
      </c>
      <c r="H18" s="16">
        <v>32</v>
      </c>
      <c r="I18" s="17">
        <v>0.91</v>
      </c>
      <c r="J18" s="18">
        <f t="shared" si="0"/>
        <v>5.0530926877592641E-2</v>
      </c>
      <c r="K18" s="19">
        <f t="shared" si="1"/>
        <v>19587</v>
      </c>
      <c r="L18" s="20">
        <f t="shared" si="2"/>
        <v>-3.027914442068369E-2</v>
      </c>
      <c r="M18" s="20" cm="1">
        <f t="array" ref="M18:R18">IFERROR((VLOOKUP(A18,$A$3:$I$369,{3,5,6,7,8,9},FALSE)/VLOOKUP(A18-7,$A$3:$I$369,{3,5,6,7,8,9},FALSE))-1, "No Data")</f>
        <v>0</v>
      </c>
      <c r="N18" s="20">
        <v>-0.13636363636363635</v>
      </c>
      <c r="O18" s="20">
        <v>0.15999999999999992</v>
      </c>
      <c r="P18" s="20">
        <v>8.3565459610028814E-3</v>
      </c>
      <c r="Q18" s="20">
        <v>-0.13513513513513509</v>
      </c>
      <c r="R18" s="21">
        <v>-4.2105263157894646E-2</v>
      </c>
    </row>
    <row r="19" spans="1:18" x14ac:dyDescent="0.25">
      <c r="A19" s="22">
        <v>43481</v>
      </c>
      <c r="B19" s="23">
        <v>404264</v>
      </c>
      <c r="C19" s="24">
        <v>0.18</v>
      </c>
      <c r="D19" s="23">
        <v>30</v>
      </c>
      <c r="E19" s="23">
        <v>18</v>
      </c>
      <c r="F19" s="23">
        <v>25</v>
      </c>
      <c r="G19" s="23">
        <v>382</v>
      </c>
      <c r="H19" s="23">
        <v>31</v>
      </c>
      <c r="I19" s="24">
        <v>0.91</v>
      </c>
      <c r="J19" s="25">
        <f t="shared" si="0"/>
        <v>1.2870590062812104E-2</v>
      </c>
      <c r="K19" s="26">
        <f t="shared" si="1"/>
        <v>5137</v>
      </c>
      <c r="L19" s="27">
        <f t="shared" si="2"/>
        <v>-0.24034705745289098</v>
      </c>
      <c r="M19" s="27" cm="1">
        <f t="array" ref="M19:R19">IFERROR((VLOOKUP(A19,$A$3:$I$369,{3,5,6,7,8,9},FALSE)/VLOOKUP(A19-7,$A$3:$I$369,{3,5,6,7,8,9},FALSE))-1, "No Data")</f>
        <v>0</v>
      </c>
      <c r="N19" s="27">
        <v>-0.18181818181818177</v>
      </c>
      <c r="O19" s="27">
        <v>-0.16666666666666663</v>
      </c>
      <c r="P19" s="27">
        <v>6.4066852367687943E-2</v>
      </c>
      <c r="Q19" s="27">
        <v>-0.18421052631578949</v>
      </c>
      <c r="R19" s="28">
        <v>-2.1505376344086002E-2</v>
      </c>
    </row>
    <row r="20" spans="1:18" x14ac:dyDescent="0.25">
      <c r="A20" s="29">
        <v>43482</v>
      </c>
      <c r="B20" s="30">
        <v>404417</v>
      </c>
      <c r="C20" s="31">
        <v>0.17</v>
      </c>
      <c r="D20" s="30">
        <v>36</v>
      </c>
      <c r="E20" s="30">
        <v>19</v>
      </c>
      <c r="F20" s="30">
        <v>26</v>
      </c>
      <c r="G20" s="30">
        <v>365</v>
      </c>
      <c r="H20" s="30">
        <v>31</v>
      </c>
      <c r="I20" s="31">
        <v>0.95</v>
      </c>
      <c r="J20" s="32">
        <f t="shared" si="0"/>
        <v>8.9942416893706856E-3</v>
      </c>
      <c r="K20" s="33">
        <f t="shared" si="1"/>
        <v>3605</v>
      </c>
      <c r="L20" s="34">
        <f t="shared" si="2"/>
        <v>0.13511852190054197</v>
      </c>
      <c r="M20" s="34" cm="1">
        <f t="array" ref="M20:R20">IFERROR((VLOOKUP(A20,$A$3:$I$369,{3,5,6,7,8,9},FALSE)/VLOOKUP(A20-7,$A$3:$I$369,{3,5,6,7,8,9},FALSE))-1, "No Data")</f>
        <v>-0.10526315789473684</v>
      </c>
      <c r="N20" s="34">
        <v>-0.13636363636363635</v>
      </c>
      <c r="O20" s="66">
        <v>-3.703703703703709E-2</v>
      </c>
      <c r="P20" s="34">
        <v>-8.5213032581453629E-2</v>
      </c>
      <c r="Q20" s="34">
        <v>-8.8235294117647078E-2</v>
      </c>
      <c r="R20" s="35">
        <v>3.2608695652173836E-2</v>
      </c>
    </row>
    <row r="21" spans="1:18" x14ac:dyDescent="0.25">
      <c r="A21" s="22">
        <v>43483</v>
      </c>
      <c r="B21" s="23">
        <v>404715</v>
      </c>
      <c r="C21" s="24">
        <v>0.18</v>
      </c>
      <c r="D21" s="23">
        <v>31</v>
      </c>
      <c r="E21" s="23">
        <v>20</v>
      </c>
      <c r="F21" s="23">
        <v>25</v>
      </c>
      <c r="G21" s="23">
        <v>374</v>
      </c>
      <c r="H21" s="23">
        <v>33</v>
      </c>
      <c r="I21" s="24">
        <v>0.91</v>
      </c>
      <c r="J21" s="25">
        <f t="shared" si="0"/>
        <v>5.7232645256343861E-2</v>
      </c>
      <c r="K21" s="26">
        <f t="shared" si="1"/>
        <v>21909</v>
      </c>
      <c r="L21" s="27">
        <f t="shared" si="2"/>
        <v>-8.9605222140370477E-2</v>
      </c>
      <c r="M21" s="27" cm="1">
        <f t="array" ref="M21:R21">IFERROR((VLOOKUP(A21,$A$3:$I$369,{3,5,6,7,8,9},FALSE)/VLOOKUP(A21-7,$A$3:$I$369,{3,5,6,7,8,9},FALSE))-1, "No Data")</f>
        <v>-5.2631578947368474E-2</v>
      </c>
      <c r="N21" s="27">
        <v>0.17647058823529416</v>
      </c>
      <c r="O21" s="27">
        <v>-3.8461538461538436E-2</v>
      </c>
      <c r="P21" s="27">
        <v>-4.5918367346938771E-2</v>
      </c>
      <c r="Q21" s="27">
        <v>-0.13157894736842102</v>
      </c>
      <c r="R21" s="28">
        <v>0</v>
      </c>
    </row>
    <row r="22" spans="1:18" x14ac:dyDescent="0.25">
      <c r="A22" s="15">
        <v>43484</v>
      </c>
      <c r="B22" s="16">
        <v>409719</v>
      </c>
      <c r="C22" s="17">
        <v>0.17</v>
      </c>
      <c r="D22" s="16">
        <v>37</v>
      </c>
      <c r="E22" s="16">
        <v>19</v>
      </c>
      <c r="F22" s="16">
        <v>27</v>
      </c>
      <c r="G22" s="16">
        <v>384</v>
      </c>
      <c r="H22" s="16">
        <v>39</v>
      </c>
      <c r="I22" s="17">
        <v>0.95</v>
      </c>
      <c r="J22" s="18">
        <f t="shared" si="0"/>
        <v>7.9485741276494881E-3</v>
      </c>
      <c r="K22" s="19">
        <f t="shared" si="1"/>
        <v>3231</v>
      </c>
      <c r="L22" s="20">
        <f t="shared" si="2"/>
        <v>7.9485741276494881E-3</v>
      </c>
      <c r="M22" s="20" cm="1">
        <f t="array" ref="M22:R22">IFERROR((VLOOKUP(A22,$A$3:$I$369,{3,5,6,7,8,9},FALSE)/VLOOKUP(A22-7,$A$3:$I$369,{3,5,6,7,8,9},FALSE))-1, "No Data")</f>
        <v>-5.5555555555555469E-2</v>
      </c>
      <c r="N22" s="20">
        <v>-9.5238095238095233E-2</v>
      </c>
      <c r="O22" s="20">
        <v>-9.9999999999999978E-2</v>
      </c>
      <c r="P22" s="20">
        <v>5.7851239669421517E-2</v>
      </c>
      <c r="Q22" s="20">
        <v>0.18181818181818188</v>
      </c>
      <c r="R22" s="21">
        <v>0</v>
      </c>
    </row>
    <row r="23" spans="1:18" x14ac:dyDescent="0.25">
      <c r="A23" s="22">
        <v>43485</v>
      </c>
      <c r="B23" s="23">
        <v>389363</v>
      </c>
      <c r="C23" s="24">
        <v>0.17</v>
      </c>
      <c r="D23" s="23">
        <v>40</v>
      </c>
      <c r="E23" s="23">
        <v>22</v>
      </c>
      <c r="F23" s="23">
        <v>29</v>
      </c>
      <c r="G23" s="23">
        <v>364</v>
      </c>
      <c r="H23" s="23">
        <v>32</v>
      </c>
      <c r="I23" s="24">
        <v>0.91</v>
      </c>
      <c r="J23" s="25">
        <f t="shared" si="0"/>
        <v>-3.2518325257795966E-2</v>
      </c>
      <c r="K23" s="26">
        <f t="shared" si="1"/>
        <v>-13087</v>
      </c>
      <c r="L23" s="27">
        <f t="shared" si="2"/>
        <v>0.13821373499082834</v>
      </c>
      <c r="M23" s="27" cm="1">
        <f t="array" ref="M23:R23">IFERROR((VLOOKUP(A23,$A$3:$I$369,{3,5,6,7,8,9},FALSE)/VLOOKUP(A23-7,$A$3:$I$369,{3,5,6,7,8,9},FALSE))-1, "No Data")</f>
        <v>0</v>
      </c>
      <c r="N23" s="27">
        <v>0.10000000000000009</v>
      </c>
      <c r="O23" s="27">
        <v>3.5714285714285809E-2</v>
      </c>
      <c r="P23" s="27">
        <v>-6.6666666666666652E-2</v>
      </c>
      <c r="Q23" s="27">
        <v>-0.13513513513513509</v>
      </c>
      <c r="R23" s="28">
        <v>-1.0869565217391353E-2</v>
      </c>
    </row>
    <row r="24" spans="1:18" x14ac:dyDescent="0.25">
      <c r="A24" s="29">
        <v>43486</v>
      </c>
      <c r="B24" s="30">
        <v>388430</v>
      </c>
      <c r="C24" s="31">
        <v>0.19</v>
      </c>
      <c r="D24" s="30">
        <v>39</v>
      </c>
      <c r="E24" s="30">
        <v>21</v>
      </c>
      <c r="F24" s="30">
        <v>30</v>
      </c>
      <c r="G24" s="30">
        <v>389</v>
      </c>
      <c r="H24" s="30">
        <v>37</v>
      </c>
      <c r="I24" s="31">
        <v>0.92</v>
      </c>
      <c r="J24" s="32">
        <f t="shared" si="0"/>
        <v>-1.0505561018356757E-2</v>
      </c>
      <c r="K24" s="33">
        <f t="shared" si="1"/>
        <v>-4124</v>
      </c>
      <c r="L24" s="34">
        <f t="shared" si="2"/>
        <v>7.195230889678017E-2</v>
      </c>
      <c r="M24" s="34" cm="1">
        <f t="array" ref="M24:R24">IFERROR((VLOOKUP(A24,$A$3:$I$369,{3,5,6,7,8,9},FALSE)/VLOOKUP(A24-7,$A$3:$I$369,{3,5,6,7,8,9},FALSE))-1, "No Data")</f>
        <v>0</v>
      </c>
      <c r="N24" s="34">
        <v>0</v>
      </c>
      <c r="O24" s="34">
        <v>0.11111111111111116</v>
      </c>
      <c r="P24" s="34">
        <v>-1.5189873417721489E-2</v>
      </c>
      <c r="Q24" s="34">
        <v>0.19354838709677424</v>
      </c>
      <c r="R24" s="35">
        <v>-2.1276595744680771E-2</v>
      </c>
    </row>
    <row r="25" spans="1:18" x14ac:dyDescent="0.25">
      <c r="A25" s="29">
        <v>43487</v>
      </c>
      <c r="B25" s="30">
        <v>383015</v>
      </c>
      <c r="C25" s="31">
        <v>0.18</v>
      </c>
      <c r="D25" s="30">
        <v>35</v>
      </c>
      <c r="E25" s="30">
        <v>17</v>
      </c>
      <c r="F25" s="30">
        <v>28</v>
      </c>
      <c r="G25" s="30">
        <v>379</v>
      </c>
      <c r="H25" s="30">
        <v>33</v>
      </c>
      <c r="I25" s="31">
        <v>0.94</v>
      </c>
      <c r="J25" s="32">
        <f t="shared" si="0"/>
        <v>-5.9418827094552928E-2</v>
      </c>
      <c r="K25" s="33">
        <f t="shared" si="1"/>
        <v>-24196</v>
      </c>
      <c r="L25" s="34">
        <f t="shared" si="2"/>
        <v>-8.5546081897482029E-2</v>
      </c>
      <c r="M25" s="34" cm="1">
        <f t="array" ref="M25:R25">IFERROR((VLOOKUP(A25,$A$3:$I$369,{3,5,6,7,8,9},FALSE)/VLOOKUP(A25-7,$A$3:$I$369,{3,5,6,7,8,9},FALSE))-1, "No Data")</f>
        <v>5.8823529411764497E-2</v>
      </c>
      <c r="N25" s="34">
        <v>-0.10526315789473684</v>
      </c>
      <c r="O25" s="34">
        <v>-3.4482758620689613E-2</v>
      </c>
      <c r="P25" s="34">
        <v>4.6961325966850875E-2</v>
      </c>
      <c r="Q25" s="34">
        <v>3.125E-2</v>
      </c>
      <c r="R25" s="35">
        <v>3.296703296703285E-2</v>
      </c>
    </row>
    <row r="26" spans="1:18" x14ac:dyDescent="0.25">
      <c r="A26" s="15">
        <v>43488</v>
      </c>
      <c r="B26" s="16">
        <v>394426</v>
      </c>
      <c r="C26" s="17">
        <v>0.18</v>
      </c>
      <c r="D26" s="16">
        <v>36</v>
      </c>
      <c r="E26" s="16">
        <v>20</v>
      </c>
      <c r="F26" s="16">
        <v>25</v>
      </c>
      <c r="G26" s="16">
        <v>395</v>
      </c>
      <c r="H26" s="16">
        <v>32</v>
      </c>
      <c r="I26" s="17">
        <v>0.95</v>
      </c>
      <c r="J26" s="18">
        <f t="shared" si="0"/>
        <v>-2.4335582688540192E-2</v>
      </c>
      <c r="K26" s="19">
        <f t="shared" si="1"/>
        <v>-9838</v>
      </c>
      <c r="L26" s="20">
        <f t="shared" si="2"/>
        <v>0.17079730077375177</v>
      </c>
      <c r="M26" s="20" cm="1">
        <f t="array" ref="M26:R26">IFERROR((VLOOKUP(A26,$A$3:$I$369,{3,5,6,7,8,9},FALSE)/VLOOKUP(A26-7,$A$3:$I$369,{3,5,6,7,8,9},FALSE))-1, "No Data")</f>
        <v>0</v>
      </c>
      <c r="N26" s="20">
        <v>0.11111111111111116</v>
      </c>
      <c r="O26" s="20">
        <v>0</v>
      </c>
      <c r="P26" s="20">
        <v>3.4031413612565453E-2</v>
      </c>
      <c r="Q26" s="20">
        <v>3.2258064516129004E-2</v>
      </c>
      <c r="R26" s="21">
        <v>4.39560439560438E-2</v>
      </c>
    </row>
    <row r="27" spans="1:18" x14ac:dyDescent="0.25">
      <c r="A27" s="22">
        <v>43489</v>
      </c>
      <c r="B27" s="23">
        <v>404477</v>
      </c>
      <c r="C27" s="24">
        <v>0.17</v>
      </c>
      <c r="D27" s="23">
        <v>33</v>
      </c>
      <c r="E27" s="23">
        <v>19</v>
      </c>
      <c r="F27" s="23">
        <v>30</v>
      </c>
      <c r="G27" s="23">
        <v>383</v>
      </c>
      <c r="H27" s="23">
        <v>37</v>
      </c>
      <c r="I27" s="24">
        <v>0.94</v>
      </c>
      <c r="J27" s="25">
        <f t="shared" si="0"/>
        <v>1.4836171575383084E-4</v>
      </c>
      <c r="K27" s="26">
        <f t="shared" si="1"/>
        <v>60</v>
      </c>
      <c r="L27" s="27">
        <f t="shared" si="2"/>
        <v>-8.3197335093892377E-2</v>
      </c>
      <c r="M27" s="27" cm="1">
        <f t="array" ref="M27:R27">IFERROR((VLOOKUP(A27,$A$3:$I$369,{3,5,6,7,8,9},FALSE)/VLOOKUP(A27-7,$A$3:$I$369,{3,5,6,7,8,9},FALSE))-1, "No Data")</f>
        <v>0</v>
      </c>
      <c r="N27" s="27">
        <v>0</v>
      </c>
      <c r="O27" s="27">
        <v>0.15384615384615374</v>
      </c>
      <c r="P27" s="27">
        <v>4.9315068493150704E-2</v>
      </c>
      <c r="Q27" s="27">
        <v>0.19354838709677424</v>
      </c>
      <c r="R27" s="28">
        <v>-1.0526315789473717E-2</v>
      </c>
    </row>
    <row r="28" spans="1:18" x14ac:dyDescent="0.25">
      <c r="A28" s="15">
        <v>43490</v>
      </c>
      <c r="B28" s="16">
        <v>395903</v>
      </c>
      <c r="C28" s="17">
        <v>0.17</v>
      </c>
      <c r="D28" s="16">
        <v>32</v>
      </c>
      <c r="E28" s="16">
        <v>19</v>
      </c>
      <c r="F28" s="16">
        <v>28</v>
      </c>
      <c r="G28" s="16">
        <v>365</v>
      </c>
      <c r="H28" s="16">
        <v>30</v>
      </c>
      <c r="I28" s="17">
        <v>0.94</v>
      </c>
      <c r="J28" s="18">
        <f t="shared" si="0"/>
        <v>-2.1773346676056016E-2</v>
      </c>
      <c r="K28" s="19">
        <f t="shared" si="1"/>
        <v>-8812</v>
      </c>
      <c r="L28" s="20">
        <f t="shared" si="2"/>
        <v>9.7823518182647007E-3</v>
      </c>
      <c r="M28" s="20" cm="1">
        <f t="array" ref="M28:R28">IFERROR((VLOOKUP(A28,$A$3:$I$369,{3,5,6,7,8,9},FALSE)/VLOOKUP(A28-7,$A$3:$I$369,{3,5,6,7,8,9},FALSE))-1, "No Data")</f>
        <v>-5.5555555555555469E-2</v>
      </c>
      <c r="N28" s="20">
        <v>-5.0000000000000044E-2</v>
      </c>
      <c r="O28" s="20">
        <v>0.12000000000000011</v>
      </c>
      <c r="P28" s="20">
        <v>-2.4064171122994638E-2</v>
      </c>
      <c r="Q28" s="20">
        <v>-9.0909090909090939E-2</v>
      </c>
      <c r="R28" s="21">
        <v>3.296703296703285E-2</v>
      </c>
    </row>
    <row r="29" spans="1:18" x14ac:dyDescent="0.25">
      <c r="A29" s="22">
        <v>43491</v>
      </c>
      <c r="B29" s="23">
        <v>392190</v>
      </c>
      <c r="C29" s="24">
        <v>0.17</v>
      </c>
      <c r="D29" s="23">
        <v>37</v>
      </c>
      <c r="E29" s="23">
        <v>19</v>
      </c>
      <c r="F29" s="23">
        <v>30</v>
      </c>
      <c r="G29" s="23">
        <v>352</v>
      </c>
      <c r="H29" s="23">
        <v>34</v>
      </c>
      <c r="I29" s="24">
        <v>0.92</v>
      </c>
      <c r="J29" s="25">
        <f t="shared" si="0"/>
        <v>-4.2782980530558734E-2</v>
      </c>
      <c r="K29" s="26">
        <f t="shared" si="1"/>
        <v>-17529</v>
      </c>
      <c r="L29" s="27">
        <f t="shared" si="2"/>
        <v>-4.2782980530558734E-2</v>
      </c>
      <c r="M29" s="27" cm="1">
        <f t="array" ref="M29:R29">IFERROR((VLOOKUP(A29,$A$3:$I$369,{3,5,6,7,8,9},FALSE)/VLOOKUP(A29-7,$A$3:$I$369,{3,5,6,7,8,9},FALSE))-1, "No Data")</f>
        <v>0</v>
      </c>
      <c r="N29" s="27">
        <v>0</v>
      </c>
      <c r="O29" s="27">
        <v>0.11111111111111116</v>
      </c>
      <c r="P29" s="27">
        <v>-8.333333333333337E-2</v>
      </c>
      <c r="Q29" s="27">
        <v>-0.12820512820512819</v>
      </c>
      <c r="R29" s="28">
        <v>-3.1578947368420929E-2</v>
      </c>
    </row>
    <row r="30" spans="1:18" x14ac:dyDescent="0.25">
      <c r="A30" s="15">
        <v>43492</v>
      </c>
      <c r="B30" s="16">
        <v>393831</v>
      </c>
      <c r="C30" s="17">
        <v>0.19</v>
      </c>
      <c r="D30" s="16">
        <v>30</v>
      </c>
      <c r="E30" s="16">
        <v>21</v>
      </c>
      <c r="F30" s="16">
        <v>30</v>
      </c>
      <c r="G30" s="16">
        <v>390</v>
      </c>
      <c r="H30" s="16">
        <v>35</v>
      </c>
      <c r="I30" s="17">
        <v>0.91</v>
      </c>
      <c r="J30" s="18">
        <f t="shared" si="0"/>
        <v>1.1475153006320626E-2</v>
      </c>
      <c r="K30" s="19">
        <f t="shared" si="1"/>
        <v>4468</v>
      </c>
      <c r="L30" s="20">
        <f t="shared" si="2"/>
        <v>-0.24139363524525959</v>
      </c>
      <c r="M30" s="20" cm="1">
        <f t="array" ref="M30:R30">IFERROR((VLOOKUP(A30,$A$3:$I$369,{3,5,6,7,8,9},FALSE)/VLOOKUP(A30-7,$A$3:$I$369,{3,5,6,7,8,9},FALSE))-1, "No Data")</f>
        <v>0.11764705882352944</v>
      </c>
      <c r="N30" s="20">
        <v>-4.5454545454545414E-2</v>
      </c>
      <c r="O30" s="20">
        <v>3.4482758620689724E-2</v>
      </c>
      <c r="P30" s="20">
        <v>7.1428571428571397E-2</v>
      </c>
      <c r="Q30" s="20">
        <v>9.375E-2</v>
      </c>
      <c r="R30" s="21">
        <v>0</v>
      </c>
    </row>
    <row r="31" spans="1:18" x14ac:dyDescent="0.25">
      <c r="A31" s="22">
        <v>43493</v>
      </c>
      <c r="B31" s="23">
        <v>399983</v>
      </c>
      <c r="C31" s="24">
        <v>0.19</v>
      </c>
      <c r="D31" s="23">
        <v>40</v>
      </c>
      <c r="E31" s="23">
        <v>19</v>
      </c>
      <c r="F31" s="23">
        <v>26</v>
      </c>
      <c r="G31" s="23">
        <v>370</v>
      </c>
      <c r="H31" s="23">
        <v>34</v>
      </c>
      <c r="I31" s="24">
        <v>0.91</v>
      </c>
      <c r="J31" s="25">
        <f t="shared" si="0"/>
        <v>2.9742810802461106E-2</v>
      </c>
      <c r="K31" s="26">
        <f t="shared" si="1"/>
        <v>11553</v>
      </c>
      <c r="L31" s="27">
        <f t="shared" si="2"/>
        <v>5.6146472617908838E-2</v>
      </c>
      <c r="M31" s="27" cm="1">
        <f t="array" ref="M31:R31">IFERROR((VLOOKUP(A31,$A$3:$I$369,{3,5,6,7,8,9},FALSE)/VLOOKUP(A31-7,$A$3:$I$369,{3,5,6,7,8,9},FALSE))-1, "No Data")</f>
        <v>0</v>
      </c>
      <c r="N31" s="27">
        <v>-9.5238095238095233E-2</v>
      </c>
      <c r="O31" s="27">
        <v>-0.1333333333333333</v>
      </c>
      <c r="P31" s="27">
        <v>-4.8843187660668419E-2</v>
      </c>
      <c r="Q31" s="27">
        <v>-8.108108108108103E-2</v>
      </c>
      <c r="R31" s="28">
        <v>-1.0869565217391353E-2</v>
      </c>
    </row>
    <row r="32" spans="1:18" x14ac:dyDescent="0.25">
      <c r="A32" s="29">
        <v>43494</v>
      </c>
      <c r="B32" s="30">
        <v>274777</v>
      </c>
      <c r="C32" s="31">
        <v>0.17</v>
      </c>
      <c r="D32" s="30">
        <v>31</v>
      </c>
      <c r="E32" s="30">
        <v>22</v>
      </c>
      <c r="F32" s="30">
        <v>25</v>
      </c>
      <c r="G32" s="30">
        <v>376</v>
      </c>
      <c r="H32" s="30">
        <v>37</v>
      </c>
      <c r="I32" s="31">
        <v>0.94</v>
      </c>
      <c r="J32" s="32">
        <f t="shared" si="0"/>
        <v>-0.28259467644870306</v>
      </c>
      <c r="K32" s="33">
        <f t="shared" si="1"/>
        <v>-108238</v>
      </c>
      <c r="L32" s="34">
        <f t="shared" si="2"/>
        <v>-0.36458385628313694</v>
      </c>
      <c r="M32" s="34" cm="1">
        <f t="array" ref="M32:R32">IFERROR((VLOOKUP(A32,$A$3:$I$369,{3,5,6,7,8,9},FALSE)/VLOOKUP(A32-7,$A$3:$I$369,{3,5,6,7,8,9},FALSE))-1, "No Data")</f>
        <v>-5.5555555555555469E-2</v>
      </c>
      <c r="N32" s="34">
        <v>0.29411764705882359</v>
      </c>
      <c r="O32" s="34">
        <v>-0.1071428571428571</v>
      </c>
      <c r="P32" s="34">
        <v>-7.9155672823219003E-3</v>
      </c>
      <c r="Q32" s="34">
        <v>0.1212121212121211</v>
      </c>
      <c r="R32" s="35">
        <v>0</v>
      </c>
    </row>
    <row r="33" spans="1:18" x14ac:dyDescent="0.25">
      <c r="A33" s="22">
        <v>43495</v>
      </c>
      <c r="B33" s="23">
        <v>390375</v>
      </c>
      <c r="C33" s="24">
        <v>0.18</v>
      </c>
      <c r="D33" s="23">
        <v>37</v>
      </c>
      <c r="E33" s="23">
        <v>18</v>
      </c>
      <c r="F33" s="23">
        <v>26</v>
      </c>
      <c r="G33" s="23">
        <v>366</v>
      </c>
      <c r="H33" s="23">
        <v>37</v>
      </c>
      <c r="I33" s="24">
        <v>0.93</v>
      </c>
      <c r="J33" s="25">
        <f t="shared" si="0"/>
        <v>-1.0270621105099575E-2</v>
      </c>
      <c r="K33" s="26">
        <f t="shared" si="1"/>
        <v>-4051</v>
      </c>
      <c r="L33" s="27">
        <f t="shared" si="2"/>
        <v>1.7221861641981029E-2</v>
      </c>
      <c r="M33" s="27" cm="1">
        <f t="array" ref="M33:R33">IFERROR((VLOOKUP(A33,$A$3:$I$369,{3,5,6,7,8,9},FALSE)/VLOOKUP(A33-7,$A$3:$I$369,{3,5,6,7,8,9},FALSE))-1, "No Data")</f>
        <v>0</v>
      </c>
      <c r="N33" s="27">
        <v>-9.9999999999999978E-2</v>
      </c>
      <c r="O33" s="27">
        <v>4.0000000000000036E-2</v>
      </c>
      <c r="P33" s="27">
        <v>-7.3417721518987289E-2</v>
      </c>
      <c r="Q33" s="27">
        <v>0.15625</v>
      </c>
      <c r="R33" s="28">
        <v>-2.1052631578947323E-2</v>
      </c>
    </row>
    <row r="34" spans="1:18" x14ac:dyDescent="0.25">
      <c r="A34" s="29">
        <v>43496</v>
      </c>
      <c r="B34" s="30">
        <v>393482</v>
      </c>
      <c r="C34" s="31">
        <v>0.18</v>
      </c>
      <c r="D34" s="30">
        <v>38</v>
      </c>
      <c r="E34" s="30">
        <v>18</v>
      </c>
      <c r="F34" s="30">
        <v>25</v>
      </c>
      <c r="G34" s="30">
        <v>354</v>
      </c>
      <c r="H34" s="30">
        <v>33</v>
      </c>
      <c r="I34" s="31">
        <v>0.94</v>
      </c>
      <c r="J34" s="32">
        <f t="shared" si="0"/>
        <v>-2.7183251458055668E-2</v>
      </c>
      <c r="K34" s="33">
        <f t="shared" si="1"/>
        <v>-10995</v>
      </c>
      <c r="L34" s="34">
        <f t="shared" si="2"/>
        <v>0.12021322559375403</v>
      </c>
      <c r="M34" s="34" cm="1">
        <f t="array" ref="M34:R34">IFERROR((VLOOKUP(A34,$A$3:$I$369,{3,5,6,7,8,9},FALSE)/VLOOKUP(A34-7,$A$3:$I$369,{3,5,6,7,8,9},FALSE))-1, "No Data")</f>
        <v>5.8823529411764497E-2</v>
      </c>
      <c r="N34" s="34">
        <v>-5.2631578947368474E-2</v>
      </c>
      <c r="O34" s="34">
        <v>-0.16666666666666663</v>
      </c>
      <c r="P34" s="34">
        <v>-7.571801566579639E-2</v>
      </c>
      <c r="Q34" s="34">
        <v>-0.10810810810810811</v>
      </c>
      <c r="R34" s="35">
        <v>0</v>
      </c>
    </row>
    <row r="35" spans="1:18" x14ac:dyDescent="0.25">
      <c r="A35" s="22">
        <v>43497</v>
      </c>
      <c r="B35" s="23">
        <v>393763</v>
      </c>
      <c r="C35" s="24">
        <v>0.18</v>
      </c>
      <c r="D35" s="23">
        <v>34</v>
      </c>
      <c r="E35" s="23">
        <v>17</v>
      </c>
      <c r="F35" s="23">
        <v>28</v>
      </c>
      <c r="G35" s="23">
        <v>394</v>
      </c>
      <c r="H35" s="23">
        <v>38</v>
      </c>
      <c r="I35" s="24">
        <v>0.94</v>
      </c>
      <c r="J35" s="25">
        <f t="shared" si="0"/>
        <v>-5.405364445331351E-3</v>
      </c>
      <c r="K35" s="26">
        <f t="shared" si="1"/>
        <v>-2140</v>
      </c>
      <c r="L35" s="27">
        <f t="shared" si="2"/>
        <v>5.6756800276835495E-2</v>
      </c>
      <c r="M35" s="27" cm="1">
        <f t="array" ref="M35:R35">IFERROR((VLOOKUP(A35,$A$3:$I$369,{3,5,6,7,8,9},FALSE)/VLOOKUP(A35-7,$A$3:$I$369,{3,5,6,7,8,9},FALSE))-1, "No Data")</f>
        <v>5.8823529411764497E-2</v>
      </c>
      <c r="N35" s="27">
        <v>-0.10526315789473684</v>
      </c>
      <c r="O35" s="27">
        <v>0</v>
      </c>
      <c r="P35" s="27">
        <v>7.9452054794520555E-2</v>
      </c>
      <c r="Q35" s="27">
        <v>0.26666666666666661</v>
      </c>
      <c r="R35" s="28">
        <v>0</v>
      </c>
    </row>
    <row r="36" spans="1:18" x14ac:dyDescent="0.25">
      <c r="A36" s="15">
        <v>43498</v>
      </c>
      <c r="B36" s="16">
        <v>391275</v>
      </c>
      <c r="C36" s="17">
        <v>0.18</v>
      </c>
      <c r="D36" s="16">
        <v>33</v>
      </c>
      <c r="E36" s="16">
        <v>20</v>
      </c>
      <c r="F36" s="16">
        <v>27</v>
      </c>
      <c r="G36" s="16">
        <v>350</v>
      </c>
      <c r="H36" s="16">
        <v>34</v>
      </c>
      <c r="I36" s="17">
        <v>0.95</v>
      </c>
      <c r="J36" s="18">
        <f t="shared" si="0"/>
        <v>-2.3330528570335574E-3</v>
      </c>
      <c r="K36" s="19">
        <f t="shared" si="1"/>
        <v>-915</v>
      </c>
      <c r="L36" s="20">
        <f t="shared" si="2"/>
        <v>-0.11018893903465155</v>
      </c>
      <c r="M36" s="20" cm="1">
        <f t="array" ref="M36:R36">IFERROR((VLOOKUP(A36,$A$3:$I$369,{3,5,6,7,8,9},FALSE)/VLOOKUP(A36-7,$A$3:$I$369,{3,5,6,7,8,9},FALSE))-1, "No Data")</f>
        <v>5.8823529411764497E-2</v>
      </c>
      <c r="N36" s="20">
        <v>5.2631578947368363E-2</v>
      </c>
      <c r="O36" s="20">
        <v>-9.9999999999999978E-2</v>
      </c>
      <c r="P36" s="20">
        <v>-5.6818181818182323E-3</v>
      </c>
      <c r="Q36" s="20">
        <v>0</v>
      </c>
      <c r="R36" s="21">
        <v>3.2608695652173836E-2</v>
      </c>
    </row>
    <row r="37" spans="1:18" x14ac:dyDescent="0.25">
      <c r="A37" s="22">
        <v>43499</v>
      </c>
      <c r="B37" s="23">
        <v>402690</v>
      </c>
      <c r="C37" s="24">
        <v>0.18</v>
      </c>
      <c r="D37" s="23">
        <v>30</v>
      </c>
      <c r="E37" s="23">
        <v>20</v>
      </c>
      <c r="F37" s="23">
        <v>30</v>
      </c>
      <c r="G37" s="23">
        <v>357</v>
      </c>
      <c r="H37" s="23">
        <v>38</v>
      </c>
      <c r="I37" s="24">
        <v>0.91</v>
      </c>
      <c r="J37" s="25">
        <f t="shared" si="0"/>
        <v>2.2494420195464659E-2</v>
      </c>
      <c r="K37" s="26">
        <f t="shared" si="1"/>
        <v>8859</v>
      </c>
      <c r="L37" s="27">
        <f t="shared" si="2"/>
        <v>2.2494420195464659E-2</v>
      </c>
      <c r="M37" s="27" cm="1">
        <f t="array" ref="M37:R37">IFERROR((VLOOKUP(A37,$A$3:$I$369,{3,5,6,7,8,9},FALSE)/VLOOKUP(A37-7,$A$3:$I$369,{3,5,6,7,8,9},FALSE))-1, "No Data")</f>
        <v>-5.2631578947368474E-2</v>
      </c>
      <c r="N37" s="27">
        <v>-4.7619047619047672E-2</v>
      </c>
      <c r="O37" s="27">
        <v>0</v>
      </c>
      <c r="P37" s="27">
        <v>-8.4615384615384648E-2</v>
      </c>
      <c r="Q37" s="27">
        <v>8.5714285714285632E-2</v>
      </c>
      <c r="R37" s="28">
        <v>0</v>
      </c>
    </row>
    <row r="38" spans="1:18" x14ac:dyDescent="0.25">
      <c r="A38" s="15">
        <v>43500</v>
      </c>
      <c r="B38" s="16">
        <v>407158</v>
      </c>
      <c r="C38" s="17">
        <v>0.17</v>
      </c>
      <c r="D38" s="16">
        <v>39</v>
      </c>
      <c r="E38" s="16">
        <v>17</v>
      </c>
      <c r="F38" s="16">
        <v>26</v>
      </c>
      <c r="G38" s="16">
        <v>370</v>
      </c>
      <c r="H38" s="16">
        <v>37</v>
      </c>
      <c r="I38" s="17">
        <v>0.93</v>
      </c>
      <c r="J38" s="18">
        <f t="shared" si="0"/>
        <v>1.7938262376151037E-2</v>
      </c>
      <c r="K38" s="19">
        <f t="shared" si="1"/>
        <v>7175</v>
      </c>
      <c r="L38" s="20">
        <f t="shared" si="2"/>
        <v>-7.5101941832528274E-3</v>
      </c>
      <c r="M38" s="20" cm="1">
        <f t="array" ref="M38:R38">IFERROR((VLOOKUP(A38,$A$3:$I$369,{3,5,6,7,8,9},FALSE)/VLOOKUP(A38-7,$A$3:$I$369,{3,5,6,7,8,9},FALSE))-1, "No Data")</f>
        <v>-0.10526315789473684</v>
      </c>
      <c r="N38" s="20">
        <v>-0.10526315789473684</v>
      </c>
      <c r="O38" s="20">
        <v>0</v>
      </c>
      <c r="P38" s="20">
        <v>0</v>
      </c>
      <c r="Q38" s="20">
        <v>8.8235294117646967E-2</v>
      </c>
      <c r="R38" s="21">
        <v>2.19780219780219E-2</v>
      </c>
    </row>
    <row r="39" spans="1:18" x14ac:dyDescent="0.25">
      <c r="A39" s="29">
        <v>43501</v>
      </c>
      <c r="B39" s="30">
        <v>408982</v>
      </c>
      <c r="C39" s="31">
        <v>0.18</v>
      </c>
      <c r="D39" s="30">
        <v>30</v>
      </c>
      <c r="E39" s="30">
        <v>21</v>
      </c>
      <c r="F39" s="30">
        <v>28</v>
      </c>
      <c r="G39" s="30">
        <v>371</v>
      </c>
      <c r="H39" s="30">
        <v>39</v>
      </c>
      <c r="I39" s="31">
        <v>0.91</v>
      </c>
      <c r="J39" s="32">
        <f t="shared" si="0"/>
        <v>0.48841424136663547</v>
      </c>
      <c r="K39" s="33">
        <f t="shared" si="1"/>
        <v>134205</v>
      </c>
      <c r="L39" s="34">
        <f t="shared" si="2"/>
        <v>0.44040087874190537</v>
      </c>
      <c r="M39" s="34" cm="1">
        <f t="array" ref="M39:R39">IFERROR((VLOOKUP(A39,$A$3:$I$369,{3,5,6,7,8,9},FALSE)/VLOOKUP(A39-7,$A$3:$I$369,{3,5,6,7,8,9},FALSE))-1, "No Data")</f>
        <v>5.8823529411764497E-2</v>
      </c>
      <c r="N39" s="34">
        <v>-4.5454545454545414E-2</v>
      </c>
      <c r="O39" s="34">
        <v>0.12000000000000011</v>
      </c>
      <c r="P39" s="34">
        <v>-1.3297872340425565E-2</v>
      </c>
      <c r="Q39" s="34">
        <v>5.4054054054053946E-2</v>
      </c>
      <c r="R39" s="35">
        <v>-3.1914893617021156E-2</v>
      </c>
    </row>
    <row r="40" spans="1:18" x14ac:dyDescent="0.25">
      <c r="A40" s="15">
        <v>43502</v>
      </c>
      <c r="B40" s="16">
        <v>404349</v>
      </c>
      <c r="C40" s="17">
        <v>0.18</v>
      </c>
      <c r="D40" s="16">
        <v>40</v>
      </c>
      <c r="E40" s="16">
        <v>21</v>
      </c>
      <c r="F40" s="16">
        <v>28</v>
      </c>
      <c r="G40" s="16">
        <v>350</v>
      </c>
      <c r="H40" s="16">
        <v>34</v>
      </c>
      <c r="I40" s="17">
        <v>0.93</v>
      </c>
      <c r="J40" s="18">
        <f t="shared" si="0"/>
        <v>3.5796349663784754E-2</v>
      </c>
      <c r="K40" s="19">
        <f t="shared" si="1"/>
        <v>13974</v>
      </c>
      <c r="L40" s="20">
        <f t="shared" si="2"/>
        <v>0.11977983747436194</v>
      </c>
      <c r="M40" s="20" cm="1">
        <f t="array" ref="M40:R40">IFERROR((VLOOKUP(A40,$A$3:$I$369,{3,5,6,7,8,9},FALSE)/VLOOKUP(A40-7,$A$3:$I$369,{3,5,6,7,8,9},FALSE))-1, "No Data")</f>
        <v>0</v>
      </c>
      <c r="N40" s="20">
        <v>0.16666666666666674</v>
      </c>
      <c r="O40" s="20">
        <v>7.6923076923076872E-2</v>
      </c>
      <c r="P40" s="20">
        <v>-4.3715846994535568E-2</v>
      </c>
      <c r="Q40" s="20">
        <v>-8.108108108108103E-2</v>
      </c>
      <c r="R40" s="21">
        <v>0</v>
      </c>
    </row>
    <row r="41" spans="1:18" x14ac:dyDescent="0.25">
      <c r="A41" s="22">
        <v>43503</v>
      </c>
      <c r="B41" s="23">
        <v>406748</v>
      </c>
      <c r="C41" s="24">
        <v>0.17</v>
      </c>
      <c r="D41" s="23">
        <v>30</v>
      </c>
      <c r="E41" s="23">
        <v>20</v>
      </c>
      <c r="F41" s="23">
        <v>29</v>
      </c>
      <c r="G41" s="23">
        <v>359</v>
      </c>
      <c r="H41" s="23">
        <v>34</v>
      </c>
      <c r="I41" s="24">
        <v>0.94</v>
      </c>
      <c r="J41" s="25">
        <f t="shared" si="0"/>
        <v>3.3714375752893488E-2</v>
      </c>
      <c r="K41" s="26">
        <f t="shared" si="1"/>
        <v>13266</v>
      </c>
      <c r="L41" s="27">
        <f t="shared" si="2"/>
        <v>-0.18390970335297885</v>
      </c>
      <c r="M41" s="27" cm="1">
        <f t="array" ref="M41:R41">IFERROR((VLOOKUP(A41,$A$3:$I$369,{3,5,6,7,8,9},FALSE)/VLOOKUP(A41-7,$A$3:$I$369,{3,5,6,7,8,9},FALSE))-1, "No Data")</f>
        <v>-5.5555555555555469E-2</v>
      </c>
      <c r="N41" s="27">
        <v>0.11111111111111116</v>
      </c>
      <c r="O41" s="27">
        <v>0.15999999999999992</v>
      </c>
      <c r="P41" s="27">
        <v>1.4124293785310771E-2</v>
      </c>
      <c r="Q41" s="27">
        <v>3.0303030303030276E-2</v>
      </c>
      <c r="R41" s="28">
        <v>0</v>
      </c>
    </row>
    <row r="42" spans="1:18" x14ac:dyDescent="0.25">
      <c r="A42" s="15">
        <v>43504</v>
      </c>
      <c r="B42" s="16">
        <v>398421</v>
      </c>
      <c r="C42" s="17">
        <v>0.19</v>
      </c>
      <c r="D42" s="16">
        <v>37</v>
      </c>
      <c r="E42" s="16">
        <v>22</v>
      </c>
      <c r="F42" s="16">
        <v>26</v>
      </c>
      <c r="G42" s="16">
        <v>378</v>
      </c>
      <c r="H42" s="16">
        <v>37</v>
      </c>
      <c r="I42" s="17">
        <v>0.92</v>
      </c>
      <c r="J42" s="18">
        <f t="shared" si="0"/>
        <v>1.1829450710198808E-2</v>
      </c>
      <c r="K42" s="19">
        <f t="shared" si="1"/>
        <v>4658</v>
      </c>
      <c r="L42" s="20">
        <f t="shared" si="2"/>
        <v>0.1011085198905104</v>
      </c>
      <c r="M42" s="20" cm="1">
        <f t="array" ref="M42:R42">IFERROR((VLOOKUP(A42,$A$3:$I$369,{3,5,6,7,8,9},FALSE)/VLOOKUP(A42-7,$A$3:$I$369,{3,5,6,7,8,9},FALSE))-1, "No Data")</f>
        <v>5.555555555555558E-2</v>
      </c>
      <c r="N42" s="20">
        <v>0.29411764705882359</v>
      </c>
      <c r="O42" s="20">
        <v>-7.1428571428571397E-2</v>
      </c>
      <c r="P42" s="20">
        <v>-4.0609137055837574E-2</v>
      </c>
      <c r="Q42" s="20">
        <v>-2.6315789473684181E-2</v>
      </c>
      <c r="R42" s="21">
        <v>-2.1276595744680771E-2</v>
      </c>
    </row>
    <row r="43" spans="1:18" x14ac:dyDescent="0.25">
      <c r="A43" s="22">
        <v>43505</v>
      </c>
      <c r="B43" s="23">
        <v>382738</v>
      </c>
      <c r="C43" s="24">
        <v>0.18</v>
      </c>
      <c r="D43" s="23">
        <v>34</v>
      </c>
      <c r="E43" s="23">
        <v>22</v>
      </c>
      <c r="F43" s="23">
        <v>26</v>
      </c>
      <c r="G43" s="23">
        <v>353</v>
      </c>
      <c r="H43" s="23">
        <v>31</v>
      </c>
      <c r="I43" s="24">
        <v>0.95</v>
      </c>
      <c r="J43" s="25">
        <f t="shared" si="0"/>
        <v>-2.1818414158839672E-2</v>
      </c>
      <c r="K43" s="26">
        <f t="shared" si="1"/>
        <v>-8537</v>
      </c>
      <c r="L43" s="27">
        <f t="shared" si="2"/>
        <v>7.8234520787712203E-3</v>
      </c>
      <c r="M43" s="27" cm="1">
        <f t="array" ref="M43:R43">IFERROR((VLOOKUP(A43,$A$3:$I$369,{3,5,6,7,8,9},FALSE)/VLOOKUP(A43-7,$A$3:$I$369,{3,5,6,7,8,9},FALSE))-1, "No Data")</f>
        <v>0</v>
      </c>
      <c r="N43" s="27">
        <v>0.10000000000000009</v>
      </c>
      <c r="O43" s="27">
        <v>-3.703703703703709E-2</v>
      </c>
      <c r="P43" s="27">
        <v>8.5714285714286742E-3</v>
      </c>
      <c r="Q43" s="27">
        <v>-8.8235294117647078E-2</v>
      </c>
      <c r="R43" s="28">
        <v>0</v>
      </c>
    </row>
    <row r="44" spans="1:18" x14ac:dyDescent="0.25">
      <c r="A44" s="15">
        <v>43506</v>
      </c>
      <c r="B44" s="16">
        <v>391506</v>
      </c>
      <c r="C44" s="17">
        <v>0.18</v>
      </c>
      <c r="D44" s="16">
        <v>38</v>
      </c>
      <c r="E44" s="16">
        <v>19</v>
      </c>
      <c r="F44" s="16">
        <v>26</v>
      </c>
      <c r="G44" s="16">
        <v>387</v>
      </c>
      <c r="H44" s="16">
        <v>15</v>
      </c>
      <c r="I44" s="17">
        <v>0.95</v>
      </c>
      <c r="J44" s="18">
        <f t="shared" si="0"/>
        <v>-2.7773225061461626E-2</v>
      </c>
      <c r="K44" s="19">
        <f t="shared" si="1"/>
        <v>-11184</v>
      </c>
      <c r="L44" s="20">
        <f t="shared" si="2"/>
        <v>0.23148724825548195</v>
      </c>
      <c r="M44" s="20" cm="1">
        <f t="array" ref="M44:R44">IFERROR((VLOOKUP(A44,$A$3:$I$369,{3,5,6,7,8,9},FALSE)/VLOOKUP(A44-7,$A$3:$I$369,{3,5,6,7,8,9},FALSE))-1, "No Data")</f>
        <v>0</v>
      </c>
      <c r="N44" s="20">
        <v>-5.0000000000000044E-2</v>
      </c>
      <c r="O44" s="20">
        <v>-0.1333333333333333</v>
      </c>
      <c r="P44" s="20">
        <v>8.4033613445378075E-2</v>
      </c>
      <c r="Q44" s="20">
        <v>-0.60526315789473684</v>
      </c>
      <c r="R44" s="21">
        <v>4.39560439560438E-2</v>
      </c>
    </row>
    <row r="45" spans="1:18" x14ac:dyDescent="0.25">
      <c r="A45" s="22">
        <v>43507</v>
      </c>
      <c r="B45" s="23">
        <v>393294</v>
      </c>
      <c r="C45" s="24">
        <v>0.17</v>
      </c>
      <c r="D45" s="23">
        <v>33</v>
      </c>
      <c r="E45" s="23">
        <v>20</v>
      </c>
      <c r="F45" s="23">
        <v>25</v>
      </c>
      <c r="G45" s="23">
        <v>375</v>
      </c>
      <c r="H45" s="23">
        <v>34</v>
      </c>
      <c r="I45" s="24">
        <v>0.94</v>
      </c>
      <c r="J45" s="25">
        <f t="shared" si="0"/>
        <v>-3.4050663378835777E-2</v>
      </c>
      <c r="K45" s="26">
        <f t="shared" si="1"/>
        <v>-13864</v>
      </c>
      <c r="L45" s="27">
        <f t="shared" si="2"/>
        <v>-0.18265825362824561</v>
      </c>
      <c r="M45" s="27" cm="1">
        <f t="array" ref="M45:R45">IFERROR((VLOOKUP(A45,$A$3:$I$369,{3,5,6,7,8,9},FALSE)/VLOOKUP(A45-7,$A$3:$I$369,{3,5,6,7,8,9},FALSE))-1, "No Data")</f>
        <v>0</v>
      </c>
      <c r="N45" s="27">
        <v>0.17647058823529416</v>
      </c>
      <c r="O45" s="27">
        <v>-3.8461538461538436E-2</v>
      </c>
      <c r="P45" s="27">
        <v>1.3513513513513598E-2</v>
      </c>
      <c r="Q45" s="27">
        <v>-8.108108108108103E-2</v>
      </c>
      <c r="R45" s="28">
        <v>1.0752688172043001E-2</v>
      </c>
    </row>
    <row r="46" spans="1:18" x14ac:dyDescent="0.25">
      <c r="A46" s="15">
        <v>43508</v>
      </c>
      <c r="B46" s="16">
        <v>389714</v>
      </c>
      <c r="C46" s="17">
        <v>0.17</v>
      </c>
      <c r="D46" s="16">
        <v>39</v>
      </c>
      <c r="E46" s="16">
        <v>17</v>
      </c>
      <c r="F46" s="16">
        <v>25</v>
      </c>
      <c r="G46" s="16">
        <v>354</v>
      </c>
      <c r="H46" s="16">
        <v>30</v>
      </c>
      <c r="I46" s="17">
        <v>0.92</v>
      </c>
      <c r="J46" s="18">
        <f t="shared" si="0"/>
        <v>-4.7112097842936906E-2</v>
      </c>
      <c r="K46" s="19">
        <f t="shared" si="1"/>
        <v>-19268</v>
      </c>
      <c r="L46" s="20">
        <f t="shared" si="2"/>
        <v>0.23875427280418204</v>
      </c>
      <c r="M46" s="20" cm="1">
        <f t="array" ref="M46:R46">IFERROR((VLOOKUP(A46,$A$3:$I$369,{3,5,6,7,8,9},FALSE)/VLOOKUP(A46-7,$A$3:$I$369,{3,5,6,7,8,9},FALSE))-1, "No Data")</f>
        <v>-5.5555555555555469E-2</v>
      </c>
      <c r="N46" s="20">
        <v>-0.19047619047619047</v>
      </c>
      <c r="O46" s="20">
        <v>-0.1071428571428571</v>
      </c>
      <c r="P46" s="20">
        <v>-4.5822102425876032E-2</v>
      </c>
      <c r="Q46" s="20">
        <v>-0.23076923076923073</v>
      </c>
      <c r="R46" s="21">
        <v>1.098901098901095E-2</v>
      </c>
    </row>
    <row r="47" spans="1:18" x14ac:dyDescent="0.25">
      <c r="A47" s="22">
        <v>43509</v>
      </c>
      <c r="B47" s="23">
        <v>401381</v>
      </c>
      <c r="C47" s="24">
        <v>0.17</v>
      </c>
      <c r="D47" s="23">
        <v>32</v>
      </c>
      <c r="E47" s="23">
        <v>17</v>
      </c>
      <c r="F47" s="23">
        <v>30</v>
      </c>
      <c r="G47" s="23">
        <v>357</v>
      </c>
      <c r="H47" s="23">
        <v>35</v>
      </c>
      <c r="I47" s="24">
        <v>0.94</v>
      </c>
      <c r="J47" s="25">
        <f t="shared" si="0"/>
        <v>-7.3401937435235709E-3</v>
      </c>
      <c r="K47" s="26">
        <f t="shared" si="1"/>
        <v>-2968</v>
      </c>
      <c r="L47" s="27">
        <f t="shared" si="2"/>
        <v>-0.20587215499481881</v>
      </c>
      <c r="M47" s="27" cm="1">
        <f t="array" ref="M47:R47">IFERROR((VLOOKUP(A47,$A$3:$I$369,{3,5,6,7,8,9},FALSE)/VLOOKUP(A47-7,$A$3:$I$369,{3,5,6,7,8,9},FALSE))-1, "No Data")</f>
        <v>-5.5555555555555469E-2</v>
      </c>
      <c r="N47" s="27">
        <v>-0.19047619047619047</v>
      </c>
      <c r="O47" s="27">
        <v>7.1428571428571397E-2</v>
      </c>
      <c r="P47" s="27">
        <v>2.0000000000000018E-2</v>
      </c>
      <c r="Q47" s="27">
        <v>2.9411764705882248E-2</v>
      </c>
      <c r="R47" s="28">
        <v>1.0752688172043001E-2</v>
      </c>
    </row>
    <row r="48" spans="1:18" x14ac:dyDescent="0.25">
      <c r="A48" s="15">
        <v>43510</v>
      </c>
      <c r="B48" s="16">
        <v>406712</v>
      </c>
      <c r="C48" s="17">
        <v>0.18</v>
      </c>
      <c r="D48" s="16">
        <v>40</v>
      </c>
      <c r="E48" s="16">
        <v>22</v>
      </c>
      <c r="F48" s="16">
        <v>29</v>
      </c>
      <c r="G48" s="16">
        <v>359</v>
      </c>
      <c r="H48" s="16">
        <v>30</v>
      </c>
      <c r="I48" s="17">
        <v>0.91</v>
      </c>
      <c r="J48" s="18">
        <f t="shared" si="0"/>
        <v>-8.8506888786143989E-5</v>
      </c>
      <c r="K48" s="19">
        <f t="shared" si="1"/>
        <v>-36</v>
      </c>
      <c r="L48" s="20">
        <f t="shared" si="2"/>
        <v>0.33321532414828514</v>
      </c>
      <c r="M48" s="20" cm="1">
        <f t="array" ref="M48:R48">IFERROR((VLOOKUP(A48,$A$3:$I$369,{3,5,6,7,8,9},FALSE)/VLOOKUP(A48-7,$A$3:$I$369,{3,5,6,7,8,9},FALSE))-1, "No Data")</f>
        <v>5.8823529411764497E-2</v>
      </c>
      <c r="N48" s="20">
        <v>0.10000000000000009</v>
      </c>
      <c r="O48" s="20">
        <v>0</v>
      </c>
      <c r="P48" s="20">
        <v>0</v>
      </c>
      <c r="Q48" s="20">
        <v>-0.11764705882352944</v>
      </c>
      <c r="R48" s="21">
        <v>-3.1914893617021156E-2</v>
      </c>
    </row>
    <row r="49" spans="1:18" x14ac:dyDescent="0.25">
      <c r="A49" s="22">
        <v>43511</v>
      </c>
      <c r="B49" s="23">
        <v>397282</v>
      </c>
      <c r="C49" s="24">
        <v>0.18</v>
      </c>
      <c r="D49" s="23">
        <v>34</v>
      </c>
      <c r="E49" s="23">
        <v>19</v>
      </c>
      <c r="F49" s="23">
        <v>25</v>
      </c>
      <c r="G49" s="23">
        <v>370</v>
      </c>
      <c r="H49" s="23">
        <v>39</v>
      </c>
      <c r="I49" s="24">
        <v>0.93</v>
      </c>
      <c r="J49" s="25">
        <f t="shared" si="0"/>
        <v>-2.8587850540007231E-3</v>
      </c>
      <c r="K49" s="26">
        <f t="shared" si="1"/>
        <v>-1139</v>
      </c>
      <c r="L49" s="27">
        <f t="shared" si="2"/>
        <v>-8.3708072752324947E-2</v>
      </c>
      <c r="M49" s="27" cm="1">
        <f t="array" ref="M49:R49">IFERROR((VLOOKUP(A49,$A$3:$I$369,{3,5,6,7,8,9},FALSE)/VLOOKUP(A49-7,$A$3:$I$369,{3,5,6,7,8,9},FALSE))-1, "No Data")</f>
        <v>-5.2631578947368474E-2</v>
      </c>
      <c r="N49" s="27">
        <v>-0.13636363636363635</v>
      </c>
      <c r="O49" s="27">
        <v>-3.8461538461538436E-2</v>
      </c>
      <c r="P49" s="27">
        <v>-2.1164021164021163E-2</v>
      </c>
      <c r="Q49" s="27">
        <v>5.4054054054053946E-2</v>
      </c>
      <c r="R49" s="28">
        <v>1.0869565217391353E-2</v>
      </c>
    </row>
    <row r="50" spans="1:18" x14ac:dyDescent="0.25">
      <c r="A50" s="15">
        <v>43512</v>
      </c>
      <c r="B50" s="16">
        <v>382778</v>
      </c>
      <c r="C50" s="17">
        <v>0.19</v>
      </c>
      <c r="D50" s="16">
        <v>33</v>
      </c>
      <c r="E50" s="16">
        <v>18</v>
      </c>
      <c r="F50" s="16">
        <v>26</v>
      </c>
      <c r="G50" s="16">
        <v>361</v>
      </c>
      <c r="H50" s="16">
        <v>30</v>
      </c>
      <c r="I50" s="17">
        <v>0.91</v>
      </c>
      <c r="J50" s="18">
        <f t="shared" si="0"/>
        <v>1.045101348702282E-4</v>
      </c>
      <c r="K50" s="19">
        <f t="shared" si="1"/>
        <v>40</v>
      </c>
      <c r="L50" s="20">
        <f t="shared" si="2"/>
        <v>-2.9310328398508223E-2</v>
      </c>
      <c r="M50" s="20" cm="1">
        <f t="array" ref="M50:R50">IFERROR((VLOOKUP(A50,$A$3:$I$369,{3,5,6,7,8,9},FALSE)/VLOOKUP(A50-7,$A$3:$I$369,{3,5,6,7,8,9},FALSE))-1, "No Data")</f>
        <v>5.555555555555558E-2</v>
      </c>
      <c r="N50" s="20">
        <v>-0.18181818181818177</v>
      </c>
      <c r="O50" s="20">
        <v>0</v>
      </c>
      <c r="P50" s="20">
        <v>2.2662889518413554E-2</v>
      </c>
      <c r="Q50" s="20">
        <v>-3.2258064516129004E-2</v>
      </c>
      <c r="R50" s="21">
        <v>-4.2105263157894646E-2</v>
      </c>
    </row>
    <row r="51" spans="1:18" x14ac:dyDescent="0.25">
      <c r="A51" s="22">
        <v>43513</v>
      </c>
      <c r="B51" s="23">
        <v>393504</v>
      </c>
      <c r="C51" s="24">
        <v>0.19</v>
      </c>
      <c r="D51" s="23">
        <v>31</v>
      </c>
      <c r="E51" s="23">
        <v>18</v>
      </c>
      <c r="F51" s="23">
        <v>30</v>
      </c>
      <c r="G51" s="23">
        <v>374</v>
      </c>
      <c r="H51" s="23">
        <v>39</v>
      </c>
      <c r="I51" s="24">
        <v>0.94</v>
      </c>
      <c r="J51" s="25">
        <f t="shared" si="0"/>
        <v>5.1033700632940882E-3</v>
      </c>
      <c r="K51" s="26">
        <f t="shared" si="1"/>
        <v>1998</v>
      </c>
      <c r="L51" s="27">
        <f t="shared" si="2"/>
        <v>-0.18004725073783912</v>
      </c>
      <c r="M51" s="27" cm="1">
        <f t="array" ref="M51:R51">IFERROR((VLOOKUP(A51,$A$3:$I$369,{3,5,6,7,8,9},FALSE)/VLOOKUP(A51-7,$A$3:$I$369,{3,5,6,7,8,9},FALSE))-1, "No Data")</f>
        <v>5.555555555555558E-2</v>
      </c>
      <c r="N51" s="27">
        <v>-5.2631578947368474E-2</v>
      </c>
      <c r="O51" s="27">
        <v>0.15384615384615374</v>
      </c>
      <c r="P51" s="27">
        <v>-3.3591731266149893E-2</v>
      </c>
      <c r="Q51" s="27">
        <v>1.6</v>
      </c>
      <c r="R51" s="28">
        <v>-1.0526315789473717E-2</v>
      </c>
    </row>
    <row r="52" spans="1:18" x14ac:dyDescent="0.25">
      <c r="A52" s="15">
        <v>43514</v>
      </c>
      <c r="B52" s="16">
        <v>401252</v>
      </c>
      <c r="C52" s="17">
        <v>0.17</v>
      </c>
      <c r="D52" s="16">
        <v>36</v>
      </c>
      <c r="E52" s="16">
        <v>18</v>
      </c>
      <c r="F52" s="16">
        <v>27</v>
      </c>
      <c r="G52" s="16">
        <v>395</v>
      </c>
      <c r="H52" s="16">
        <v>37</v>
      </c>
      <c r="I52" s="17">
        <v>0.95</v>
      </c>
      <c r="J52" s="18">
        <f t="shared" si="0"/>
        <v>2.0234226812511746E-2</v>
      </c>
      <c r="K52" s="19">
        <f t="shared" si="1"/>
        <v>7958</v>
      </c>
      <c r="L52" s="20">
        <f t="shared" si="2"/>
        <v>0.11298279288637647</v>
      </c>
      <c r="M52" s="20" cm="1">
        <f t="array" ref="M52:R52">IFERROR((VLOOKUP(A52,$A$3:$I$369,{3,5,6,7,8,9},FALSE)/VLOOKUP(A52-7,$A$3:$I$369,{3,5,6,7,8,9},FALSE))-1, "No Data")</f>
        <v>0</v>
      </c>
      <c r="N52" s="20">
        <v>-9.9999999999999978E-2</v>
      </c>
      <c r="O52" s="20">
        <v>8.0000000000000071E-2</v>
      </c>
      <c r="P52" s="20">
        <v>5.3333333333333233E-2</v>
      </c>
      <c r="Q52" s="20">
        <v>8.8235294117646967E-2</v>
      </c>
      <c r="R52" s="21">
        <v>1.0638297872340496E-2</v>
      </c>
    </row>
    <row r="53" spans="1:18" x14ac:dyDescent="0.25">
      <c r="A53" s="29">
        <v>43515</v>
      </c>
      <c r="B53" s="30">
        <v>400903</v>
      </c>
      <c r="C53" s="31">
        <v>0.18</v>
      </c>
      <c r="D53" s="30">
        <v>35</v>
      </c>
      <c r="E53" s="30">
        <v>19</v>
      </c>
      <c r="F53" s="30">
        <v>29</v>
      </c>
      <c r="G53" s="30">
        <v>350</v>
      </c>
      <c r="H53" s="30">
        <v>35</v>
      </c>
      <c r="I53" s="31">
        <v>0.92</v>
      </c>
      <c r="J53" s="32">
        <f t="shared" si="0"/>
        <v>2.871079817507205E-2</v>
      </c>
      <c r="K53" s="33">
        <f t="shared" si="1"/>
        <v>11189</v>
      </c>
      <c r="L53" s="34">
        <f t="shared" si="2"/>
        <v>-7.6798001637755964E-2</v>
      </c>
      <c r="M53" s="34" cm="1">
        <f t="array" ref="M53:R53">IFERROR((VLOOKUP(A53,$A$3:$I$369,{3,5,6,7,8,9},FALSE)/VLOOKUP(A53-7,$A$3:$I$369,{3,5,6,7,8,9},FALSE))-1, "No Data")</f>
        <v>5.8823529411764497E-2</v>
      </c>
      <c r="N53" s="34">
        <v>0.11764705882352944</v>
      </c>
      <c r="O53" s="34">
        <v>0.15999999999999992</v>
      </c>
      <c r="P53" s="34">
        <v>-1.1299435028248594E-2</v>
      </c>
      <c r="Q53" s="34">
        <v>0.16666666666666674</v>
      </c>
      <c r="R53" s="35">
        <v>0</v>
      </c>
    </row>
    <row r="54" spans="1:18" x14ac:dyDescent="0.25">
      <c r="A54" s="15">
        <v>43516</v>
      </c>
      <c r="B54" s="16">
        <v>392628</v>
      </c>
      <c r="C54" s="17">
        <v>0.18</v>
      </c>
      <c r="D54" s="16">
        <v>32</v>
      </c>
      <c r="E54" s="16">
        <v>18</v>
      </c>
      <c r="F54" s="16">
        <v>25</v>
      </c>
      <c r="G54" s="16">
        <v>378</v>
      </c>
      <c r="H54" s="16">
        <v>40</v>
      </c>
      <c r="I54" s="17">
        <v>0.91</v>
      </c>
      <c r="J54" s="18">
        <f t="shared" si="0"/>
        <v>-2.180721060538493E-2</v>
      </c>
      <c r="K54" s="19">
        <f t="shared" si="1"/>
        <v>-8753</v>
      </c>
      <c r="L54" s="20">
        <f t="shared" si="2"/>
        <v>-2.180721060538493E-2</v>
      </c>
      <c r="M54" s="20" cm="1">
        <f t="array" ref="M54:R54">IFERROR((VLOOKUP(A54,$A$3:$I$369,{3,5,6,7,8,9},FALSE)/VLOOKUP(A54-7,$A$3:$I$369,{3,5,6,7,8,9},FALSE))-1, "No Data")</f>
        <v>5.8823529411764497E-2</v>
      </c>
      <c r="N54" s="20">
        <v>5.8823529411764719E-2</v>
      </c>
      <c r="O54" s="20">
        <v>-0.16666666666666663</v>
      </c>
      <c r="P54" s="20">
        <v>5.8823529411764719E-2</v>
      </c>
      <c r="Q54" s="20">
        <v>0.14285714285714279</v>
      </c>
      <c r="R54" s="21">
        <v>-3.1914893617021156E-2</v>
      </c>
    </row>
    <row r="55" spans="1:18" x14ac:dyDescent="0.25">
      <c r="A55" s="22">
        <v>43517</v>
      </c>
      <c r="B55" s="23">
        <v>390285</v>
      </c>
      <c r="C55" s="24">
        <v>0.18</v>
      </c>
      <c r="D55" s="23">
        <v>36</v>
      </c>
      <c r="E55" s="23">
        <v>22</v>
      </c>
      <c r="F55" s="23">
        <v>26</v>
      </c>
      <c r="G55" s="23">
        <v>373</v>
      </c>
      <c r="H55" s="23">
        <v>36</v>
      </c>
      <c r="I55" s="24">
        <v>0.94</v>
      </c>
      <c r="J55" s="25">
        <f t="shared" si="0"/>
        <v>-4.0389759830051775E-2</v>
      </c>
      <c r="K55" s="26">
        <f t="shared" si="1"/>
        <v>-16427</v>
      </c>
      <c r="L55" s="27">
        <f t="shared" si="2"/>
        <v>-0.13635078384704657</v>
      </c>
      <c r="M55" s="27" cm="1">
        <f t="array" ref="M55:R55">IFERROR((VLOOKUP(A55,$A$3:$I$369,{3,5,6,7,8,9},FALSE)/VLOOKUP(A55-7,$A$3:$I$369,{3,5,6,7,8,9},FALSE))-1, "No Data")</f>
        <v>0</v>
      </c>
      <c r="N55" s="27">
        <v>0</v>
      </c>
      <c r="O55" s="27">
        <v>-0.10344827586206895</v>
      </c>
      <c r="P55" s="27">
        <v>3.8997214484679743E-2</v>
      </c>
      <c r="Q55" s="27">
        <v>0.19999999999999996</v>
      </c>
      <c r="R55" s="28">
        <v>3.296703296703285E-2</v>
      </c>
    </row>
    <row r="56" spans="1:18" x14ac:dyDescent="0.25">
      <c r="A56" s="15">
        <v>43518</v>
      </c>
      <c r="B56" s="16">
        <v>407017</v>
      </c>
      <c r="C56" s="17">
        <v>0.17</v>
      </c>
      <c r="D56" s="16">
        <v>30</v>
      </c>
      <c r="E56" s="16">
        <v>19</v>
      </c>
      <c r="F56" s="16">
        <v>28</v>
      </c>
      <c r="G56" s="16">
        <v>395</v>
      </c>
      <c r="H56" s="16">
        <v>40</v>
      </c>
      <c r="I56" s="17">
        <v>0.94</v>
      </c>
      <c r="J56" s="18">
        <f t="shared" si="0"/>
        <v>2.450400471201819E-2</v>
      </c>
      <c r="K56" s="19">
        <f t="shared" si="1"/>
        <v>9735</v>
      </c>
      <c r="L56" s="20">
        <f t="shared" si="2"/>
        <v>-9.602587819527808E-2</v>
      </c>
      <c r="M56" s="20" cm="1">
        <f t="array" ref="M56:R56">IFERROR((VLOOKUP(A56,$A$3:$I$369,{3,5,6,7,8,9},FALSE)/VLOOKUP(A56-7,$A$3:$I$369,{3,5,6,7,8,9},FALSE))-1, "No Data")</f>
        <v>-5.5555555555555469E-2</v>
      </c>
      <c r="N56" s="20">
        <v>0</v>
      </c>
      <c r="O56" s="20">
        <v>0.12000000000000011</v>
      </c>
      <c r="P56" s="20">
        <v>6.7567567567567544E-2</v>
      </c>
      <c r="Q56" s="20">
        <v>2.564102564102555E-2</v>
      </c>
      <c r="R56" s="21">
        <v>1.0752688172043001E-2</v>
      </c>
    </row>
    <row r="57" spans="1:18" x14ac:dyDescent="0.25">
      <c r="A57" s="22">
        <v>43519</v>
      </c>
      <c r="B57" s="23">
        <v>391896</v>
      </c>
      <c r="C57" s="24">
        <v>0.18</v>
      </c>
      <c r="D57" s="23">
        <v>35</v>
      </c>
      <c r="E57" s="23">
        <v>20</v>
      </c>
      <c r="F57" s="23">
        <v>28</v>
      </c>
      <c r="G57" s="23">
        <v>360</v>
      </c>
      <c r="H57" s="23">
        <v>39</v>
      </c>
      <c r="I57" s="24">
        <v>0.91</v>
      </c>
      <c r="J57" s="25">
        <f t="shared" si="0"/>
        <v>2.3820595750017048E-2</v>
      </c>
      <c r="K57" s="26">
        <f t="shared" si="1"/>
        <v>9118</v>
      </c>
      <c r="L57" s="27">
        <f t="shared" si="2"/>
        <v>8.587032882577561E-2</v>
      </c>
      <c r="M57" s="27" cm="1">
        <f t="array" ref="M57:R57">IFERROR((VLOOKUP(A57,$A$3:$I$369,{3,5,6,7,8,9},FALSE)/VLOOKUP(A57-7,$A$3:$I$369,{3,5,6,7,8,9},FALSE))-1, "No Data")</f>
        <v>-5.2631578947368474E-2</v>
      </c>
      <c r="N57" s="27">
        <v>0.11111111111111116</v>
      </c>
      <c r="O57" s="27">
        <v>7.6923076923076872E-2</v>
      </c>
      <c r="P57" s="27">
        <v>-2.7700831024930483E-3</v>
      </c>
      <c r="Q57" s="27">
        <v>0.30000000000000004</v>
      </c>
      <c r="R57" s="28">
        <v>0</v>
      </c>
    </row>
    <row r="58" spans="1:18" x14ac:dyDescent="0.25">
      <c r="A58" s="15">
        <v>43520</v>
      </c>
      <c r="B58" s="16">
        <v>401786</v>
      </c>
      <c r="C58" s="17">
        <v>0.17</v>
      </c>
      <c r="D58" s="16">
        <v>38</v>
      </c>
      <c r="E58" s="16">
        <v>19</v>
      </c>
      <c r="F58" s="16">
        <v>29</v>
      </c>
      <c r="G58" s="16">
        <v>389</v>
      </c>
      <c r="H58" s="16">
        <v>40</v>
      </c>
      <c r="I58" s="17">
        <v>0.91</v>
      </c>
      <c r="J58" s="18">
        <f t="shared" si="0"/>
        <v>2.1046800032528346E-2</v>
      </c>
      <c r="K58" s="19">
        <f t="shared" si="1"/>
        <v>8282</v>
      </c>
      <c r="L58" s="20">
        <f t="shared" si="2"/>
        <v>0.25160575487858305</v>
      </c>
      <c r="M58" s="20" cm="1">
        <f t="array" ref="M58:R58">IFERROR((VLOOKUP(A58,$A$3:$I$369,{3,5,6,7,8,9},FALSE)/VLOOKUP(A58-7,$A$3:$I$369,{3,5,6,7,8,9},FALSE))-1, "No Data")</f>
        <v>-0.10526315789473684</v>
      </c>
      <c r="N58" s="20">
        <v>5.555555555555558E-2</v>
      </c>
      <c r="O58" s="20">
        <v>-3.3333333333333326E-2</v>
      </c>
      <c r="P58" s="20">
        <v>4.0106951871657692E-2</v>
      </c>
      <c r="Q58" s="20">
        <v>2.564102564102555E-2</v>
      </c>
      <c r="R58" s="21">
        <v>-3.1914893617021156E-2</v>
      </c>
    </row>
    <row r="59" spans="1:18" x14ac:dyDescent="0.25">
      <c r="A59" s="22">
        <v>43521</v>
      </c>
      <c r="B59" s="23">
        <v>404294</v>
      </c>
      <c r="C59" s="24">
        <v>0.19</v>
      </c>
      <c r="D59" s="23">
        <v>34</v>
      </c>
      <c r="E59" s="23">
        <v>22</v>
      </c>
      <c r="F59" s="23">
        <v>26</v>
      </c>
      <c r="G59" s="23">
        <v>397</v>
      </c>
      <c r="H59" s="23">
        <v>30</v>
      </c>
      <c r="I59" s="24">
        <v>0.93</v>
      </c>
      <c r="J59" s="25">
        <f t="shared" si="0"/>
        <v>7.5812706229501092E-3</v>
      </c>
      <c r="K59" s="26">
        <f t="shared" si="1"/>
        <v>3042</v>
      </c>
      <c r="L59" s="27">
        <f t="shared" si="2"/>
        <v>-4.8395466633880391E-2</v>
      </c>
      <c r="M59" s="27" cm="1">
        <f t="array" ref="M59:R59">IFERROR((VLOOKUP(A59,$A$3:$I$369,{3,5,6,7,8,9},FALSE)/VLOOKUP(A59-7,$A$3:$I$369,{3,5,6,7,8,9},FALSE))-1, "No Data")</f>
        <v>0.11764705882352944</v>
      </c>
      <c r="N59" s="27">
        <v>0.22222222222222232</v>
      </c>
      <c r="O59" s="27">
        <v>-3.703703703703709E-2</v>
      </c>
      <c r="P59" s="27">
        <v>5.0632911392405333E-3</v>
      </c>
      <c r="Q59" s="27">
        <v>-0.18918918918918914</v>
      </c>
      <c r="R59" s="28">
        <v>-2.1052631578947323E-2</v>
      </c>
    </row>
    <row r="60" spans="1:18" x14ac:dyDescent="0.25">
      <c r="A60" s="29">
        <v>43522</v>
      </c>
      <c r="B60" s="30">
        <v>400671</v>
      </c>
      <c r="C60" s="31">
        <v>0.18</v>
      </c>
      <c r="D60" s="30">
        <v>33</v>
      </c>
      <c r="E60" s="30">
        <v>17</v>
      </c>
      <c r="F60" s="30">
        <v>28</v>
      </c>
      <c r="G60" s="30">
        <v>369</v>
      </c>
      <c r="H60" s="30">
        <v>40</v>
      </c>
      <c r="I60" s="31">
        <v>0.95</v>
      </c>
      <c r="J60" s="32">
        <f t="shared" si="0"/>
        <v>-5.7869359919981989E-4</v>
      </c>
      <c r="K60" s="33">
        <f t="shared" si="1"/>
        <v>-232</v>
      </c>
      <c r="L60" s="34">
        <f t="shared" si="2"/>
        <v>-5.7688482536388364E-2</v>
      </c>
      <c r="M60" s="34" cm="1">
        <f t="array" ref="M60:R60">IFERROR((VLOOKUP(A60,$A$3:$I$369,{3,5,6,7,8,9},FALSE)/VLOOKUP(A60-7,$A$3:$I$369,{3,5,6,7,8,9},FALSE))-1, "No Data")</f>
        <v>0</v>
      </c>
      <c r="N60" s="34">
        <v>-0.10526315789473684</v>
      </c>
      <c r="O60" s="34">
        <v>-3.4482758620689613E-2</v>
      </c>
      <c r="P60" s="34">
        <v>5.428571428571427E-2</v>
      </c>
      <c r="Q60" s="34">
        <v>0.14285714285714279</v>
      </c>
      <c r="R60" s="35">
        <v>3.2608695652173836E-2</v>
      </c>
    </row>
    <row r="61" spans="1:18" x14ac:dyDescent="0.25">
      <c r="A61" s="22">
        <v>43523</v>
      </c>
      <c r="B61" s="23">
        <v>402996</v>
      </c>
      <c r="C61" s="24">
        <v>0.17</v>
      </c>
      <c r="D61" s="23">
        <v>38</v>
      </c>
      <c r="E61" s="23">
        <v>18</v>
      </c>
      <c r="F61" s="23">
        <v>30</v>
      </c>
      <c r="G61" s="23">
        <v>375</v>
      </c>
      <c r="H61" s="23">
        <v>32</v>
      </c>
      <c r="I61" s="24">
        <v>0.95</v>
      </c>
      <c r="J61" s="25">
        <f t="shared" si="0"/>
        <v>2.640667502063021E-2</v>
      </c>
      <c r="K61" s="26">
        <f t="shared" si="1"/>
        <v>10368</v>
      </c>
      <c r="L61" s="27">
        <f t="shared" si="2"/>
        <v>0.21885792658699832</v>
      </c>
      <c r="M61" s="27" cm="1">
        <f t="array" ref="M61:R61">IFERROR((VLOOKUP(A61,$A$3:$I$369,{3,5,6,7,8,9},FALSE)/VLOOKUP(A61-7,$A$3:$I$369,{3,5,6,7,8,9},FALSE))-1, "No Data")</f>
        <v>-5.5555555555555469E-2</v>
      </c>
      <c r="N61" s="27">
        <v>0</v>
      </c>
      <c r="O61" s="27">
        <v>0.19999999999999996</v>
      </c>
      <c r="P61" s="27">
        <v>-7.9365079365079083E-3</v>
      </c>
      <c r="Q61" s="27">
        <v>-0.19999999999999996</v>
      </c>
      <c r="R61" s="28">
        <v>4.39560439560438E-2</v>
      </c>
    </row>
    <row r="62" spans="1:18" x14ac:dyDescent="0.25">
      <c r="A62" s="29">
        <v>43524</v>
      </c>
      <c r="B62" s="30">
        <v>399552</v>
      </c>
      <c r="C62" s="31">
        <v>0.19</v>
      </c>
      <c r="D62" s="30">
        <v>30</v>
      </c>
      <c r="E62" s="30">
        <v>22</v>
      </c>
      <c r="F62" s="30">
        <v>25</v>
      </c>
      <c r="G62" s="30">
        <v>377</v>
      </c>
      <c r="H62" s="30">
        <v>38</v>
      </c>
      <c r="I62" s="31">
        <v>0.93</v>
      </c>
      <c r="J62" s="32">
        <f t="shared" si="0"/>
        <v>2.3744186940312773E-2</v>
      </c>
      <c r="K62" s="33">
        <f t="shared" si="1"/>
        <v>9267</v>
      </c>
      <c r="L62" s="34">
        <f t="shared" si="2"/>
        <v>-0.14687984421640599</v>
      </c>
      <c r="M62" s="34" cm="1">
        <f t="array" ref="M62:R62">IFERROR((VLOOKUP(A62,$A$3:$I$369,{3,5,6,7,8,9},FALSE)/VLOOKUP(A62-7,$A$3:$I$369,{3,5,6,7,8,9},FALSE))-1, "No Data")</f>
        <v>5.555555555555558E-2</v>
      </c>
      <c r="N62" s="34">
        <v>0</v>
      </c>
      <c r="O62" s="34">
        <v>-3.8461538461538436E-2</v>
      </c>
      <c r="P62" s="34">
        <v>1.072386058981234E-2</v>
      </c>
      <c r="Q62" s="34">
        <v>5.555555555555558E-2</v>
      </c>
      <c r="R62" s="35">
        <v>-1.0638297872340274E-2</v>
      </c>
    </row>
    <row r="63" spans="1:18" x14ac:dyDescent="0.25">
      <c r="A63" s="22">
        <v>43525</v>
      </c>
      <c r="B63" s="23">
        <v>406631</v>
      </c>
      <c r="C63" s="24">
        <v>0.19</v>
      </c>
      <c r="D63" s="23">
        <v>34</v>
      </c>
      <c r="E63" s="23">
        <v>22</v>
      </c>
      <c r="F63" s="23">
        <v>28</v>
      </c>
      <c r="G63" s="23">
        <v>382</v>
      </c>
      <c r="H63" s="23">
        <v>31</v>
      </c>
      <c r="I63" s="24">
        <v>0.94</v>
      </c>
      <c r="J63" s="25">
        <f t="shared" si="0"/>
        <v>-9.4836333617509538E-4</v>
      </c>
      <c r="K63" s="26">
        <f t="shared" si="1"/>
        <v>-386</v>
      </c>
      <c r="L63" s="27">
        <f t="shared" si="2"/>
        <v>0.13225852155233486</v>
      </c>
      <c r="M63" s="27" cm="1">
        <f t="array" ref="M63:R63">IFERROR((VLOOKUP(A63,$A$3:$I$369,{3,5,6,7,8,9},FALSE)/VLOOKUP(A63-7,$A$3:$I$369,{3,5,6,7,8,9},FALSE))-1, "No Data")</f>
        <v>0.11764705882352944</v>
      </c>
      <c r="N63" s="27">
        <v>0.15789473684210531</v>
      </c>
      <c r="O63" s="27">
        <v>0</v>
      </c>
      <c r="P63" s="27">
        <v>-3.2911392405063244E-2</v>
      </c>
      <c r="Q63" s="27">
        <v>-0.22499999999999998</v>
      </c>
      <c r="R63" s="28">
        <v>0</v>
      </c>
    </row>
    <row r="64" spans="1:18" x14ac:dyDescent="0.25">
      <c r="A64" s="29">
        <v>43526</v>
      </c>
      <c r="B64" s="30">
        <v>386616</v>
      </c>
      <c r="C64" s="31">
        <v>0.18</v>
      </c>
      <c r="D64" s="30">
        <v>40</v>
      </c>
      <c r="E64" s="30">
        <v>18</v>
      </c>
      <c r="F64" s="30">
        <v>56</v>
      </c>
      <c r="G64" s="30">
        <v>399</v>
      </c>
      <c r="H64" s="30">
        <v>40</v>
      </c>
      <c r="I64" s="31">
        <v>0.95</v>
      </c>
      <c r="J64" s="32">
        <f t="shared" si="0"/>
        <v>-1.3472962214465034E-2</v>
      </c>
      <c r="K64" s="33">
        <f t="shared" si="1"/>
        <v>-5280</v>
      </c>
      <c r="L64" s="34">
        <f t="shared" si="2"/>
        <v>0.12745947175489714</v>
      </c>
      <c r="M64" s="34" cm="1">
        <f t="array" ref="M64:R64">IFERROR((VLOOKUP(A64,$A$3:$I$369,{3,5,6,7,8,9},FALSE)/VLOOKUP(A64-7,$A$3:$I$369,{3,5,6,7,8,9},FALSE))-1, "No Data")</f>
        <v>0</v>
      </c>
      <c r="N64" s="34">
        <v>-9.9999999999999978E-2</v>
      </c>
      <c r="O64" s="34">
        <v>1</v>
      </c>
      <c r="P64" s="34">
        <v>0.10833333333333339</v>
      </c>
      <c r="Q64" s="34">
        <v>2.564102564102555E-2</v>
      </c>
      <c r="R64" s="35">
        <v>4.39560439560438E-2</v>
      </c>
    </row>
    <row r="65" spans="1:18" x14ac:dyDescent="0.25">
      <c r="A65" s="22">
        <v>43527</v>
      </c>
      <c r="B65" s="23">
        <v>395246</v>
      </c>
      <c r="C65" s="24">
        <v>0.18</v>
      </c>
      <c r="D65" s="23">
        <v>32</v>
      </c>
      <c r="E65" s="23">
        <v>21</v>
      </c>
      <c r="F65" s="23">
        <v>29</v>
      </c>
      <c r="G65" s="23">
        <v>355</v>
      </c>
      <c r="H65" s="23">
        <v>35</v>
      </c>
      <c r="I65" s="24">
        <v>0.93</v>
      </c>
      <c r="J65" s="25">
        <f t="shared" si="0"/>
        <v>-1.627732175834895E-2</v>
      </c>
      <c r="K65" s="26">
        <f t="shared" si="1"/>
        <v>-6540</v>
      </c>
      <c r="L65" s="27">
        <f t="shared" si="2"/>
        <v>-0.17160195516492549</v>
      </c>
      <c r="M65" s="27" cm="1">
        <f t="array" ref="M65:R65">IFERROR((VLOOKUP(A65,$A$3:$I$369,{3,5,6,7,8,9},FALSE)/VLOOKUP(A65-7,$A$3:$I$369,{3,5,6,7,8,9},FALSE))-1, "No Data")</f>
        <v>5.8823529411764497E-2</v>
      </c>
      <c r="N65" s="27">
        <v>0.10526315789473695</v>
      </c>
      <c r="O65" s="27">
        <v>0</v>
      </c>
      <c r="P65" s="27">
        <v>-8.740359897172234E-2</v>
      </c>
      <c r="Q65" s="27">
        <v>-0.125</v>
      </c>
      <c r="R65" s="28">
        <v>2.19780219780219E-2</v>
      </c>
    </row>
    <row r="66" spans="1:18" x14ac:dyDescent="0.25">
      <c r="A66" s="15">
        <v>43528</v>
      </c>
      <c r="B66" s="16">
        <v>409961</v>
      </c>
      <c r="C66" s="17">
        <v>0.17</v>
      </c>
      <c r="D66" s="16">
        <v>31</v>
      </c>
      <c r="E66" s="16">
        <v>19</v>
      </c>
      <c r="F66" s="16">
        <v>29</v>
      </c>
      <c r="G66" s="16">
        <v>372</v>
      </c>
      <c r="H66" s="16">
        <v>33</v>
      </c>
      <c r="I66" s="17">
        <v>0.95</v>
      </c>
      <c r="J66" s="18">
        <f t="shared" si="0"/>
        <v>1.4017027212869904E-2</v>
      </c>
      <c r="K66" s="19">
        <f t="shared" si="1"/>
        <v>5667</v>
      </c>
      <c r="L66" s="20">
        <f t="shared" si="2"/>
        <v>-7.5455063423559898E-2</v>
      </c>
      <c r="M66" s="20" cm="1">
        <f t="array" ref="M66:R66">IFERROR((VLOOKUP(A66,$A$3:$I$369,{3,5,6,7,8,9},FALSE)/VLOOKUP(A66-7,$A$3:$I$369,{3,5,6,7,8,9},FALSE))-1, "No Data")</f>
        <v>-0.10526315789473684</v>
      </c>
      <c r="N66" s="20">
        <v>-0.13636363636363635</v>
      </c>
      <c r="O66" s="20">
        <v>0.11538461538461542</v>
      </c>
      <c r="P66" s="20">
        <v>-6.2972292191435741E-2</v>
      </c>
      <c r="Q66" s="20">
        <v>0.10000000000000009</v>
      </c>
      <c r="R66" s="21">
        <v>2.1505376344086002E-2</v>
      </c>
    </row>
    <row r="67" spans="1:18" x14ac:dyDescent="0.25">
      <c r="A67" s="22">
        <v>43529</v>
      </c>
      <c r="B67" s="23">
        <v>396249</v>
      </c>
      <c r="C67" s="24">
        <v>0.18</v>
      </c>
      <c r="D67" s="23">
        <v>35</v>
      </c>
      <c r="E67" s="23">
        <v>20</v>
      </c>
      <c r="F67" s="23">
        <v>27</v>
      </c>
      <c r="G67" s="23">
        <v>367</v>
      </c>
      <c r="H67" s="23">
        <v>38</v>
      </c>
      <c r="I67" s="24">
        <v>0.95</v>
      </c>
      <c r="J67" s="25">
        <f t="shared" si="0"/>
        <v>-1.1036486294241366E-2</v>
      </c>
      <c r="K67" s="26">
        <f t="shared" si="1"/>
        <v>-4422</v>
      </c>
      <c r="L67" s="27">
        <f t="shared" si="2"/>
        <v>4.8900696354592377E-2</v>
      </c>
      <c r="M67" s="27" cm="1">
        <f t="array" ref="M67:R67">IFERROR((VLOOKUP(A67,$A$3:$I$369,{3,5,6,7,8,9},FALSE)/VLOOKUP(A67-7,$A$3:$I$369,{3,5,6,7,8,9},FALSE))-1, "No Data")</f>
        <v>0</v>
      </c>
      <c r="N67" s="27">
        <v>0.17647058823529416</v>
      </c>
      <c r="O67" s="27">
        <v>-3.5714285714285698E-2</v>
      </c>
      <c r="P67" s="27">
        <v>-5.4200542005420349E-3</v>
      </c>
      <c r="Q67" s="27">
        <v>-5.0000000000000044E-2</v>
      </c>
      <c r="R67" s="28">
        <v>0</v>
      </c>
    </row>
    <row r="68" spans="1:18" x14ac:dyDescent="0.25">
      <c r="A68" s="15">
        <v>43530</v>
      </c>
      <c r="B68" s="16">
        <v>398589</v>
      </c>
      <c r="C68" s="17">
        <v>0.19</v>
      </c>
      <c r="D68" s="16">
        <v>39</v>
      </c>
      <c r="E68" s="16">
        <v>22</v>
      </c>
      <c r="F68" s="16">
        <v>27</v>
      </c>
      <c r="G68" s="16">
        <v>354</v>
      </c>
      <c r="H68" s="16">
        <v>39</v>
      </c>
      <c r="I68" s="17">
        <v>0.95</v>
      </c>
      <c r="J68" s="18">
        <f t="shared" si="0"/>
        <v>-1.0935592412827932E-2</v>
      </c>
      <c r="K68" s="19">
        <f t="shared" si="1"/>
        <v>-4407</v>
      </c>
      <c r="L68" s="20">
        <f t="shared" si="2"/>
        <v>1.5092418313150224E-2</v>
      </c>
      <c r="M68" s="20" cm="1">
        <f t="array" ref="M68:R68">IFERROR((VLOOKUP(A68,$A$3:$I$369,{3,5,6,7,8,9},FALSE)/VLOOKUP(A68-7,$A$3:$I$369,{3,5,6,7,8,9},FALSE))-1, "No Data")</f>
        <v>0.11764705882352944</v>
      </c>
      <c r="N68" s="20">
        <v>0.22222222222222232</v>
      </c>
      <c r="O68" s="20">
        <v>-9.9999999999999978E-2</v>
      </c>
      <c r="P68" s="20">
        <v>-5.600000000000005E-2</v>
      </c>
      <c r="Q68" s="20">
        <v>0.21875</v>
      </c>
      <c r="R68" s="21">
        <v>0</v>
      </c>
    </row>
    <row r="69" spans="1:18" x14ac:dyDescent="0.25">
      <c r="A69" s="22">
        <v>43531</v>
      </c>
      <c r="B69" s="23">
        <v>398003</v>
      </c>
      <c r="C69" s="24">
        <v>0.19</v>
      </c>
      <c r="D69" s="23">
        <v>31</v>
      </c>
      <c r="E69" s="23">
        <v>18</v>
      </c>
      <c r="F69" s="23">
        <v>29</v>
      </c>
      <c r="G69" s="23">
        <v>350</v>
      </c>
      <c r="H69" s="23">
        <v>37</v>
      </c>
      <c r="I69" s="24">
        <v>0.94</v>
      </c>
      <c r="J69" s="25">
        <f t="shared" ref="J69:J132" si="3">IFERROR((VLOOKUP(A69,$A$3:$I$369,2,FALSE)/VLOOKUP(A69-7,$A$3:$I$369,2,FALSE))-1, "No Data")</f>
        <v>-3.8768420631106748E-3</v>
      </c>
      <c r="K69" s="26">
        <f t="shared" si="1"/>
        <v>-1549</v>
      </c>
      <c r="L69" s="27">
        <f t="shared" si="2"/>
        <v>2.9327263201452292E-2</v>
      </c>
      <c r="M69" s="27" cm="1">
        <f t="array" ref="M69:R69">IFERROR((VLOOKUP(A69,$A$3:$I$369,{3,5,6,7,8,9},FALSE)/VLOOKUP(A69-7,$A$3:$I$369,{3,5,6,7,8,9},FALSE))-1, "No Data")</f>
        <v>0</v>
      </c>
      <c r="N69" s="27">
        <v>-0.18181818181818177</v>
      </c>
      <c r="O69" s="27">
        <v>0.15999999999999992</v>
      </c>
      <c r="P69" s="27">
        <v>-7.1618037135278478E-2</v>
      </c>
      <c r="Q69" s="27">
        <v>-2.6315789473684181E-2</v>
      </c>
      <c r="R69" s="28">
        <v>1.0752688172043001E-2</v>
      </c>
    </row>
    <row r="70" spans="1:18" x14ac:dyDescent="0.25">
      <c r="A70" s="15">
        <v>43532</v>
      </c>
      <c r="B70" s="16">
        <v>396560</v>
      </c>
      <c r="C70" s="17">
        <v>0.18</v>
      </c>
      <c r="D70" s="16">
        <v>30</v>
      </c>
      <c r="E70" s="16">
        <v>19</v>
      </c>
      <c r="F70" s="16">
        <v>26</v>
      </c>
      <c r="G70" s="16">
        <v>381</v>
      </c>
      <c r="H70" s="16">
        <v>30</v>
      </c>
      <c r="I70" s="17">
        <v>0.95</v>
      </c>
      <c r="J70" s="18">
        <f t="shared" si="3"/>
        <v>-2.4766926279599977E-2</v>
      </c>
      <c r="K70" s="19">
        <f t="shared" si="1"/>
        <v>-10071</v>
      </c>
      <c r="L70" s="20">
        <f t="shared" si="2"/>
        <v>-0.13950022907023518</v>
      </c>
      <c r="M70" s="20" cm="1">
        <f t="array" ref="M70:R70">IFERROR((VLOOKUP(A70,$A$3:$I$369,{3,5,6,7,8,9},FALSE)/VLOOKUP(A70-7,$A$3:$I$369,{3,5,6,7,8,9},FALSE))-1, "No Data")</f>
        <v>-5.2631578947368474E-2</v>
      </c>
      <c r="N70" s="20">
        <v>-0.13636363636363635</v>
      </c>
      <c r="O70" s="20">
        <v>-7.1428571428571397E-2</v>
      </c>
      <c r="P70" s="20">
        <v>-2.6178010471203939E-3</v>
      </c>
      <c r="Q70" s="20">
        <v>-3.2258064516129004E-2</v>
      </c>
      <c r="R70" s="21">
        <v>1.0638297872340496E-2</v>
      </c>
    </row>
    <row r="71" spans="1:18" x14ac:dyDescent="0.25">
      <c r="A71" s="29">
        <v>43533</v>
      </c>
      <c r="B71" s="30">
        <v>404097</v>
      </c>
      <c r="C71" s="31">
        <v>0.17</v>
      </c>
      <c r="D71" s="30">
        <v>33</v>
      </c>
      <c r="E71" s="30">
        <v>21</v>
      </c>
      <c r="F71" s="30">
        <v>28</v>
      </c>
      <c r="G71" s="30">
        <v>386</v>
      </c>
      <c r="H71" s="30">
        <v>31</v>
      </c>
      <c r="I71" s="31">
        <v>0.95</v>
      </c>
      <c r="J71" s="32">
        <f t="shared" si="3"/>
        <v>4.5215407536159935E-2</v>
      </c>
      <c r="K71" s="33">
        <f t="shared" si="1"/>
        <v>17481</v>
      </c>
      <c r="L71" s="34">
        <f t="shared" si="2"/>
        <v>-0.13769728878266807</v>
      </c>
      <c r="M71" s="34" cm="1">
        <f t="array" ref="M71:R71">IFERROR((VLOOKUP(A71,$A$3:$I$369,{3,5,6,7,8,9},FALSE)/VLOOKUP(A71-7,$A$3:$I$369,{3,5,6,7,8,9},FALSE))-1, "No Data")</f>
        <v>-5.5555555555555469E-2</v>
      </c>
      <c r="N71" s="34">
        <v>0.16666666666666674</v>
      </c>
      <c r="O71" s="34">
        <v>-0.5</v>
      </c>
      <c r="P71" s="34">
        <v>-3.2581453634085267E-2</v>
      </c>
      <c r="Q71" s="34">
        <v>-0.22499999999999998</v>
      </c>
      <c r="R71" s="35">
        <v>0</v>
      </c>
    </row>
    <row r="72" spans="1:18" x14ac:dyDescent="0.25">
      <c r="A72" s="15">
        <v>43534</v>
      </c>
      <c r="B72" s="16">
        <v>406619</v>
      </c>
      <c r="C72" s="17">
        <v>0.17</v>
      </c>
      <c r="D72" s="16">
        <v>33</v>
      </c>
      <c r="E72" s="16">
        <v>19</v>
      </c>
      <c r="F72" s="16">
        <v>25</v>
      </c>
      <c r="G72" s="16">
        <v>354</v>
      </c>
      <c r="H72" s="16">
        <v>37</v>
      </c>
      <c r="I72" s="17">
        <v>0.92</v>
      </c>
      <c r="J72" s="18">
        <f t="shared" si="3"/>
        <v>2.8774484751268758E-2</v>
      </c>
      <c r="K72" s="19">
        <f t="shared" si="1"/>
        <v>11373</v>
      </c>
      <c r="L72" s="20">
        <f t="shared" si="2"/>
        <v>6.0923687399746074E-2</v>
      </c>
      <c r="M72" s="20" cm="1">
        <f t="array" ref="M72:R72">IFERROR((VLOOKUP(A72,$A$3:$I$369,{3,5,6,7,8,9},FALSE)/VLOOKUP(A72-7,$A$3:$I$369,{3,5,6,7,8,9},FALSE))-1, "No Data")</f>
        <v>-5.5555555555555469E-2</v>
      </c>
      <c r="N72" s="20">
        <v>-9.5238095238095233E-2</v>
      </c>
      <c r="O72" s="20">
        <v>-0.13793103448275867</v>
      </c>
      <c r="P72" s="20">
        <v>-2.8169014084507005E-3</v>
      </c>
      <c r="Q72" s="20">
        <v>5.7142857142857162E-2</v>
      </c>
      <c r="R72" s="21">
        <v>-1.0752688172043001E-2</v>
      </c>
    </row>
    <row r="73" spans="1:18" x14ac:dyDescent="0.25">
      <c r="A73" s="22">
        <v>43535</v>
      </c>
      <c r="B73" s="23">
        <v>390758</v>
      </c>
      <c r="C73" s="24">
        <v>0.19</v>
      </c>
      <c r="D73" s="23">
        <v>35</v>
      </c>
      <c r="E73" s="23">
        <v>21</v>
      </c>
      <c r="F73" s="23">
        <v>25</v>
      </c>
      <c r="G73" s="23">
        <v>378</v>
      </c>
      <c r="H73" s="23">
        <v>36</v>
      </c>
      <c r="I73" s="24">
        <v>0.93</v>
      </c>
      <c r="J73" s="25">
        <f t="shared" si="3"/>
        <v>-4.6841040977068538E-2</v>
      </c>
      <c r="K73" s="26">
        <f t="shared" si="1"/>
        <v>-19203</v>
      </c>
      <c r="L73" s="27">
        <f t="shared" si="2"/>
        <v>7.614721180008388E-2</v>
      </c>
      <c r="M73" s="27" cm="1">
        <f t="array" ref="M73:R73">IFERROR((VLOOKUP(A73,$A$3:$I$369,{3,5,6,7,8,9},FALSE)/VLOOKUP(A73-7,$A$3:$I$369,{3,5,6,7,8,9},FALSE))-1, "No Data")</f>
        <v>0.11764705882352944</v>
      </c>
      <c r="N73" s="27">
        <v>0.10526315789473695</v>
      </c>
      <c r="O73" s="27">
        <v>-0.13793103448275867</v>
      </c>
      <c r="P73" s="27">
        <v>1.6129032258064502E-2</v>
      </c>
      <c r="Q73" s="27">
        <v>9.0909090909090828E-2</v>
      </c>
      <c r="R73" s="28">
        <v>-2.1052631578947323E-2</v>
      </c>
    </row>
    <row r="74" spans="1:18" x14ac:dyDescent="0.25">
      <c r="A74" s="15">
        <v>43536</v>
      </c>
      <c r="B74" s="16">
        <v>385418</v>
      </c>
      <c r="C74" s="17">
        <v>0.19</v>
      </c>
      <c r="D74" s="16">
        <v>30</v>
      </c>
      <c r="E74" s="16">
        <v>19</v>
      </c>
      <c r="F74" s="16">
        <v>25</v>
      </c>
      <c r="G74" s="16">
        <v>357</v>
      </c>
      <c r="H74" s="16">
        <v>39</v>
      </c>
      <c r="I74" s="17">
        <v>0.91</v>
      </c>
      <c r="J74" s="18">
        <f t="shared" si="3"/>
        <v>-2.7333822924474283E-2</v>
      </c>
      <c r="K74" s="19">
        <f t="shared" si="1"/>
        <v>-10831</v>
      </c>
      <c r="L74" s="20">
        <f t="shared" si="2"/>
        <v>-0.1662861339352637</v>
      </c>
      <c r="M74" s="20" cm="1">
        <f t="array" ref="M74:R74">IFERROR((VLOOKUP(A74,$A$3:$I$369,{3,5,6,7,8,9},FALSE)/VLOOKUP(A74-7,$A$3:$I$369,{3,5,6,7,8,9},FALSE))-1, "No Data")</f>
        <v>5.555555555555558E-2</v>
      </c>
      <c r="N74" s="20">
        <v>-5.0000000000000044E-2</v>
      </c>
      <c r="O74" s="20">
        <v>-7.407407407407407E-2</v>
      </c>
      <c r="P74" s="20">
        <v>-2.7247956403269713E-2</v>
      </c>
      <c r="Q74" s="20">
        <v>2.6315789473684292E-2</v>
      </c>
      <c r="R74" s="21">
        <v>-4.2105263157894646E-2</v>
      </c>
    </row>
    <row r="75" spans="1:18" x14ac:dyDescent="0.25">
      <c r="A75" s="22">
        <v>43537</v>
      </c>
      <c r="B75" s="23">
        <v>395501</v>
      </c>
      <c r="C75" s="24">
        <v>0.18</v>
      </c>
      <c r="D75" s="23">
        <v>31</v>
      </c>
      <c r="E75" s="23">
        <v>21</v>
      </c>
      <c r="F75" s="23">
        <v>29</v>
      </c>
      <c r="G75" s="23">
        <v>378</v>
      </c>
      <c r="H75" s="23">
        <v>35</v>
      </c>
      <c r="I75" s="24">
        <v>0.91</v>
      </c>
      <c r="J75" s="25">
        <f t="shared" si="3"/>
        <v>-7.7473287019962367E-3</v>
      </c>
      <c r="K75" s="26">
        <f t="shared" si="1"/>
        <v>-3088</v>
      </c>
      <c r="L75" s="27">
        <f t="shared" si="2"/>
        <v>-0.21128633819902265</v>
      </c>
      <c r="M75" s="27" cm="1">
        <f t="array" ref="M75:R75">IFERROR((VLOOKUP(A75,$A$3:$I$369,{3,5,6,7,8,9},FALSE)/VLOOKUP(A75-7,$A$3:$I$369,{3,5,6,7,8,9},FALSE))-1, "No Data")</f>
        <v>-5.2631578947368474E-2</v>
      </c>
      <c r="N75" s="27">
        <v>-4.5454545454545414E-2</v>
      </c>
      <c r="O75" s="27">
        <v>7.4074074074074181E-2</v>
      </c>
      <c r="P75" s="27">
        <v>6.7796610169491567E-2</v>
      </c>
      <c r="Q75" s="27">
        <v>-0.10256410256410253</v>
      </c>
      <c r="R75" s="28">
        <v>-4.2105263157894646E-2</v>
      </c>
    </row>
    <row r="76" spans="1:18" x14ac:dyDescent="0.25">
      <c r="A76" s="15">
        <v>43538</v>
      </c>
      <c r="B76" s="16">
        <v>396795</v>
      </c>
      <c r="C76" s="17">
        <v>0.17</v>
      </c>
      <c r="D76" s="16">
        <v>34</v>
      </c>
      <c r="E76" s="16">
        <v>18</v>
      </c>
      <c r="F76" s="16">
        <v>28</v>
      </c>
      <c r="G76" s="16">
        <v>372</v>
      </c>
      <c r="H76" s="16">
        <v>31</v>
      </c>
      <c r="I76" s="17">
        <v>0.94</v>
      </c>
      <c r="J76" s="18">
        <f t="shared" si="3"/>
        <v>-3.0351530013592587E-3</v>
      </c>
      <c r="K76" s="19">
        <f t="shared" ref="K76:K139" si="4">B76-B69</f>
        <v>-1208</v>
      </c>
      <c r="L76" s="20">
        <f t="shared" ref="L76:L139" si="5">((B76*D76)/(B69*D69))-1</f>
        <v>9.3445316063025308E-2</v>
      </c>
      <c r="M76" s="20" cm="1">
        <f t="array" ref="M76:R76">IFERROR((VLOOKUP(A76,$A$3:$I$369,{3,5,6,7,8,9},FALSE)/VLOOKUP(A76-7,$A$3:$I$369,{3,5,6,7,8,9},FALSE))-1, "No Data")</f>
        <v>-0.10526315789473684</v>
      </c>
      <c r="N76" s="20">
        <v>0</v>
      </c>
      <c r="O76" s="20">
        <v>-3.4482758620689613E-2</v>
      </c>
      <c r="P76" s="20">
        <v>6.2857142857142945E-2</v>
      </c>
      <c r="Q76" s="20">
        <v>-0.16216216216216217</v>
      </c>
      <c r="R76" s="21">
        <v>0</v>
      </c>
    </row>
    <row r="77" spans="1:18" x14ac:dyDescent="0.25">
      <c r="A77" s="22">
        <v>43539</v>
      </c>
      <c r="B77" s="23">
        <v>381360</v>
      </c>
      <c r="C77" s="24">
        <v>0.17</v>
      </c>
      <c r="D77" s="23">
        <v>34</v>
      </c>
      <c r="E77" s="23">
        <v>19</v>
      </c>
      <c r="F77" s="23">
        <v>27</v>
      </c>
      <c r="G77" s="23">
        <v>395</v>
      </c>
      <c r="H77" s="23">
        <v>39</v>
      </c>
      <c r="I77" s="24">
        <v>0.95</v>
      </c>
      <c r="J77" s="25">
        <f t="shared" si="3"/>
        <v>-3.8329634859794237E-2</v>
      </c>
      <c r="K77" s="26">
        <f t="shared" si="4"/>
        <v>-15200</v>
      </c>
      <c r="L77" s="27">
        <f t="shared" si="5"/>
        <v>8.9893080492233102E-2</v>
      </c>
      <c r="M77" s="27" cm="1">
        <f t="array" ref="M77:R77">IFERROR((VLOOKUP(A77,$A$3:$I$369,{3,5,6,7,8,9},FALSE)/VLOOKUP(A77-7,$A$3:$I$369,{3,5,6,7,8,9},FALSE))-1, "No Data")</f>
        <v>-5.5555555555555469E-2</v>
      </c>
      <c r="N77" s="27">
        <v>0</v>
      </c>
      <c r="O77" s="27">
        <v>3.8461538461538547E-2</v>
      </c>
      <c r="P77" s="27">
        <v>3.6745406824147064E-2</v>
      </c>
      <c r="Q77" s="27">
        <v>0.30000000000000004</v>
      </c>
      <c r="R77" s="28">
        <v>0</v>
      </c>
    </row>
    <row r="78" spans="1:18" x14ac:dyDescent="0.25">
      <c r="A78" s="15">
        <v>43540</v>
      </c>
      <c r="B78" s="16">
        <v>409886</v>
      </c>
      <c r="C78" s="17">
        <v>0.17</v>
      </c>
      <c r="D78" s="16">
        <v>40</v>
      </c>
      <c r="E78" s="16">
        <v>19</v>
      </c>
      <c r="F78" s="16">
        <v>30</v>
      </c>
      <c r="G78" s="16">
        <v>356</v>
      </c>
      <c r="H78" s="16">
        <v>31</v>
      </c>
      <c r="I78" s="17">
        <v>0.93</v>
      </c>
      <c r="J78" s="18">
        <f t="shared" si="3"/>
        <v>1.4325768318002918E-2</v>
      </c>
      <c r="K78" s="19">
        <f t="shared" si="4"/>
        <v>5789</v>
      </c>
      <c r="L78" s="20">
        <f t="shared" si="5"/>
        <v>0.22948577977939744</v>
      </c>
      <c r="M78" s="20" cm="1">
        <f t="array" ref="M78:R78">IFERROR((VLOOKUP(A78,$A$3:$I$369,{3,5,6,7,8,9},FALSE)/VLOOKUP(A78-7,$A$3:$I$369,{3,5,6,7,8,9},FALSE))-1, "No Data")</f>
        <v>0</v>
      </c>
      <c r="N78" s="20">
        <v>-9.5238095238095233E-2</v>
      </c>
      <c r="O78" s="20">
        <v>7.1428571428571397E-2</v>
      </c>
      <c r="P78" s="20">
        <v>-7.7720207253886064E-2</v>
      </c>
      <c r="Q78" s="20">
        <v>0</v>
      </c>
      <c r="R78" s="21">
        <v>-2.1052631578947323E-2</v>
      </c>
    </row>
    <row r="79" spans="1:18" x14ac:dyDescent="0.25">
      <c r="A79" s="22">
        <v>43541</v>
      </c>
      <c r="B79" s="23">
        <v>395416</v>
      </c>
      <c r="C79" s="24">
        <v>0.18</v>
      </c>
      <c r="D79" s="23">
        <v>36</v>
      </c>
      <c r="E79" s="23">
        <v>22</v>
      </c>
      <c r="F79" s="23">
        <v>29</v>
      </c>
      <c r="G79" s="23">
        <v>382</v>
      </c>
      <c r="H79" s="23">
        <v>34</v>
      </c>
      <c r="I79" s="24">
        <v>0.93</v>
      </c>
      <c r="J79" s="25">
        <f t="shared" si="3"/>
        <v>-2.7551590063425446E-2</v>
      </c>
      <c r="K79" s="26">
        <f t="shared" si="4"/>
        <v>-11203</v>
      </c>
      <c r="L79" s="27">
        <f t="shared" si="5"/>
        <v>6.0852810839899574E-2</v>
      </c>
      <c r="M79" s="27" cm="1">
        <f t="array" ref="M79:R79">IFERROR((VLOOKUP(A79,$A$3:$I$369,{3,5,6,7,8,9},FALSE)/VLOOKUP(A79-7,$A$3:$I$369,{3,5,6,7,8,9},FALSE))-1, "No Data")</f>
        <v>5.8823529411764497E-2</v>
      </c>
      <c r="N79" s="27">
        <v>0.15789473684210531</v>
      </c>
      <c r="O79" s="27">
        <v>0.15999999999999992</v>
      </c>
      <c r="P79" s="27">
        <v>7.909604519774005E-2</v>
      </c>
      <c r="Q79" s="27">
        <v>-8.108108108108103E-2</v>
      </c>
      <c r="R79" s="28">
        <v>1.0869565217391353E-2</v>
      </c>
    </row>
    <row r="80" spans="1:18" x14ac:dyDescent="0.25">
      <c r="A80" s="15">
        <v>43542</v>
      </c>
      <c r="B80" s="16">
        <v>395027</v>
      </c>
      <c r="C80" s="17">
        <v>0.19</v>
      </c>
      <c r="D80" s="16">
        <v>30</v>
      </c>
      <c r="E80" s="16">
        <v>21</v>
      </c>
      <c r="F80" s="16">
        <v>29</v>
      </c>
      <c r="G80" s="16">
        <v>375</v>
      </c>
      <c r="H80" s="16">
        <v>37</v>
      </c>
      <c r="I80" s="17">
        <v>0.95</v>
      </c>
      <c r="J80" s="18">
        <f t="shared" si="3"/>
        <v>1.092492028314207E-2</v>
      </c>
      <c r="K80" s="19">
        <f t="shared" si="4"/>
        <v>4269</v>
      </c>
      <c r="L80" s="20">
        <f t="shared" si="5"/>
        <v>-0.13349292547159253</v>
      </c>
      <c r="M80" s="20" cm="1">
        <f t="array" ref="M80:R80">IFERROR((VLOOKUP(A80,$A$3:$I$369,{3,5,6,7,8,9},FALSE)/VLOOKUP(A80-7,$A$3:$I$369,{3,5,6,7,8,9},FALSE))-1, "No Data")</f>
        <v>0</v>
      </c>
      <c r="N80" s="20">
        <v>0</v>
      </c>
      <c r="O80" s="20">
        <v>0.15999999999999992</v>
      </c>
      <c r="P80" s="20">
        <v>-7.9365079365079083E-3</v>
      </c>
      <c r="Q80" s="20">
        <v>2.7777777777777679E-2</v>
      </c>
      <c r="R80" s="21">
        <v>2.1505376344086002E-2</v>
      </c>
    </row>
    <row r="81" spans="1:18" x14ac:dyDescent="0.25">
      <c r="A81" s="29">
        <v>43543</v>
      </c>
      <c r="B81" s="30">
        <v>380462</v>
      </c>
      <c r="C81" s="31">
        <v>0.19</v>
      </c>
      <c r="D81" s="30">
        <v>37</v>
      </c>
      <c r="E81" s="30">
        <v>20</v>
      </c>
      <c r="F81" s="30">
        <v>25</v>
      </c>
      <c r="G81" s="30">
        <v>400</v>
      </c>
      <c r="H81" s="30">
        <v>33</v>
      </c>
      <c r="I81" s="31">
        <v>0.65</v>
      </c>
      <c r="J81" s="32">
        <f t="shared" si="3"/>
        <v>-1.2858766326430016E-2</v>
      </c>
      <c r="K81" s="33">
        <f t="shared" si="4"/>
        <v>-4956</v>
      </c>
      <c r="L81" s="34">
        <f t="shared" si="5"/>
        <v>0.21747418819740294</v>
      </c>
      <c r="M81" s="34" cm="1">
        <f t="array" ref="M81:R81">IFERROR((VLOOKUP(A81,$A$3:$I$369,{3,5,6,7,8,9},FALSE)/VLOOKUP(A81-7,$A$3:$I$369,{3,5,6,7,8,9},FALSE))-1, "No Data")</f>
        <v>0</v>
      </c>
      <c r="N81" s="34">
        <v>5.2631578947368363E-2</v>
      </c>
      <c r="O81" s="34">
        <v>0</v>
      </c>
      <c r="P81" s="34">
        <v>0.1204481792717087</v>
      </c>
      <c r="Q81" s="34">
        <v>-0.15384615384615385</v>
      </c>
      <c r="R81" s="35">
        <v>-0.2857142857142857</v>
      </c>
    </row>
    <row r="82" spans="1:18" x14ac:dyDescent="0.25">
      <c r="A82" s="15">
        <v>43544</v>
      </c>
      <c r="B82" s="16">
        <v>391681</v>
      </c>
      <c r="C82" s="17">
        <v>0.18</v>
      </c>
      <c r="D82" s="16">
        <v>38</v>
      </c>
      <c r="E82" s="16">
        <v>21</v>
      </c>
      <c r="F82" s="16">
        <v>29</v>
      </c>
      <c r="G82" s="16">
        <v>383</v>
      </c>
      <c r="H82" s="16">
        <v>36</v>
      </c>
      <c r="I82" s="17">
        <v>0.93</v>
      </c>
      <c r="J82" s="18">
        <f t="shared" si="3"/>
        <v>-9.6586355028179804E-3</v>
      </c>
      <c r="K82" s="19">
        <f t="shared" si="4"/>
        <v>-3820</v>
      </c>
      <c r="L82" s="20">
        <f t="shared" si="5"/>
        <v>0.21396683389977156</v>
      </c>
      <c r="M82" s="20" cm="1">
        <f t="array" ref="M82:R82">IFERROR((VLOOKUP(A82,$A$3:$I$369,{3,5,6,7,8,9},FALSE)/VLOOKUP(A82-7,$A$3:$I$369,{3,5,6,7,8,9},FALSE))-1, "No Data")</f>
        <v>0</v>
      </c>
      <c r="N82" s="20">
        <v>0</v>
      </c>
      <c r="O82" s="20">
        <v>0</v>
      </c>
      <c r="P82" s="20">
        <v>1.3227513227513255E-2</v>
      </c>
      <c r="Q82" s="20">
        <v>2.857142857142847E-2</v>
      </c>
      <c r="R82" s="21">
        <v>2.19780219780219E-2</v>
      </c>
    </row>
    <row r="83" spans="1:18" x14ac:dyDescent="0.25">
      <c r="A83" s="22">
        <v>43545</v>
      </c>
      <c r="B83" s="23">
        <v>382856</v>
      </c>
      <c r="C83" s="24">
        <v>0.19</v>
      </c>
      <c r="D83" s="23">
        <v>36</v>
      </c>
      <c r="E83" s="23">
        <v>18</v>
      </c>
      <c r="F83" s="23">
        <v>28</v>
      </c>
      <c r="G83" s="23">
        <v>379</v>
      </c>
      <c r="H83" s="23">
        <v>39</v>
      </c>
      <c r="I83" s="24">
        <v>0.95</v>
      </c>
      <c r="J83" s="25">
        <f t="shared" si="3"/>
        <v>-3.512897087916933E-2</v>
      </c>
      <c r="K83" s="26">
        <f t="shared" si="4"/>
        <v>-13939</v>
      </c>
      <c r="L83" s="27">
        <f t="shared" si="5"/>
        <v>2.1628148480879572E-2</v>
      </c>
      <c r="M83" s="27" cm="1">
        <f t="array" ref="M83:R83">IFERROR((VLOOKUP(A83,$A$3:$I$369,{3,5,6,7,8,9},FALSE)/VLOOKUP(A83-7,$A$3:$I$369,{3,5,6,7,8,9},FALSE))-1, "No Data")</f>
        <v>0.11764705882352944</v>
      </c>
      <c r="N83" s="27">
        <v>0</v>
      </c>
      <c r="O83" s="27">
        <v>0</v>
      </c>
      <c r="P83" s="27">
        <v>1.8817204301075252E-2</v>
      </c>
      <c r="Q83" s="27">
        <v>0.25806451612903225</v>
      </c>
      <c r="R83" s="28">
        <v>1.0638297872340496E-2</v>
      </c>
    </row>
    <row r="84" spans="1:18" x14ac:dyDescent="0.25">
      <c r="A84" s="15">
        <v>43546</v>
      </c>
      <c r="B84" s="16">
        <v>395181</v>
      </c>
      <c r="C84" s="17">
        <v>0.17</v>
      </c>
      <c r="D84" s="16">
        <v>40</v>
      </c>
      <c r="E84" s="16">
        <v>17</v>
      </c>
      <c r="F84" s="16">
        <v>27</v>
      </c>
      <c r="G84" s="16">
        <v>379</v>
      </c>
      <c r="H84" s="16">
        <v>32</v>
      </c>
      <c r="I84" s="17">
        <v>0.95</v>
      </c>
      <c r="J84" s="18">
        <f t="shared" si="3"/>
        <v>3.6241346758967952E-2</v>
      </c>
      <c r="K84" s="19">
        <f t="shared" si="4"/>
        <v>13821</v>
      </c>
      <c r="L84" s="20">
        <f t="shared" si="5"/>
        <v>0.21910746677525639</v>
      </c>
      <c r="M84" s="20" cm="1">
        <f t="array" ref="M84:R84">IFERROR((VLOOKUP(A84,$A$3:$I$369,{3,5,6,7,8,9},FALSE)/VLOOKUP(A84-7,$A$3:$I$369,{3,5,6,7,8,9},FALSE))-1, "No Data")</f>
        <v>0</v>
      </c>
      <c r="N84" s="20">
        <v>-0.10526315789473684</v>
      </c>
      <c r="O84" s="20">
        <v>0</v>
      </c>
      <c r="P84" s="20">
        <v>-4.0506329113924044E-2</v>
      </c>
      <c r="Q84" s="20">
        <v>-0.17948717948717952</v>
      </c>
      <c r="R84" s="21">
        <v>0</v>
      </c>
    </row>
    <row r="85" spans="1:18" x14ac:dyDescent="0.25">
      <c r="A85" s="22">
        <v>43547</v>
      </c>
      <c r="B85" s="23">
        <v>397192</v>
      </c>
      <c r="C85" s="24">
        <v>0.17</v>
      </c>
      <c r="D85" s="23">
        <v>38</v>
      </c>
      <c r="E85" s="23">
        <v>20</v>
      </c>
      <c r="F85" s="23">
        <v>30</v>
      </c>
      <c r="G85" s="23">
        <v>386</v>
      </c>
      <c r="H85" s="23">
        <v>34</v>
      </c>
      <c r="I85" s="24">
        <v>0.92</v>
      </c>
      <c r="J85" s="25">
        <f t="shared" si="3"/>
        <v>-3.0969586665560711E-2</v>
      </c>
      <c r="K85" s="26">
        <f t="shared" si="4"/>
        <v>-12694</v>
      </c>
      <c r="L85" s="27">
        <f t="shared" si="5"/>
        <v>-7.9421107332282581E-2</v>
      </c>
      <c r="M85" s="27" cm="1">
        <f t="array" ref="M85:R85">IFERROR((VLOOKUP(A85,$A$3:$I$369,{3,5,6,7,8,9},FALSE)/VLOOKUP(A85-7,$A$3:$I$369,{3,5,6,7,8,9},FALSE))-1, "No Data")</f>
        <v>0</v>
      </c>
      <c r="N85" s="27">
        <v>5.2631578947368363E-2</v>
      </c>
      <c r="O85" s="27">
        <v>0</v>
      </c>
      <c r="P85" s="27">
        <v>8.4269662921348409E-2</v>
      </c>
      <c r="Q85" s="27">
        <v>9.6774193548387011E-2</v>
      </c>
      <c r="R85" s="28">
        <v>-1.0752688172043001E-2</v>
      </c>
    </row>
    <row r="86" spans="1:18" x14ac:dyDescent="0.25">
      <c r="A86" s="29">
        <v>43548</v>
      </c>
      <c r="B86" s="30">
        <v>401966</v>
      </c>
      <c r="C86" s="31">
        <v>0.17</v>
      </c>
      <c r="D86" s="30">
        <v>38</v>
      </c>
      <c r="E86" s="30">
        <v>20</v>
      </c>
      <c r="F86" s="30">
        <v>26</v>
      </c>
      <c r="G86" s="30">
        <v>350</v>
      </c>
      <c r="H86" s="30">
        <v>40</v>
      </c>
      <c r="I86" s="31">
        <v>0.91</v>
      </c>
      <c r="J86" s="32">
        <f t="shared" si="3"/>
        <v>1.656483298601974E-2</v>
      </c>
      <c r="K86" s="33">
        <f t="shared" si="4"/>
        <v>6550</v>
      </c>
      <c r="L86" s="34">
        <f t="shared" si="5"/>
        <v>7.3040657040798651E-2</v>
      </c>
      <c r="M86" s="34" cm="1">
        <f t="array" ref="M86:R86">IFERROR((VLOOKUP(A86,$A$3:$I$369,{3,5,6,7,8,9},FALSE)/VLOOKUP(A86-7,$A$3:$I$369,{3,5,6,7,8,9},FALSE))-1, "No Data")</f>
        <v>-5.5555555555555469E-2</v>
      </c>
      <c r="N86" s="34">
        <v>-9.0909090909090939E-2</v>
      </c>
      <c r="O86" s="34">
        <v>-0.10344827586206895</v>
      </c>
      <c r="P86" s="34">
        <v>-8.376963350785338E-2</v>
      </c>
      <c r="Q86" s="34">
        <v>0.17647058823529416</v>
      </c>
      <c r="R86" s="35">
        <v>-2.1505376344086002E-2</v>
      </c>
    </row>
    <row r="87" spans="1:18" x14ac:dyDescent="0.25">
      <c r="A87" s="22">
        <v>43549</v>
      </c>
      <c r="B87" s="23">
        <v>382312</v>
      </c>
      <c r="C87" s="24">
        <v>0.19</v>
      </c>
      <c r="D87" s="23">
        <v>31</v>
      </c>
      <c r="E87" s="23">
        <v>22</v>
      </c>
      <c r="F87" s="23">
        <v>27</v>
      </c>
      <c r="G87" s="23">
        <v>390</v>
      </c>
      <c r="H87" s="23">
        <v>32</v>
      </c>
      <c r="I87" s="24">
        <v>0.92</v>
      </c>
      <c r="J87" s="25">
        <f t="shared" si="3"/>
        <v>-3.2187673247651372E-2</v>
      </c>
      <c r="K87" s="26">
        <f t="shared" si="4"/>
        <v>-12715</v>
      </c>
      <c r="L87" s="27">
        <f t="shared" si="5"/>
        <v>7.2737644093434639E-5</v>
      </c>
      <c r="M87" s="27" cm="1">
        <f t="array" ref="M87:R87">IFERROR((VLOOKUP(A87,$A$3:$I$369,{3,5,6,7,8,9},FALSE)/VLOOKUP(A87-7,$A$3:$I$369,{3,5,6,7,8,9},FALSE))-1, "No Data")</f>
        <v>0</v>
      </c>
      <c r="N87" s="27">
        <v>4.7619047619047672E-2</v>
      </c>
      <c r="O87" s="27">
        <v>-6.8965517241379337E-2</v>
      </c>
      <c r="P87" s="27">
        <v>4.0000000000000036E-2</v>
      </c>
      <c r="Q87" s="27">
        <v>-0.13513513513513509</v>
      </c>
      <c r="R87" s="28">
        <v>-3.1578947368420929E-2</v>
      </c>
    </row>
    <row r="88" spans="1:18" x14ac:dyDescent="0.25">
      <c r="A88" s="29">
        <v>43550</v>
      </c>
      <c r="B88" s="30">
        <v>395869</v>
      </c>
      <c r="C88" s="31">
        <v>0.17</v>
      </c>
      <c r="D88" s="30">
        <v>39</v>
      </c>
      <c r="E88" s="30">
        <v>18</v>
      </c>
      <c r="F88" s="30">
        <v>25</v>
      </c>
      <c r="G88" s="30">
        <v>366</v>
      </c>
      <c r="H88" s="30">
        <v>36</v>
      </c>
      <c r="I88" s="31">
        <v>0.94</v>
      </c>
      <c r="J88" s="32">
        <f t="shared" si="3"/>
        <v>4.0495502836025654E-2</v>
      </c>
      <c r="K88" s="33">
        <f t="shared" si="4"/>
        <v>15407</v>
      </c>
      <c r="L88" s="34">
        <f t="shared" si="5"/>
        <v>9.6738502989324404E-2</v>
      </c>
      <c r="M88" s="34" cm="1">
        <f t="array" ref="M88:R88">IFERROR((VLOOKUP(A88,$A$3:$I$369,{3,5,6,7,8,9},FALSE)/VLOOKUP(A88-7,$A$3:$I$369,{3,5,6,7,8,9},FALSE))-1, "No Data")</f>
        <v>-0.10526315789473684</v>
      </c>
      <c r="N88" s="34">
        <v>-9.9999999999999978E-2</v>
      </c>
      <c r="O88" s="34">
        <v>0</v>
      </c>
      <c r="P88" s="34">
        <v>-8.4999999999999964E-2</v>
      </c>
      <c r="Q88" s="34">
        <v>9.0909090909090828E-2</v>
      </c>
      <c r="R88" s="35">
        <v>0.44615384615384612</v>
      </c>
    </row>
    <row r="89" spans="1:18" x14ac:dyDescent="0.25">
      <c r="A89" s="22">
        <v>43551</v>
      </c>
      <c r="B89" s="23">
        <v>408200</v>
      </c>
      <c r="C89" s="24">
        <v>0.19</v>
      </c>
      <c r="D89" s="23">
        <v>35</v>
      </c>
      <c r="E89" s="23">
        <v>17</v>
      </c>
      <c r="F89" s="23">
        <v>28</v>
      </c>
      <c r="G89" s="23">
        <v>384</v>
      </c>
      <c r="H89" s="23">
        <v>35</v>
      </c>
      <c r="I89" s="24">
        <v>0.93</v>
      </c>
      <c r="J89" s="25">
        <f t="shared" si="3"/>
        <v>4.2174626800891568E-2</v>
      </c>
      <c r="K89" s="26">
        <f t="shared" si="4"/>
        <v>16519</v>
      </c>
      <c r="L89" s="27">
        <f t="shared" si="5"/>
        <v>-4.0102317420231515E-2</v>
      </c>
      <c r="M89" s="27" cm="1">
        <f t="array" ref="M89:R89">IFERROR((VLOOKUP(A89,$A$3:$I$369,{3,5,6,7,8,9},FALSE)/VLOOKUP(A89-7,$A$3:$I$369,{3,5,6,7,8,9},FALSE))-1, "No Data")</f>
        <v>5.555555555555558E-2</v>
      </c>
      <c r="N89" s="27">
        <v>-0.19047619047619047</v>
      </c>
      <c r="O89" s="27">
        <v>-3.4482758620689613E-2</v>
      </c>
      <c r="P89" s="27">
        <v>2.6109660574411553E-3</v>
      </c>
      <c r="Q89" s="27">
        <v>-2.777777777777779E-2</v>
      </c>
      <c r="R89" s="28">
        <v>0</v>
      </c>
    </row>
    <row r="90" spans="1:18" x14ac:dyDescent="0.25">
      <c r="A90" s="15">
        <v>43552</v>
      </c>
      <c r="B90" s="16">
        <v>404886</v>
      </c>
      <c r="C90" s="17">
        <v>0.17</v>
      </c>
      <c r="D90" s="16">
        <v>35</v>
      </c>
      <c r="E90" s="16">
        <v>18</v>
      </c>
      <c r="F90" s="16">
        <v>30</v>
      </c>
      <c r="G90" s="16">
        <v>395</v>
      </c>
      <c r="H90" s="16">
        <v>34</v>
      </c>
      <c r="I90" s="17">
        <v>0.93</v>
      </c>
      <c r="J90" s="18">
        <f t="shared" si="3"/>
        <v>5.7541216540944795E-2</v>
      </c>
      <c r="K90" s="19">
        <f t="shared" si="4"/>
        <v>22030</v>
      </c>
      <c r="L90" s="20">
        <f t="shared" si="5"/>
        <v>2.8165071637029859E-2</v>
      </c>
      <c r="M90" s="20" cm="1">
        <f t="array" ref="M90:R90">IFERROR((VLOOKUP(A90,$A$3:$I$369,{3,5,6,7,8,9},FALSE)/VLOOKUP(A90-7,$A$3:$I$369,{3,5,6,7,8,9},FALSE))-1, "No Data")</f>
        <v>-0.10526315789473684</v>
      </c>
      <c r="N90" s="20">
        <v>0</v>
      </c>
      <c r="O90" s="20">
        <v>7.1428571428571397E-2</v>
      </c>
      <c r="P90" s="20">
        <v>4.2216358839050061E-2</v>
      </c>
      <c r="Q90" s="20">
        <v>-0.12820512820512819</v>
      </c>
      <c r="R90" s="21">
        <v>-2.1052631578947323E-2</v>
      </c>
    </row>
    <row r="91" spans="1:18" x14ac:dyDescent="0.25">
      <c r="A91" s="22">
        <v>43553</v>
      </c>
      <c r="B91" s="23">
        <v>389891</v>
      </c>
      <c r="C91" s="24">
        <v>0.19</v>
      </c>
      <c r="D91" s="23">
        <v>38</v>
      </c>
      <c r="E91" s="23">
        <v>17</v>
      </c>
      <c r="F91" s="23">
        <v>25</v>
      </c>
      <c r="G91" s="23">
        <v>388</v>
      </c>
      <c r="H91" s="23">
        <v>36</v>
      </c>
      <c r="I91" s="24">
        <v>0.95</v>
      </c>
      <c r="J91" s="25">
        <f t="shared" si="3"/>
        <v>-1.3386271101090363E-2</v>
      </c>
      <c r="K91" s="26">
        <f t="shared" si="4"/>
        <v>-5290</v>
      </c>
      <c r="L91" s="27">
        <f t="shared" si="5"/>
        <v>-6.2716957546035901E-2</v>
      </c>
      <c r="M91" s="27" cm="1">
        <f t="array" ref="M91:R91">IFERROR((VLOOKUP(A91,$A$3:$I$369,{3,5,6,7,8,9},FALSE)/VLOOKUP(A91-7,$A$3:$I$369,{3,5,6,7,8,9},FALSE))-1, "No Data")</f>
        <v>0.11764705882352944</v>
      </c>
      <c r="N91" s="27">
        <v>0</v>
      </c>
      <c r="O91" s="27">
        <v>-7.407407407407407E-2</v>
      </c>
      <c r="P91" s="27">
        <v>2.3746701846965701E-2</v>
      </c>
      <c r="Q91" s="27">
        <v>0.125</v>
      </c>
      <c r="R91" s="28">
        <v>0</v>
      </c>
    </row>
    <row r="92" spans="1:18" x14ac:dyDescent="0.25">
      <c r="A92" s="15">
        <v>43554</v>
      </c>
      <c r="B92" s="16">
        <v>380769</v>
      </c>
      <c r="C92" s="17">
        <v>0.18</v>
      </c>
      <c r="D92" s="16">
        <v>39</v>
      </c>
      <c r="E92" s="16">
        <v>18</v>
      </c>
      <c r="F92" s="16">
        <v>28</v>
      </c>
      <c r="G92" s="16">
        <v>354</v>
      </c>
      <c r="H92" s="16">
        <v>30</v>
      </c>
      <c r="I92" s="17">
        <v>0.92</v>
      </c>
      <c r="J92" s="18">
        <f t="shared" si="3"/>
        <v>-4.1347761284215245E-2</v>
      </c>
      <c r="K92" s="19">
        <f t="shared" si="4"/>
        <v>-16423</v>
      </c>
      <c r="L92" s="20">
        <f t="shared" si="5"/>
        <v>-1.612007079169453E-2</v>
      </c>
      <c r="M92" s="20" cm="1">
        <f t="array" ref="M92:R92">IFERROR((VLOOKUP(A92,$A$3:$I$369,{3,5,6,7,8,9},FALSE)/VLOOKUP(A92-7,$A$3:$I$369,{3,5,6,7,8,9},FALSE))-1, "No Data")</f>
        <v>5.8823529411764497E-2</v>
      </c>
      <c r="N92" s="20">
        <v>-9.9999999999999978E-2</v>
      </c>
      <c r="O92" s="20">
        <v>-6.6666666666666652E-2</v>
      </c>
      <c r="P92" s="20">
        <v>-8.2901554404145039E-2</v>
      </c>
      <c r="Q92" s="20">
        <v>-0.11764705882352944</v>
      </c>
      <c r="R92" s="21">
        <v>0</v>
      </c>
    </row>
    <row r="93" spans="1:18" x14ac:dyDescent="0.25">
      <c r="A93" s="22">
        <v>43555</v>
      </c>
      <c r="B93" s="23">
        <v>398067</v>
      </c>
      <c r="C93" s="24">
        <v>0.19</v>
      </c>
      <c r="D93" s="23">
        <v>36</v>
      </c>
      <c r="E93" s="23">
        <v>17</v>
      </c>
      <c r="F93" s="23">
        <v>29</v>
      </c>
      <c r="G93" s="23">
        <v>363</v>
      </c>
      <c r="H93" s="23">
        <v>37</v>
      </c>
      <c r="I93" s="24">
        <v>0.95</v>
      </c>
      <c r="J93" s="25">
        <f t="shared" si="3"/>
        <v>-9.6998253583636673E-3</v>
      </c>
      <c r="K93" s="26">
        <f t="shared" si="4"/>
        <v>-3899</v>
      </c>
      <c r="L93" s="27">
        <f t="shared" si="5"/>
        <v>-6.1820887181607609E-2</v>
      </c>
      <c r="M93" s="27" cm="1">
        <f t="array" ref="M93:R93">IFERROR((VLOOKUP(A93,$A$3:$I$369,{3,5,6,7,8,9},FALSE)/VLOOKUP(A93-7,$A$3:$I$369,{3,5,6,7,8,9},FALSE))-1, "No Data")</f>
        <v>0.11764705882352944</v>
      </c>
      <c r="N93" s="27">
        <v>-0.15000000000000002</v>
      </c>
      <c r="O93" s="27">
        <v>0.11538461538461542</v>
      </c>
      <c r="P93" s="27">
        <v>3.7142857142857144E-2</v>
      </c>
      <c r="Q93" s="27">
        <v>-7.4999999999999956E-2</v>
      </c>
      <c r="R93" s="28">
        <v>4.39560439560438E-2</v>
      </c>
    </row>
    <row r="94" spans="1:18" x14ac:dyDescent="0.25">
      <c r="A94" s="15">
        <v>43556</v>
      </c>
      <c r="B94" s="16">
        <v>409072</v>
      </c>
      <c r="C94" s="17">
        <v>0.17</v>
      </c>
      <c r="D94" s="16">
        <v>36</v>
      </c>
      <c r="E94" s="16">
        <v>21</v>
      </c>
      <c r="F94" s="16">
        <v>29</v>
      </c>
      <c r="G94" s="16">
        <v>354</v>
      </c>
      <c r="H94" s="16">
        <v>35</v>
      </c>
      <c r="I94" s="17">
        <v>0.91</v>
      </c>
      <c r="J94" s="18">
        <f t="shared" si="3"/>
        <v>6.9995187176965512E-2</v>
      </c>
      <c r="K94" s="19">
        <f t="shared" si="4"/>
        <v>26760</v>
      </c>
      <c r="L94" s="20">
        <f t="shared" si="5"/>
        <v>0.24257505607647589</v>
      </c>
      <c r="M94" s="20" cm="1">
        <f t="array" ref="M94:R94">IFERROR((VLOOKUP(A94,$A$3:$I$369,{3,5,6,7,8,9},FALSE)/VLOOKUP(A94-7,$A$3:$I$369,{3,5,6,7,8,9},FALSE))-1, "No Data")</f>
        <v>-0.10526315789473684</v>
      </c>
      <c r="N94" s="20">
        <v>-4.5454545454545414E-2</v>
      </c>
      <c r="O94" s="20">
        <v>7.4074074074074181E-2</v>
      </c>
      <c r="P94" s="20">
        <v>-9.2307692307692313E-2</v>
      </c>
      <c r="Q94" s="20">
        <v>9.375E-2</v>
      </c>
      <c r="R94" s="21">
        <v>-1.0869565217391353E-2</v>
      </c>
    </row>
    <row r="95" spans="1:18" x14ac:dyDescent="0.25">
      <c r="A95" s="22">
        <v>43557</v>
      </c>
      <c r="B95" s="23">
        <v>385907</v>
      </c>
      <c r="C95" s="24">
        <v>0.19</v>
      </c>
      <c r="D95" s="23">
        <v>35</v>
      </c>
      <c r="E95" s="23">
        <v>22</v>
      </c>
      <c r="F95" s="23">
        <v>25</v>
      </c>
      <c r="G95" s="23">
        <v>383</v>
      </c>
      <c r="H95" s="23">
        <v>33</v>
      </c>
      <c r="I95" s="24">
        <v>0.95</v>
      </c>
      <c r="J95" s="25">
        <f t="shared" si="3"/>
        <v>-2.5164890405664497E-2</v>
      </c>
      <c r="K95" s="26">
        <f t="shared" si="4"/>
        <v>-9962</v>
      </c>
      <c r="L95" s="27">
        <f t="shared" si="5"/>
        <v>-0.12514797856918614</v>
      </c>
      <c r="M95" s="27" cm="1">
        <f t="array" ref="M95:R95">IFERROR((VLOOKUP(A95,$A$3:$I$369,{3,5,6,7,8,9},FALSE)/VLOOKUP(A95-7,$A$3:$I$369,{3,5,6,7,8,9},FALSE))-1, "No Data")</f>
        <v>0.11764705882352944</v>
      </c>
      <c r="N95" s="27">
        <v>0.22222222222222232</v>
      </c>
      <c r="O95" s="27">
        <v>0</v>
      </c>
      <c r="P95" s="27">
        <v>4.644808743169393E-2</v>
      </c>
      <c r="Q95" s="27">
        <v>-8.333333333333337E-2</v>
      </c>
      <c r="R95" s="28">
        <v>1.0638297872340496E-2</v>
      </c>
    </row>
    <row r="96" spans="1:18" x14ac:dyDescent="0.25">
      <c r="A96" s="15">
        <v>43558</v>
      </c>
      <c r="B96" s="16">
        <v>410264</v>
      </c>
      <c r="C96" s="17">
        <v>0.17</v>
      </c>
      <c r="D96" s="16">
        <v>37</v>
      </c>
      <c r="E96" s="16">
        <v>21</v>
      </c>
      <c r="F96" s="16">
        <v>28</v>
      </c>
      <c r="G96" s="16">
        <v>361</v>
      </c>
      <c r="H96" s="16">
        <v>33</v>
      </c>
      <c r="I96" s="17">
        <v>0.91</v>
      </c>
      <c r="J96" s="18">
        <f t="shared" si="3"/>
        <v>5.0563449289564577E-3</v>
      </c>
      <c r="K96" s="19">
        <f t="shared" si="4"/>
        <v>2064</v>
      </c>
      <c r="L96" s="20">
        <f t="shared" si="5"/>
        <v>6.248813606775383E-2</v>
      </c>
      <c r="M96" s="20" cm="1">
        <f t="array" ref="M96:R96">IFERROR((VLOOKUP(A96,$A$3:$I$369,{3,5,6,7,8,9},FALSE)/VLOOKUP(A96-7,$A$3:$I$369,{3,5,6,7,8,9},FALSE))-1, "No Data")</f>
        <v>-0.10526315789473684</v>
      </c>
      <c r="N96" s="20">
        <v>0.23529411764705888</v>
      </c>
      <c r="O96" s="20">
        <v>0</v>
      </c>
      <c r="P96" s="20">
        <v>-5.989583333333337E-2</v>
      </c>
      <c r="Q96" s="20">
        <v>-5.7142857142857162E-2</v>
      </c>
      <c r="R96" s="21">
        <v>-2.1505376344086002E-2</v>
      </c>
    </row>
    <row r="97" spans="1:18" x14ac:dyDescent="0.25">
      <c r="A97" s="29">
        <v>43559</v>
      </c>
      <c r="B97" s="30">
        <v>406272</v>
      </c>
      <c r="C97" s="31">
        <v>0.1</v>
      </c>
      <c r="D97" s="30">
        <v>35</v>
      </c>
      <c r="E97" s="30">
        <v>21</v>
      </c>
      <c r="F97" s="30">
        <v>29</v>
      </c>
      <c r="G97" s="30">
        <v>388</v>
      </c>
      <c r="H97" s="30">
        <v>40</v>
      </c>
      <c r="I97" s="31">
        <v>0.92</v>
      </c>
      <c r="J97" s="32">
        <f t="shared" si="3"/>
        <v>3.423185785628613E-3</v>
      </c>
      <c r="K97" s="33">
        <f t="shared" si="4"/>
        <v>1386</v>
      </c>
      <c r="L97" s="34">
        <f t="shared" si="5"/>
        <v>3.423185785628613E-3</v>
      </c>
      <c r="M97" s="34" cm="1">
        <f t="array" ref="M97:R97">IFERROR((VLOOKUP(A97,$A$3:$I$369,{3,5,6,7,8,9},FALSE)/VLOOKUP(A97-7,$A$3:$I$369,{3,5,6,7,8,9},FALSE))-1, "No Data")</f>
        <v>-0.41176470588235292</v>
      </c>
      <c r="N97" s="34">
        <v>0.16666666666666674</v>
      </c>
      <c r="O97" s="34">
        <v>-3.3333333333333326E-2</v>
      </c>
      <c r="P97" s="34">
        <v>-1.7721518987341756E-2</v>
      </c>
      <c r="Q97" s="34">
        <v>0.17647058823529416</v>
      </c>
      <c r="R97" s="35">
        <v>-1.0752688172043001E-2</v>
      </c>
    </row>
    <row r="98" spans="1:18" x14ac:dyDescent="0.25">
      <c r="A98" s="15">
        <v>43560</v>
      </c>
      <c r="B98" s="16">
        <v>388271</v>
      </c>
      <c r="C98" s="17">
        <v>0.18</v>
      </c>
      <c r="D98" s="16">
        <v>34</v>
      </c>
      <c r="E98" s="16">
        <v>17</v>
      </c>
      <c r="F98" s="16">
        <v>28</v>
      </c>
      <c r="G98" s="16">
        <v>361</v>
      </c>
      <c r="H98" s="16">
        <v>36</v>
      </c>
      <c r="I98" s="17">
        <v>0.95</v>
      </c>
      <c r="J98" s="18">
        <f t="shared" si="3"/>
        <v>-4.1550074251521796E-3</v>
      </c>
      <c r="K98" s="19">
        <f t="shared" si="4"/>
        <v>-1620</v>
      </c>
      <c r="L98" s="20">
        <f t="shared" si="5"/>
        <v>-0.10898079611724143</v>
      </c>
      <c r="M98" s="20" cm="1">
        <f t="array" ref="M98:R98">IFERROR((VLOOKUP(A98,$A$3:$I$369,{3,5,6,7,8,9},FALSE)/VLOOKUP(A98-7,$A$3:$I$369,{3,5,6,7,8,9},FALSE))-1, "No Data")</f>
        <v>-5.2631578947368474E-2</v>
      </c>
      <c r="N98" s="20">
        <v>0</v>
      </c>
      <c r="O98" s="20">
        <v>0.12000000000000011</v>
      </c>
      <c r="P98" s="20">
        <v>-6.9587628865979356E-2</v>
      </c>
      <c r="Q98" s="20">
        <v>0</v>
      </c>
      <c r="R98" s="21">
        <v>0</v>
      </c>
    </row>
    <row r="99" spans="1:18" x14ac:dyDescent="0.25">
      <c r="A99" s="22">
        <v>43561</v>
      </c>
      <c r="B99" s="23">
        <v>403590</v>
      </c>
      <c r="C99" s="24">
        <v>0.17</v>
      </c>
      <c r="D99" s="23">
        <v>30</v>
      </c>
      <c r="E99" s="23">
        <v>18</v>
      </c>
      <c r="F99" s="23">
        <v>25</v>
      </c>
      <c r="G99" s="23">
        <v>363</v>
      </c>
      <c r="H99" s="23">
        <v>30</v>
      </c>
      <c r="I99" s="24">
        <v>0.91</v>
      </c>
      <c r="J99" s="25">
        <f t="shared" si="3"/>
        <v>5.9933975717560983E-2</v>
      </c>
      <c r="K99" s="26">
        <f t="shared" si="4"/>
        <v>22821</v>
      </c>
      <c r="L99" s="27">
        <f t="shared" si="5"/>
        <v>-0.1846661725249531</v>
      </c>
      <c r="M99" s="27" cm="1">
        <f t="array" ref="M99:R99">IFERROR((VLOOKUP(A99,$A$3:$I$369,{3,5,6,7,8,9},FALSE)/VLOOKUP(A99-7,$A$3:$I$369,{3,5,6,7,8,9},FALSE))-1, "No Data")</f>
        <v>-5.5555555555555469E-2</v>
      </c>
      <c r="N99" s="27">
        <v>0</v>
      </c>
      <c r="O99" s="27">
        <v>-0.1071428571428571</v>
      </c>
      <c r="P99" s="27">
        <v>2.5423728813559254E-2</v>
      </c>
      <c r="Q99" s="27">
        <v>0</v>
      </c>
      <c r="R99" s="28">
        <v>-1.0869565217391353E-2</v>
      </c>
    </row>
    <row r="100" spans="1:18" x14ac:dyDescent="0.25">
      <c r="A100" s="15">
        <v>43562</v>
      </c>
      <c r="B100" s="16">
        <v>403770</v>
      </c>
      <c r="C100" s="17">
        <v>0.18</v>
      </c>
      <c r="D100" s="16">
        <v>37</v>
      </c>
      <c r="E100" s="16">
        <v>22</v>
      </c>
      <c r="F100" s="16">
        <v>27</v>
      </c>
      <c r="G100" s="16">
        <v>391</v>
      </c>
      <c r="H100" s="16">
        <v>31</v>
      </c>
      <c r="I100" s="17">
        <v>0.95</v>
      </c>
      <c r="J100" s="18">
        <f t="shared" si="3"/>
        <v>1.4326733941773639E-2</v>
      </c>
      <c r="K100" s="19">
        <f t="shared" si="4"/>
        <v>5703</v>
      </c>
      <c r="L100" s="20">
        <f t="shared" si="5"/>
        <v>4.2502476551267376E-2</v>
      </c>
      <c r="M100" s="20" cm="1">
        <f t="array" ref="M100:R100">IFERROR((VLOOKUP(A100,$A$3:$I$369,{3,5,6,7,8,9},FALSE)/VLOOKUP(A100-7,$A$3:$I$369,{3,5,6,7,8,9},FALSE))-1, "No Data")</f>
        <v>-5.2631578947368474E-2</v>
      </c>
      <c r="N100" s="20">
        <v>0.29411764705882359</v>
      </c>
      <c r="O100" s="20">
        <v>-6.8965517241379337E-2</v>
      </c>
      <c r="P100" s="20">
        <v>7.7134986225895208E-2</v>
      </c>
      <c r="Q100" s="20">
        <v>-0.16216216216216217</v>
      </c>
      <c r="R100" s="21">
        <v>0</v>
      </c>
    </row>
    <row r="101" spans="1:18" x14ac:dyDescent="0.25">
      <c r="A101" s="22">
        <v>43563</v>
      </c>
      <c r="B101" s="23">
        <v>390761</v>
      </c>
      <c r="C101" s="24">
        <v>0.19</v>
      </c>
      <c r="D101" s="23">
        <v>32</v>
      </c>
      <c r="E101" s="23">
        <v>21</v>
      </c>
      <c r="F101" s="23">
        <v>27</v>
      </c>
      <c r="G101" s="23">
        <v>387</v>
      </c>
      <c r="H101" s="23">
        <v>34</v>
      </c>
      <c r="I101" s="24">
        <v>0.92</v>
      </c>
      <c r="J101" s="25">
        <f t="shared" si="3"/>
        <v>-4.4762291234794804E-2</v>
      </c>
      <c r="K101" s="26">
        <f t="shared" si="4"/>
        <v>-18311</v>
      </c>
      <c r="L101" s="27">
        <f t="shared" si="5"/>
        <v>-0.1508998144309287</v>
      </c>
      <c r="M101" s="27" cm="1">
        <f t="array" ref="M101:R101">IFERROR((VLOOKUP(A101,$A$3:$I$369,{3,5,6,7,8,9},FALSE)/VLOOKUP(A101-7,$A$3:$I$369,{3,5,6,7,8,9},FALSE))-1, "No Data")</f>
        <v>0.11764705882352944</v>
      </c>
      <c r="N101" s="27">
        <v>0</v>
      </c>
      <c r="O101" s="27">
        <v>-6.8965517241379337E-2</v>
      </c>
      <c r="P101" s="27">
        <v>9.3220338983050821E-2</v>
      </c>
      <c r="Q101" s="27">
        <v>-2.8571428571428581E-2</v>
      </c>
      <c r="R101" s="28">
        <v>1.098901098901095E-2</v>
      </c>
    </row>
    <row r="102" spans="1:18" x14ac:dyDescent="0.25">
      <c r="A102" s="15">
        <v>43564</v>
      </c>
      <c r="B102" s="16">
        <v>395003</v>
      </c>
      <c r="C102" s="17">
        <v>0.19</v>
      </c>
      <c r="D102" s="16">
        <v>34</v>
      </c>
      <c r="E102" s="16">
        <v>22</v>
      </c>
      <c r="F102" s="16">
        <v>25</v>
      </c>
      <c r="G102" s="16">
        <v>400</v>
      </c>
      <c r="H102" s="16">
        <v>34</v>
      </c>
      <c r="I102" s="17">
        <v>0.95</v>
      </c>
      <c r="J102" s="18">
        <f t="shared" si="3"/>
        <v>2.3570445729152345E-2</v>
      </c>
      <c r="K102" s="19">
        <f t="shared" si="4"/>
        <v>9096</v>
      </c>
      <c r="L102" s="20">
        <f t="shared" si="5"/>
        <v>-5.6744241488234648E-3</v>
      </c>
      <c r="M102" s="20" cm="1">
        <f t="array" ref="M102:R102">IFERROR((VLOOKUP(A102,$A$3:$I$369,{3,5,6,7,8,9},FALSE)/VLOOKUP(A102-7,$A$3:$I$369,{3,5,6,7,8,9},FALSE))-1, "No Data")</f>
        <v>0</v>
      </c>
      <c r="N102" s="20">
        <v>0</v>
      </c>
      <c r="O102" s="20">
        <v>0</v>
      </c>
      <c r="P102" s="20">
        <v>4.4386422976501416E-2</v>
      </c>
      <c r="Q102" s="20">
        <v>3.0303030303030276E-2</v>
      </c>
      <c r="R102" s="21">
        <v>0</v>
      </c>
    </row>
    <row r="103" spans="1:18" x14ac:dyDescent="0.25">
      <c r="A103" s="22">
        <v>43565</v>
      </c>
      <c r="B103" s="23">
        <v>395190</v>
      </c>
      <c r="C103" s="24">
        <v>0.19</v>
      </c>
      <c r="D103" s="23">
        <v>32</v>
      </c>
      <c r="E103" s="23">
        <v>20</v>
      </c>
      <c r="F103" s="23">
        <v>25</v>
      </c>
      <c r="G103" s="23">
        <v>384</v>
      </c>
      <c r="H103" s="23">
        <v>30</v>
      </c>
      <c r="I103" s="24">
        <v>0.95</v>
      </c>
      <c r="J103" s="25">
        <f t="shared" si="3"/>
        <v>-3.674219526938749E-2</v>
      </c>
      <c r="K103" s="26">
        <f t="shared" si="4"/>
        <v>-15074</v>
      </c>
      <c r="L103" s="27">
        <f t="shared" si="5"/>
        <v>-0.16691216888163241</v>
      </c>
      <c r="M103" s="27" cm="1">
        <f t="array" ref="M103:R103">IFERROR((VLOOKUP(A103,$A$3:$I$369,{3,5,6,7,8,9},FALSE)/VLOOKUP(A103-7,$A$3:$I$369,{3,5,6,7,8,9},FALSE))-1, "No Data")</f>
        <v>0.11764705882352944</v>
      </c>
      <c r="N103" s="27">
        <v>-4.7619047619047672E-2</v>
      </c>
      <c r="O103" s="27">
        <v>-0.1071428571428571</v>
      </c>
      <c r="P103" s="27">
        <v>6.3711911357340778E-2</v>
      </c>
      <c r="Q103" s="27">
        <v>-9.0909090909090939E-2</v>
      </c>
      <c r="R103" s="28">
        <v>4.39560439560438E-2</v>
      </c>
    </row>
    <row r="104" spans="1:18" x14ac:dyDescent="0.25">
      <c r="A104" s="29">
        <v>43566</v>
      </c>
      <c r="B104" s="30">
        <v>394581</v>
      </c>
      <c r="C104" s="31">
        <v>0.18</v>
      </c>
      <c r="D104" s="30">
        <v>35</v>
      </c>
      <c r="E104" s="30">
        <v>19</v>
      </c>
      <c r="F104" s="30">
        <v>25</v>
      </c>
      <c r="G104" s="30">
        <v>387</v>
      </c>
      <c r="H104" s="30">
        <v>36</v>
      </c>
      <c r="I104" s="31">
        <v>0.91</v>
      </c>
      <c r="J104" s="32">
        <f t="shared" si="3"/>
        <v>-2.8776287807183332E-2</v>
      </c>
      <c r="K104" s="33">
        <f t="shared" si="4"/>
        <v>-11691</v>
      </c>
      <c r="L104" s="34">
        <f t="shared" si="5"/>
        <v>-2.8776287807183332E-2</v>
      </c>
      <c r="M104" s="34" cm="1">
        <f t="array" ref="M104:R104">IFERROR((VLOOKUP(A104,$A$3:$I$369,{3,5,6,7,8,9},FALSE)/VLOOKUP(A104-7,$A$3:$I$369,{3,5,6,7,8,9},FALSE))-1, "No Data")</f>
        <v>0.79999999999999982</v>
      </c>
      <c r="N104" s="34">
        <v>-9.5238095238095233E-2</v>
      </c>
      <c r="O104" s="34">
        <v>-0.13793103448275867</v>
      </c>
      <c r="P104" s="34">
        <v>-2.5773195876288568E-3</v>
      </c>
      <c r="Q104" s="34">
        <v>-9.9999999999999978E-2</v>
      </c>
      <c r="R104" s="35">
        <v>-1.0869565217391353E-2</v>
      </c>
    </row>
    <row r="105" spans="1:18" x14ac:dyDescent="0.25">
      <c r="A105" s="29">
        <v>43567</v>
      </c>
      <c r="B105" s="30">
        <v>406144</v>
      </c>
      <c r="C105" s="31">
        <v>0.17</v>
      </c>
      <c r="D105" s="30">
        <v>32</v>
      </c>
      <c r="E105" s="30">
        <v>17</v>
      </c>
      <c r="F105" s="30">
        <v>28</v>
      </c>
      <c r="G105" s="30">
        <v>360</v>
      </c>
      <c r="H105" s="30">
        <v>32</v>
      </c>
      <c r="I105" s="31">
        <v>0.95</v>
      </c>
      <c r="J105" s="32">
        <f t="shared" si="3"/>
        <v>4.6032281576527723E-2</v>
      </c>
      <c r="K105" s="33">
        <f t="shared" si="4"/>
        <v>17873</v>
      </c>
      <c r="L105" s="34">
        <f t="shared" si="5"/>
        <v>-1.5499029104444451E-2</v>
      </c>
      <c r="M105" s="34" cm="1">
        <f t="array" ref="M105:R105">IFERROR((VLOOKUP(A105,$A$3:$I$369,{3,5,6,7,8,9},FALSE)/VLOOKUP(A105-7,$A$3:$I$369,{3,5,6,7,8,9},FALSE))-1, "No Data")</f>
        <v>-5.5555555555555469E-2</v>
      </c>
      <c r="N105" s="34">
        <v>0</v>
      </c>
      <c r="O105" s="34">
        <v>0</v>
      </c>
      <c r="P105" s="34">
        <v>-2.7700831024930483E-3</v>
      </c>
      <c r="Q105" s="34">
        <v>-0.11111111111111116</v>
      </c>
      <c r="R105" s="35">
        <v>0</v>
      </c>
    </row>
    <row r="106" spans="1:18" x14ac:dyDescent="0.25">
      <c r="A106" s="15">
        <v>43568</v>
      </c>
      <c r="B106" s="16">
        <v>381621</v>
      </c>
      <c r="C106" s="17">
        <v>0.17</v>
      </c>
      <c r="D106" s="16">
        <v>31</v>
      </c>
      <c r="E106" s="16">
        <v>21</v>
      </c>
      <c r="F106" s="16">
        <v>25</v>
      </c>
      <c r="G106" s="16">
        <v>366</v>
      </c>
      <c r="H106" s="16">
        <v>32</v>
      </c>
      <c r="I106" s="17">
        <v>0.91</v>
      </c>
      <c r="J106" s="18">
        <f t="shared" si="3"/>
        <v>-5.4433955251616761E-2</v>
      </c>
      <c r="K106" s="19">
        <f t="shared" si="4"/>
        <v>-21969</v>
      </c>
      <c r="L106" s="20">
        <f t="shared" si="5"/>
        <v>-2.2915087093337339E-2</v>
      </c>
      <c r="M106" s="20" cm="1">
        <f t="array" ref="M106:R106">IFERROR((VLOOKUP(A106,$A$3:$I$369,{3,5,6,7,8,9},FALSE)/VLOOKUP(A106-7,$A$3:$I$369,{3,5,6,7,8,9},FALSE))-1, "No Data")</f>
        <v>0</v>
      </c>
      <c r="N106" s="20">
        <v>0.16666666666666674</v>
      </c>
      <c r="O106" s="20">
        <v>0</v>
      </c>
      <c r="P106" s="20">
        <v>8.2644628099173278E-3</v>
      </c>
      <c r="Q106" s="20">
        <v>6.6666666666666652E-2</v>
      </c>
      <c r="R106" s="21">
        <v>0</v>
      </c>
    </row>
    <row r="107" spans="1:18" x14ac:dyDescent="0.25">
      <c r="A107" s="29">
        <v>43569</v>
      </c>
      <c r="B107" s="30">
        <v>396665</v>
      </c>
      <c r="C107" s="31">
        <v>0.17</v>
      </c>
      <c r="D107" s="30">
        <v>38</v>
      </c>
      <c r="E107" s="30">
        <v>22</v>
      </c>
      <c r="F107" s="30">
        <v>29</v>
      </c>
      <c r="G107" s="30">
        <v>395</v>
      </c>
      <c r="H107" s="30">
        <v>35</v>
      </c>
      <c r="I107" s="31">
        <v>0.95</v>
      </c>
      <c r="J107" s="32">
        <f t="shared" si="3"/>
        <v>-1.7596651559055876E-2</v>
      </c>
      <c r="K107" s="33">
        <f t="shared" si="4"/>
        <v>-7105</v>
      </c>
      <c r="L107" s="34">
        <f t="shared" si="5"/>
        <v>8.9547902906994548E-3</v>
      </c>
      <c r="M107" s="34" cm="1">
        <f t="array" ref="M107:R107">IFERROR((VLOOKUP(A107,$A$3:$I$369,{3,5,6,7,8,9},FALSE)/VLOOKUP(A107-7,$A$3:$I$369,{3,5,6,7,8,9},FALSE))-1, "No Data")</f>
        <v>-5.5555555555555469E-2</v>
      </c>
      <c r="N107" s="34">
        <v>0</v>
      </c>
      <c r="O107" s="34">
        <v>7.4074074074074181E-2</v>
      </c>
      <c r="P107" s="34">
        <v>1.0230179028132946E-2</v>
      </c>
      <c r="Q107" s="34">
        <v>0.12903225806451624</v>
      </c>
      <c r="R107" s="35">
        <v>0</v>
      </c>
    </row>
    <row r="108" spans="1:18" x14ac:dyDescent="0.25">
      <c r="A108" s="15">
        <v>43570</v>
      </c>
      <c r="B108" s="16">
        <v>406139</v>
      </c>
      <c r="C108" s="17">
        <v>0.17</v>
      </c>
      <c r="D108" s="16">
        <v>31</v>
      </c>
      <c r="E108" s="16">
        <v>17</v>
      </c>
      <c r="F108" s="16">
        <v>26</v>
      </c>
      <c r="G108" s="16">
        <v>360</v>
      </c>
      <c r="H108" s="16">
        <v>35</v>
      </c>
      <c r="I108" s="17">
        <v>0.94</v>
      </c>
      <c r="J108" s="18">
        <f t="shared" si="3"/>
        <v>3.9353978518838817E-2</v>
      </c>
      <c r="K108" s="19">
        <f t="shared" si="4"/>
        <v>15378</v>
      </c>
      <c r="L108" s="20">
        <f t="shared" si="5"/>
        <v>6.8741666901250831E-3</v>
      </c>
      <c r="M108" s="20" cm="1">
        <f t="array" ref="M108:R108">IFERROR((VLOOKUP(A108,$A$3:$I$369,{3,5,6,7,8,9},FALSE)/VLOOKUP(A108-7,$A$3:$I$369,{3,5,6,7,8,9},FALSE))-1, "No Data")</f>
        <v>-0.10526315789473684</v>
      </c>
      <c r="N108" s="20">
        <v>-0.19047619047619047</v>
      </c>
      <c r="O108" s="20">
        <v>-3.703703703703709E-2</v>
      </c>
      <c r="P108" s="20">
        <v>-6.9767441860465129E-2</v>
      </c>
      <c r="Q108" s="20">
        <v>2.9411764705882248E-2</v>
      </c>
      <c r="R108" s="21">
        <v>2.1739130434782483E-2</v>
      </c>
    </row>
    <row r="109" spans="1:18" x14ac:dyDescent="0.25">
      <c r="A109" s="22">
        <v>43571</v>
      </c>
      <c r="B109" s="23">
        <v>400491</v>
      </c>
      <c r="C109" s="24">
        <v>0.18</v>
      </c>
      <c r="D109" s="23">
        <v>33</v>
      </c>
      <c r="E109" s="23">
        <v>22</v>
      </c>
      <c r="F109" s="23">
        <v>25</v>
      </c>
      <c r="G109" s="23">
        <v>394</v>
      </c>
      <c r="H109" s="23">
        <v>30</v>
      </c>
      <c r="I109" s="24">
        <v>0.92</v>
      </c>
      <c r="J109" s="25">
        <f t="shared" si="3"/>
        <v>1.3893565365326266E-2</v>
      </c>
      <c r="K109" s="26">
        <f t="shared" si="4"/>
        <v>5488</v>
      </c>
      <c r="L109" s="27">
        <f t="shared" si="5"/>
        <v>-1.5926833616006775E-2</v>
      </c>
      <c r="M109" s="27" cm="1">
        <f t="array" ref="M109:R109">IFERROR((VLOOKUP(A109,$A$3:$I$369,{3,5,6,7,8,9},FALSE)/VLOOKUP(A109-7,$A$3:$I$369,{3,5,6,7,8,9},FALSE))-1, "No Data")</f>
        <v>-5.2631578947368474E-2</v>
      </c>
      <c r="N109" s="27">
        <v>0</v>
      </c>
      <c r="O109" s="27">
        <v>0</v>
      </c>
      <c r="P109" s="27">
        <v>-1.5000000000000013E-2</v>
      </c>
      <c r="Q109" s="27">
        <v>-0.11764705882352944</v>
      </c>
      <c r="R109" s="28">
        <v>-3.1578947368420929E-2</v>
      </c>
    </row>
    <row r="110" spans="1:18" x14ac:dyDescent="0.25">
      <c r="A110" s="15">
        <v>43572</v>
      </c>
      <c r="B110" s="16">
        <v>400313</v>
      </c>
      <c r="C110" s="17">
        <v>0.18</v>
      </c>
      <c r="D110" s="16">
        <v>31</v>
      </c>
      <c r="E110" s="16">
        <v>17</v>
      </c>
      <c r="F110" s="16">
        <v>30</v>
      </c>
      <c r="G110" s="16">
        <v>387</v>
      </c>
      <c r="H110" s="16">
        <v>35</v>
      </c>
      <c r="I110" s="17">
        <v>0.92</v>
      </c>
      <c r="J110" s="18">
        <f t="shared" si="3"/>
        <v>1.2963384701029979E-2</v>
      </c>
      <c r="K110" s="19">
        <f t="shared" si="4"/>
        <v>5123</v>
      </c>
      <c r="L110" s="20">
        <f t="shared" si="5"/>
        <v>-1.8691721070877354E-2</v>
      </c>
      <c r="M110" s="20" cm="1">
        <f t="array" ref="M110:R110">IFERROR((VLOOKUP(A110,$A$3:$I$369,{3,5,6,7,8,9},FALSE)/VLOOKUP(A110-7,$A$3:$I$369,{3,5,6,7,8,9},FALSE))-1, "No Data")</f>
        <v>-5.2631578947368474E-2</v>
      </c>
      <c r="N110" s="20">
        <v>-0.15000000000000002</v>
      </c>
      <c r="O110" s="20">
        <v>0.19999999999999996</v>
      </c>
      <c r="P110" s="20">
        <v>7.8125E-3</v>
      </c>
      <c r="Q110" s="20">
        <v>0.16666666666666674</v>
      </c>
      <c r="R110" s="21">
        <v>-3.1578947368420929E-2</v>
      </c>
    </row>
    <row r="111" spans="1:18" x14ac:dyDescent="0.25">
      <c r="A111" s="29">
        <v>43573</v>
      </c>
      <c r="B111" s="30">
        <v>389107</v>
      </c>
      <c r="C111" s="31">
        <v>0.28999999999999998</v>
      </c>
      <c r="D111" s="30">
        <v>32</v>
      </c>
      <c r="E111" s="30">
        <v>18</v>
      </c>
      <c r="F111" s="30">
        <v>28</v>
      </c>
      <c r="G111" s="30">
        <v>364</v>
      </c>
      <c r="H111" s="30">
        <v>40</v>
      </c>
      <c r="I111" s="31">
        <v>0.91</v>
      </c>
      <c r="J111" s="32">
        <f t="shared" si="3"/>
        <v>-1.3872943704841378E-2</v>
      </c>
      <c r="K111" s="33">
        <f t="shared" si="4"/>
        <v>-5474</v>
      </c>
      <c r="L111" s="34">
        <f t="shared" si="5"/>
        <v>-9.839811995871206E-2</v>
      </c>
      <c r="M111" s="34" cm="1">
        <f t="array" ref="M111:R111">IFERROR((VLOOKUP(A111,$A$3:$I$369,{3,5,6,7,8,9},FALSE)/VLOOKUP(A111-7,$A$3:$I$369,{3,5,6,7,8,9},FALSE))-1, "No Data")</f>
        <v>0.61111111111111116</v>
      </c>
      <c r="N111" s="34">
        <v>-5.2631578947368474E-2</v>
      </c>
      <c r="O111" s="34">
        <v>0.12000000000000011</v>
      </c>
      <c r="P111" s="34">
        <v>-5.9431524547803649E-2</v>
      </c>
      <c r="Q111" s="34">
        <v>0.11111111111111116</v>
      </c>
      <c r="R111" s="35">
        <v>0</v>
      </c>
    </row>
    <row r="112" spans="1:18" x14ac:dyDescent="0.25">
      <c r="A112" s="29">
        <v>43574</v>
      </c>
      <c r="B112" s="30">
        <v>384879</v>
      </c>
      <c r="C112" s="31">
        <v>0.18</v>
      </c>
      <c r="D112" s="30">
        <v>39</v>
      </c>
      <c r="E112" s="30">
        <v>17</v>
      </c>
      <c r="F112" s="30">
        <v>27</v>
      </c>
      <c r="G112" s="30">
        <v>351</v>
      </c>
      <c r="H112" s="30">
        <v>36</v>
      </c>
      <c r="I112" s="31">
        <v>0.95</v>
      </c>
      <c r="J112" s="32">
        <f t="shared" si="3"/>
        <v>-5.2358276867317977E-2</v>
      </c>
      <c r="K112" s="33">
        <f t="shared" si="4"/>
        <v>-21265</v>
      </c>
      <c r="L112" s="34">
        <f t="shared" si="5"/>
        <v>0.1549383500679562</v>
      </c>
      <c r="M112" s="34" cm="1">
        <f t="array" ref="M112:R112">IFERROR((VLOOKUP(A112,$A$3:$I$369,{3,5,6,7,8,9},FALSE)/VLOOKUP(A112-7,$A$3:$I$369,{3,5,6,7,8,9},FALSE))-1, "No Data")</f>
        <v>5.8823529411764497E-2</v>
      </c>
      <c r="N112" s="34">
        <v>0</v>
      </c>
      <c r="O112" s="34">
        <v>-3.5714285714285698E-2</v>
      </c>
      <c r="P112" s="34">
        <v>-2.5000000000000022E-2</v>
      </c>
      <c r="Q112" s="34">
        <v>0.125</v>
      </c>
      <c r="R112" s="35">
        <v>0</v>
      </c>
    </row>
    <row r="113" spans="1:18" x14ac:dyDescent="0.25">
      <c r="A113" s="22">
        <v>43575</v>
      </c>
      <c r="B113" s="23">
        <v>384256</v>
      </c>
      <c r="C113" s="24">
        <v>0.18</v>
      </c>
      <c r="D113" s="23">
        <v>35</v>
      </c>
      <c r="E113" s="23">
        <v>17</v>
      </c>
      <c r="F113" s="23">
        <v>29</v>
      </c>
      <c r="G113" s="23">
        <v>395</v>
      </c>
      <c r="H113" s="23">
        <v>34</v>
      </c>
      <c r="I113" s="24">
        <v>0.94</v>
      </c>
      <c r="J113" s="25">
        <f t="shared" si="3"/>
        <v>6.9047562896171755E-3</v>
      </c>
      <c r="K113" s="26">
        <f t="shared" si="4"/>
        <v>2635</v>
      </c>
      <c r="L113" s="27">
        <f t="shared" si="5"/>
        <v>0.13682795064956776</v>
      </c>
      <c r="M113" s="27" cm="1">
        <f t="array" ref="M113:R113">IFERROR((VLOOKUP(A113,$A$3:$I$369,{3,5,6,7,8,9},FALSE)/VLOOKUP(A113-7,$A$3:$I$369,{3,5,6,7,8,9},FALSE))-1, "No Data")</f>
        <v>5.8823529411764497E-2</v>
      </c>
      <c r="N113" s="27">
        <v>-0.19047619047619047</v>
      </c>
      <c r="O113" s="27">
        <v>0.15999999999999992</v>
      </c>
      <c r="P113" s="27">
        <v>7.9234972677595605E-2</v>
      </c>
      <c r="Q113" s="27">
        <v>6.25E-2</v>
      </c>
      <c r="R113" s="28">
        <v>3.296703296703285E-2</v>
      </c>
    </row>
    <row r="114" spans="1:18" x14ac:dyDescent="0.25">
      <c r="A114" s="15">
        <v>43576</v>
      </c>
      <c r="B114" s="16">
        <v>405625</v>
      </c>
      <c r="C114" s="17">
        <v>0.17</v>
      </c>
      <c r="D114" s="16">
        <v>34</v>
      </c>
      <c r="E114" s="16">
        <v>18</v>
      </c>
      <c r="F114" s="16">
        <v>25</v>
      </c>
      <c r="G114" s="16">
        <v>380</v>
      </c>
      <c r="H114" s="16">
        <v>34</v>
      </c>
      <c r="I114" s="17">
        <v>0.94</v>
      </c>
      <c r="J114" s="18">
        <f t="shared" si="3"/>
        <v>2.2588330203068052E-2</v>
      </c>
      <c r="K114" s="19">
        <f t="shared" si="4"/>
        <v>8960</v>
      </c>
      <c r="L114" s="20">
        <f t="shared" si="5"/>
        <v>-8.5052546660412731E-2</v>
      </c>
      <c r="M114" s="20" cm="1">
        <f t="array" ref="M114:R114">IFERROR((VLOOKUP(A114,$A$3:$I$369,{3,5,6,7,8,9},FALSE)/VLOOKUP(A114-7,$A$3:$I$369,{3,5,6,7,8,9},FALSE))-1, "No Data")</f>
        <v>0</v>
      </c>
      <c r="N114" s="20">
        <v>-0.18181818181818177</v>
      </c>
      <c r="O114" s="20">
        <v>-0.13793103448275867</v>
      </c>
      <c r="P114" s="20">
        <v>-3.7974683544303778E-2</v>
      </c>
      <c r="Q114" s="20">
        <v>-2.8571428571428581E-2</v>
      </c>
      <c r="R114" s="21">
        <v>-1.0526315789473717E-2</v>
      </c>
    </row>
    <row r="115" spans="1:18" x14ac:dyDescent="0.25">
      <c r="A115" s="22">
        <v>43577</v>
      </c>
      <c r="B115" s="23">
        <v>385119</v>
      </c>
      <c r="C115" s="24">
        <v>0.19</v>
      </c>
      <c r="D115" s="23">
        <v>31</v>
      </c>
      <c r="E115" s="23">
        <v>17</v>
      </c>
      <c r="F115" s="23">
        <v>26</v>
      </c>
      <c r="G115" s="23">
        <v>383</v>
      </c>
      <c r="H115" s="23">
        <v>33</v>
      </c>
      <c r="I115" s="24">
        <v>0.95</v>
      </c>
      <c r="J115" s="25">
        <f t="shared" si="3"/>
        <v>-5.1755679705716484E-2</v>
      </c>
      <c r="K115" s="26">
        <f t="shared" si="4"/>
        <v>-21020</v>
      </c>
      <c r="L115" s="27">
        <f t="shared" si="5"/>
        <v>-5.1755679705716484E-2</v>
      </c>
      <c r="M115" s="27" cm="1">
        <f t="array" ref="M115:R115">IFERROR((VLOOKUP(A115,$A$3:$I$369,{3,5,6,7,8,9},FALSE)/VLOOKUP(A115-7,$A$3:$I$369,{3,5,6,7,8,9},FALSE))-1, "No Data")</f>
        <v>0.11764705882352944</v>
      </c>
      <c r="N115" s="27">
        <v>0</v>
      </c>
      <c r="O115" s="27">
        <v>0</v>
      </c>
      <c r="P115" s="27">
        <v>6.3888888888888884E-2</v>
      </c>
      <c r="Q115" s="27">
        <v>-5.7142857142857162E-2</v>
      </c>
      <c r="R115" s="28">
        <v>1.0638297872340496E-2</v>
      </c>
    </row>
    <row r="116" spans="1:18" x14ac:dyDescent="0.25">
      <c r="A116" s="15">
        <v>43578</v>
      </c>
      <c r="B116" s="16">
        <v>392946</v>
      </c>
      <c r="C116" s="17">
        <v>0.18</v>
      </c>
      <c r="D116" s="16">
        <v>38</v>
      </c>
      <c r="E116" s="16">
        <v>21</v>
      </c>
      <c r="F116" s="16">
        <v>27</v>
      </c>
      <c r="G116" s="16">
        <v>390</v>
      </c>
      <c r="H116" s="16">
        <v>37</v>
      </c>
      <c r="I116" s="17">
        <v>0.93</v>
      </c>
      <c r="J116" s="18">
        <f t="shared" si="3"/>
        <v>-1.8839374667595554E-2</v>
      </c>
      <c r="K116" s="19">
        <f t="shared" si="4"/>
        <v>-7545</v>
      </c>
      <c r="L116" s="20">
        <f t="shared" si="5"/>
        <v>0.12982132614034447</v>
      </c>
      <c r="M116" s="20" cm="1">
        <f t="array" ref="M116:R116">IFERROR((VLOOKUP(A116,$A$3:$I$369,{3,5,6,7,8,9},FALSE)/VLOOKUP(A116-7,$A$3:$I$369,{3,5,6,7,8,9},FALSE))-1, "No Data")</f>
        <v>0</v>
      </c>
      <c r="N116" s="20">
        <v>-4.5454545454545414E-2</v>
      </c>
      <c r="O116" s="20">
        <v>8.0000000000000071E-2</v>
      </c>
      <c r="P116" s="20">
        <v>-1.0152284263959421E-2</v>
      </c>
      <c r="Q116" s="20">
        <v>0.23333333333333339</v>
      </c>
      <c r="R116" s="21">
        <v>1.0869565217391353E-2</v>
      </c>
    </row>
    <row r="117" spans="1:18" x14ac:dyDescent="0.25">
      <c r="A117" s="22">
        <v>43579</v>
      </c>
      <c r="B117" s="23">
        <v>394455</v>
      </c>
      <c r="C117" s="24">
        <v>0.17</v>
      </c>
      <c r="D117" s="23">
        <v>37</v>
      </c>
      <c r="E117" s="23">
        <v>18</v>
      </c>
      <c r="F117" s="23">
        <v>25</v>
      </c>
      <c r="G117" s="23">
        <v>383</v>
      </c>
      <c r="H117" s="23">
        <v>39</v>
      </c>
      <c r="I117" s="24">
        <v>0.94</v>
      </c>
      <c r="J117" s="25">
        <f t="shared" si="3"/>
        <v>-1.4633549247713651E-2</v>
      </c>
      <c r="K117" s="26">
        <f t="shared" si="4"/>
        <v>-5858</v>
      </c>
      <c r="L117" s="27">
        <f t="shared" si="5"/>
        <v>0.17608253799466445</v>
      </c>
      <c r="M117" s="27" cm="1">
        <f t="array" ref="M117:R117">IFERROR((VLOOKUP(A117,$A$3:$I$369,{3,5,6,7,8,9},FALSE)/VLOOKUP(A117-7,$A$3:$I$369,{3,5,6,7,8,9},FALSE))-1, "No Data")</f>
        <v>-5.5555555555555469E-2</v>
      </c>
      <c r="N117" s="27">
        <v>5.8823529411764719E-2</v>
      </c>
      <c r="O117" s="27">
        <v>-0.16666666666666663</v>
      </c>
      <c r="P117" s="27">
        <v>-1.033591731266148E-2</v>
      </c>
      <c r="Q117" s="27">
        <v>0.11428571428571432</v>
      </c>
      <c r="R117" s="28">
        <v>2.1739130434782483E-2</v>
      </c>
    </row>
    <row r="118" spans="1:18" x14ac:dyDescent="0.25">
      <c r="A118" s="29">
        <v>43580</v>
      </c>
      <c r="B118" s="30">
        <v>393483</v>
      </c>
      <c r="C118" s="31">
        <v>0.17</v>
      </c>
      <c r="D118" s="30">
        <v>30</v>
      </c>
      <c r="E118" s="30">
        <v>17</v>
      </c>
      <c r="F118" s="30">
        <v>28</v>
      </c>
      <c r="G118" s="30">
        <v>383</v>
      </c>
      <c r="H118" s="30">
        <v>38</v>
      </c>
      <c r="I118" s="31">
        <v>0.91</v>
      </c>
      <c r="J118" s="32">
        <f t="shared" si="3"/>
        <v>1.1246263881143248E-2</v>
      </c>
      <c r="K118" s="33">
        <f t="shared" si="4"/>
        <v>4376</v>
      </c>
      <c r="L118" s="34">
        <f t="shared" si="5"/>
        <v>-5.1956627611428274E-2</v>
      </c>
      <c r="M118" s="34" cm="1">
        <f t="array" ref="M118:R118">IFERROR((VLOOKUP(A118,$A$3:$I$369,{3,5,6,7,8,9},FALSE)/VLOOKUP(A118-7,$A$3:$I$369,{3,5,6,7,8,9},FALSE))-1, "No Data")</f>
        <v>-0.4137931034482758</v>
      </c>
      <c r="N118" s="34">
        <v>-5.555555555555558E-2</v>
      </c>
      <c r="O118" s="34">
        <v>0</v>
      </c>
      <c r="P118" s="34">
        <v>5.2197802197802234E-2</v>
      </c>
      <c r="Q118" s="34">
        <v>-5.0000000000000044E-2</v>
      </c>
      <c r="R118" s="35">
        <v>0</v>
      </c>
    </row>
    <row r="119" spans="1:18" x14ac:dyDescent="0.25">
      <c r="A119" s="22">
        <v>43581</v>
      </c>
      <c r="B119" s="23">
        <v>387973</v>
      </c>
      <c r="C119" s="24">
        <v>0.17</v>
      </c>
      <c r="D119" s="23">
        <v>38</v>
      </c>
      <c r="E119" s="23">
        <v>19</v>
      </c>
      <c r="F119" s="23">
        <v>30</v>
      </c>
      <c r="G119" s="23">
        <v>367</v>
      </c>
      <c r="H119" s="23">
        <v>30</v>
      </c>
      <c r="I119" s="24">
        <v>0.94</v>
      </c>
      <c r="J119" s="25">
        <f t="shared" si="3"/>
        <v>8.0388901446948324E-3</v>
      </c>
      <c r="K119" s="26">
        <f t="shared" si="4"/>
        <v>3094</v>
      </c>
      <c r="L119" s="27">
        <f t="shared" si="5"/>
        <v>-1.7808260884656368E-2</v>
      </c>
      <c r="M119" s="27" cm="1">
        <f t="array" ref="M119:R119">IFERROR((VLOOKUP(A119,$A$3:$I$369,{3,5,6,7,8,9},FALSE)/VLOOKUP(A119-7,$A$3:$I$369,{3,5,6,7,8,9},FALSE))-1, "No Data")</f>
        <v>-5.5555555555555469E-2</v>
      </c>
      <c r="N119" s="27">
        <v>0.11764705882352944</v>
      </c>
      <c r="O119" s="27">
        <v>0.11111111111111116</v>
      </c>
      <c r="P119" s="27">
        <v>4.5584045584045496E-2</v>
      </c>
      <c r="Q119" s="27">
        <v>-0.16666666666666663</v>
      </c>
      <c r="R119" s="28">
        <v>-1.0526315789473717E-2</v>
      </c>
    </row>
    <row r="120" spans="1:18" x14ac:dyDescent="0.25">
      <c r="A120" s="15">
        <v>43582</v>
      </c>
      <c r="B120" s="16">
        <v>388059</v>
      </c>
      <c r="C120" s="17">
        <v>0.19</v>
      </c>
      <c r="D120" s="16">
        <v>31</v>
      </c>
      <c r="E120" s="16">
        <v>20</v>
      </c>
      <c r="F120" s="16">
        <v>29</v>
      </c>
      <c r="G120" s="16">
        <v>366</v>
      </c>
      <c r="H120" s="16">
        <v>36</v>
      </c>
      <c r="I120" s="17">
        <v>0.94</v>
      </c>
      <c r="J120" s="18">
        <f t="shared" si="3"/>
        <v>9.8970478014657193E-3</v>
      </c>
      <c r="K120" s="19">
        <f t="shared" si="4"/>
        <v>3803</v>
      </c>
      <c r="L120" s="20">
        <f t="shared" si="5"/>
        <v>-0.10551975766155897</v>
      </c>
      <c r="M120" s="20" cm="1">
        <f t="array" ref="M120:R120">IFERROR((VLOOKUP(A120,$A$3:$I$369,{3,5,6,7,8,9},FALSE)/VLOOKUP(A120-7,$A$3:$I$369,{3,5,6,7,8,9},FALSE))-1, "No Data")</f>
        <v>5.555555555555558E-2</v>
      </c>
      <c r="N120" s="20">
        <v>0.17647058823529416</v>
      </c>
      <c r="O120" s="20">
        <v>0</v>
      </c>
      <c r="P120" s="20">
        <v>-7.3417721518987289E-2</v>
      </c>
      <c r="Q120" s="20">
        <v>5.8823529411764719E-2</v>
      </c>
      <c r="R120" s="21">
        <v>0</v>
      </c>
    </row>
    <row r="121" spans="1:18" x14ac:dyDescent="0.25">
      <c r="A121" s="22">
        <v>43583</v>
      </c>
      <c r="B121" s="23">
        <v>394554</v>
      </c>
      <c r="C121" s="24">
        <v>0.18</v>
      </c>
      <c r="D121" s="23">
        <v>30</v>
      </c>
      <c r="E121" s="23">
        <v>20</v>
      </c>
      <c r="F121" s="23">
        <v>29</v>
      </c>
      <c r="G121" s="23">
        <v>389</v>
      </c>
      <c r="H121" s="23">
        <v>31</v>
      </c>
      <c r="I121" s="24">
        <v>0.93</v>
      </c>
      <c r="J121" s="25">
        <f t="shared" si="3"/>
        <v>-2.7293682588597878E-2</v>
      </c>
      <c r="K121" s="26">
        <f t="shared" si="4"/>
        <v>-11071</v>
      </c>
      <c r="L121" s="27">
        <f t="shared" si="5"/>
        <v>-0.14172971993111572</v>
      </c>
      <c r="M121" s="27" cm="1">
        <f t="array" ref="M121:R121">IFERROR((VLOOKUP(A121,$A$3:$I$369,{3,5,6,7,8,9},FALSE)/VLOOKUP(A121-7,$A$3:$I$369,{3,5,6,7,8,9},FALSE))-1, "No Data")</f>
        <v>5.8823529411764497E-2</v>
      </c>
      <c r="N121" s="27">
        <v>0.11111111111111116</v>
      </c>
      <c r="O121" s="27">
        <v>0.15999999999999992</v>
      </c>
      <c r="P121" s="27">
        <v>2.3684210526315752E-2</v>
      </c>
      <c r="Q121" s="27">
        <v>-8.8235294117647078E-2</v>
      </c>
      <c r="R121" s="28">
        <v>-1.0638297872340274E-2</v>
      </c>
    </row>
    <row r="122" spans="1:18" x14ac:dyDescent="0.25">
      <c r="A122" s="15">
        <v>43584</v>
      </c>
      <c r="B122" s="16">
        <v>395744</v>
      </c>
      <c r="C122" s="17">
        <v>0.18</v>
      </c>
      <c r="D122" s="16">
        <v>38</v>
      </c>
      <c r="E122" s="16">
        <v>20</v>
      </c>
      <c r="F122" s="16">
        <v>27</v>
      </c>
      <c r="G122" s="16">
        <v>366</v>
      </c>
      <c r="H122" s="16">
        <v>31</v>
      </c>
      <c r="I122" s="17">
        <v>0.91</v>
      </c>
      <c r="J122" s="18">
        <f t="shared" si="3"/>
        <v>2.7588875126908885E-2</v>
      </c>
      <c r="K122" s="19">
        <f t="shared" si="4"/>
        <v>10625</v>
      </c>
      <c r="L122" s="20">
        <f t="shared" si="5"/>
        <v>0.25962507273621083</v>
      </c>
      <c r="M122" s="20" cm="1">
        <f t="array" ref="M122:R122">IFERROR((VLOOKUP(A122,$A$3:$I$369,{3,5,6,7,8,9},FALSE)/VLOOKUP(A122-7,$A$3:$I$369,{3,5,6,7,8,9},FALSE))-1, "No Data")</f>
        <v>-5.2631578947368474E-2</v>
      </c>
      <c r="N122" s="20">
        <v>0.17647058823529416</v>
      </c>
      <c r="O122" s="20">
        <v>3.8461538461538547E-2</v>
      </c>
      <c r="P122" s="20">
        <v>-4.4386422976501305E-2</v>
      </c>
      <c r="Q122" s="20">
        <v>-6.0606060606060552E-2</v>
      </c>
      <c r="R122" s="21">
        <v>-4.2105263157894646E-2</v>
      </c>
    </row>
    <row r="123" spans="1:18" x14ac:dyDescent="0.25">
      <c r="A123" s="22">
        <v>43585</v>
      </c>
      <c r="B123" s="23">
        <v>405172</v>
      </c>
      <c r="C123" s="24">
        <v>0.17</v>
      </c>
      <c r="D123" s="23">
        <v>33</v>
      </c>
      <c r="E123" s="23">
        <v>19</v>
      </c>
      <c r="F123" s="23">
        <v>27</v>
      </c>
      <c r="G123" s="23">
        <v>380</v>
      </c>
      <c r="H123" s="23">
        <v>34</v>
      </c>
      <c r="I123" s="24">
        <v>0.94</v>
      </c>
      <c r="J123" s="25">
        <f t="shared" si="3"/>
        <v>3.1113689921770327E-2</v>
      </c>
      <c r="K123" s="26">
        <f t="shared" si="4"/>
        <v>12226</v>
      </c>
      <c r="L123" s="27">
        <f t="shared" si="5"/>
        <v>-0.10455916401530463</v>
      </c>
      <c r="M123" s="27" cm="1">
        <f t="array" ref="M123:R123">IFERROR((VLOOKUP(A123,$A$3:$I$369,{3,5,6,7,8,9},FALSE)/VLOOKUP(A123-7,$A$3:$I$369,{3,5,6,7,8,9},FALSE))-1, "No Data")</f>
        <v>-5.5555555555555469E-2</v>
      </c>
      <c r="N123" s="27">
        <v>-9.5238095238095233E-2</v>
      </c>
      <c r="O123" s="27">
        <v>0</v>
      </c>
      <c r="P123" s="27">
        <v>-2.5641025641025661E-2</v>
      </c>
      <c r="Q123" s="27">
        <v>-8.108108108108103E-2</v>
      </c>
      <c r="R123" s="28">
        <v>1.0752688172043001E-2</v>
      </c>
    </row>
    <row r="124" spans="1:18" x14ac:dyDescent="0.25">
      <c r="A124" s="15">
        <v>43586</v>
      </c>
      <c r="B124" s="16">
        <v>410255</v>
      </c>
      <c r="C124" s="17">
        <v>0.18</v>
      </c>
      <c r="D124" s="16">
        <v>40</v>
      </c>
      <c r="E124" s="16">
        <v>18</v>
      </c>
      <c r="F124" s="16">
        <v>27</v>
      </c>
      <c r="G124" s="16">
        <v>378</v>
      </c>
      <c r="H124" s="16">
        <v>35</v>
      </c>
      <c r="I124" s="17">
        <v>0.94</v>
      </c>
      <c r="J124" s="18">
        <f t="shared" si="3"/>
        <v>4.0055266126681088E-2</v>
      </c>
      <c r="K124" s="19">
        <f t="shared" si="4"/>
        <v>15800</v>
      </c>
      <c r="L124" s="20">
        <f t="shared" si="5"/>
        <v>0.12438407148830399</v>
      </c>
      <c r="M124" s="20" cm="1">
        <f t="array" ref="M124:R124">IFERROR((VLOOKUP(A124,$A$3:$I$369,{3,5,6,7,8,9},FALSE)/VLOOKUP(A124-7,$A$3:$I$369,{3,5,6,7,8,9},FALSE))-1, "No Data")</f>
        <v>5.8823529411764497E-2</v>
      </c>
      <c r="N124" s="20">
        <v>0</v>
      </c>
      <c r="O124" s="20">
        <v>8.0000000000000071E-2</v>
      </c>
      <c r="P124" s="20">
        <v>-1.3054830287206221E-2</v>
      </c>
      <c r="Q124" s="20">
        <v>-0.10256410256410253</v>
      </c>
      <c r="R124" s="21">
        <v>0</v>
      </c>
    </row>
    <row r="125" spans="1:18" x14ac:dyDescent="0.25">
      <c r="A125" s="22">
        <v>43587</v>
      </c>
      <c r="B125" s="23">
        <v>390331</v>
      </c>
      <c r="C125" s="24">
        <v>0.19</v>
      </c>
      <c r="D125" s="23">
        <v>31</v>
      </c>
      <c r="E125" s="23">
        <v>18</v>
      </c>
      <c r="F125" s="23">
        <v>30</v>
      </c>
      <c r="G125" s="23">
        <v>378</v>
      </c>
      <c r="H125" s="23">
        <v>36</v>
      </c>
      <c r="I125" s="24">
        <v>0.95</v>
      </c>
      <c r="J125" s="25">
        <f t="shared" si="3"/>
        <v>-8.0105112546158264E-3</v>
      </c>
      <c r="K125" s="26">
        <f t="shared" si="4"/>
        <v>-3152</v>
      </c>
      <c r="L125" s="27">
        <f t="shared" si="5"/>
        <v>2.5055805036896972E-2</v>
      </c>
      <c r="M125" s="27" cm="1">
        <f t="array" ref="M125:R125">IFERROR((VLOOKUP(A125,$A$3:$I$369,{3,5,6,7,8,9},FALSE)/VLOOKUP(A125-7,$A$3:$I$369,{3,5,6,7,8,9},FALSE))-1, "No Data")</f>
        <v>0.11764705882352944</v>
      </c>
      <c r="N125" s="27">
        <v>5.8823529411764719E-2</v>
      </c>
      <c r="O125" s="27">
        <v>7.1428571428571397E-2</v>
      </c>
      <c r="P125" s="27">
        <v>-1.3054830287206221E-2</v>
      </c>
      <c r="Q125" s="27">
        <v>-5.2631578947368474E-2</v>
      </c>
      <c r="R125" s="28">
        <v>4.39560439560438E-2</v>
      </c>
    </row>
    <row r="126" spans="1:18" x14ac:dyDescent="0.25">
      <c r="A126" s="15">
        <v>43588</v>
      </c>
      <c r="B126" s="16">
        <v>400375</v>
      </c>
      <c r="C126" s="17">
        <v>0.18</v>
      </c>
      <c r="D126" s="16">
        <v>37</v>
      </c>
      <c r="E126" s="16">
        <v>18</v>
      </c>
      <c r="F126" s="16">
        <v>27</v>
      </c>
      <c r="G126" s="16">
        <v>365</v>
      </c>
      <c r="H126" s="16">
        <v>37</v>
      </c>
      <c r="I126" s="17">
        <v>0.93</v>
      </c>
      <c r="J126" s="18">
        <f t="shared" si="3"/>
        <v>3.1966141973797102E-2</v>
      </c>
      <c r="K126" s="19">
        <f t="shared" si="4"/>
        <v>12402</v>
      </c>
      <c r="L126" s="20">
        <f t="shared" si="5"/>
        <v>4.8091382376445058E-3</v>
      </c>
      <c r="M126" s="20" cm="1">
        <f t="array" ref="M126:R126">IFERROR((VLOOKUP(A126,$A$3:$I$369,{3,5,6,7,8,9},FALSE)/VLOOKUP(A126-7,$A$3:$I$369,{3,5,6,7,8,9},FALSE))-1, "No Data")</f>
        <v>5.8823529411764497E-2</v>
      </c>
      <c r="N126" s="20">
        <v>-5.2631578947368474E-2</v>
      </c>
      <c r="O126" s="20">
        <v>-9.9999999999999978E-2</v>
      </c>
      <c r="P126" s="20">
        <v>-5.4495912806539204E-3</v>
      </c>
      <c r="Q126" s="20">
        <v>0.23333333333333339</v>
      </c>
      <c r="R126" s="21">
        <v>-1.0638297872340274E-2</v>
      </c>
    </row>
    <row r="127" spans="1:18" x14ac:dyDescent="0.25">
      <c r="A127" s="22">
        <v>43589</v>
      </c>
      <c r="B127" s="23">
        <v>400472</v>
      </c>
      <c r="C127" s="24">
        <v>0.19</v>
      </c>
      <c r="D127" s="23">
        <v>39</v>
      </c>
      <c r="E127" s="23">
        <v>19</v>
      </c>
      <c r="F127" s="23">
        <v>30</v>
      </c>
      <c r="G127" s="23">
        <v>370</v>
      </c>
      <c r="H127" s="23">
        <v>40</v>
      </c>
      <c r="I127" s="24">
        <v>0.94</v>
      </c>
      <c r="J127" s="25">
        <f t="shared" si="3"/>
        <v>3.1987403977230322E-2</v>
      </c>
      <c r="K127" s="26">
        <f t="shared" si="4"/>
        <v>12413</v>
      </c>
      <c r="L127" s="27">
        <f t="shared" si="5"/>
        <v>0.29830673403587027</v>
      </c>
      <c r="M127" s="27" cm="1">
        <f t="array" ref="M127:R127">IFERROR((VLOOKUP(A127,$A$3:$I$369,{3,5,6,7,8,9},FALSE)/VLOOKUP(A127-7,$A$3:$I$369,{3,5,6,7,8,9},FALSE))-1, "No Data")</f>
        <v>0</v>
      </c>
      <c r="N127" s="27">
        <v>-5.0000000000000044E-2</v>
      </c>
      <c r="O127" s="27">
        <v>3.4482758620689724E-2</v>
      </c>
      <c r="P127" s="27">
        <v>1.0928961748633892E-2</v>
      </c>
      <c r="Q127" s="27">
        <v>0.11111111111111116</v>
      </c>
      <c r="R127" s="28">
        <v>0</v>
      </c>
    </row>
    <row r="128" spans="1:18" x14ac:dyDescent="0.25">
      <c r="A128" s="15">
        <v>43590</v>
      </c>
      <c r="B128" s="16">
        <v>387617</v>
      </c>
      <c r="C128" s="17">
        <v>0.18</v>
      </c>
      <c r="D128" s="16">
        <v>34</v>
      </c>
      <c r="E128" s="16">
        <v>21</v>
      </c>
      <c r="F128" s="16">
        <v>28</v>
      </c>
      <c r="G128" s="16">
        <v>397</v>
      </c>
      <c r="H128" s="16">
        <v>36</v>
      </c>
      <c r="I128" s="17">
        <v>0.93</v>
      </c>
      <c r="J128" s="18">
        <f t="shared" si="3"/>
        <v>-1.7581877258879608E-2</v>
      </c>
      <c r="K128" s="19">
        <f t="shared" si="4"/>
        <v>-6937</v>
      </c>
      <c r="L128" s="20">
        <f t="shared" si="5"/>
        <v>0.11340720577326979</v>
      </c>
      <c r="M128" s="20" cm="1">
        <f t="array" ref="M128:R128">IFERROR((VLOOKUP(A128,$A$3:$I$369,{3,5,6,7,8,9},FALSE)/VLOOKUP(A128-7,$A$3:$I$369,{3,5,6,7,8,9},FALSE))-1, "No Data")</f>
        <v>0</v>
      </c>
      <c r="N128" s="20">
        <v>5.0000000000000044E-2</v>
      </c>
      <c r="O128" s="20">
        <v>-3.4482758620689613E-2</v>
      </c>
      <c r="P128" s="20">
        <v>2.0565552699228773E-2</v>
      </c>
      <c r="Q128" s="20">
        <v>0.16129032258064524</v>
      </c>
      <c r="R128" s="21">
        <v>0</v>
      </c>
    </row>
    <row r="129" spans="1:18" x14ac:dyDescent="0.25">
      <c r="A129" s="22">
        <v>43591</v>
      </c>
      <c r="B129" s="23">
        <v>388170</v>
      </c>
      <c r="C129" s="24">
        <v>0.18</v>
      </c>
      <c r="D129" s="23">
        <v>32</v>
      </c>
      <c r="E129" s="23">
        <v>18</v>
      </c>
      <c r="F129" s="23">
        <v>29</v>
      </c>
      <c r="G129" s="23">
        <v>359</v>
      </c>
      <c r="H129" s="23">
        <v>35</v>
      </c>
      <c r="I129" s="24">
        <v>0.93</v>
      </c>
      <c r="J129" s="25">
        <f t="shared" si="3"/>
        <v>-1.9138635077221688E-2</v>
      </c>
      <c r="K129" s="26">
        <f t="shared" si="4"/>
        <v>-7574</v>
      </c>
      <c r="L129" s="27">
        <f t="shared" si="5"/>
        <v>-0.17401148217029194</v>
      </c>
      <c r="M129" s="27" cm="1">
        <f t="array" ref="M129:R129">IFERROR((VLOOKUP(A129,$A$3:$I$369,{3,5,6,7,8,9},FALSE)/VLOOKUP(A129-7,$A$3:$I$369,{3,5,6,7,8,9},FALSE))-1, "No Data")</f>
        <v>0</v>
      </c>
      <c r="N129" s="27">
        <v>-9.9999999999999978E-2</v>
      </c>
      <c r="O129" s="27">
        <v>7.4074074074074181E-2</v>
      </c>
      <c r="P129" s="27">
        <v>-1.9125683060109311E-2</v>
      </c>
      <c r="Q129" s="27">
        <v>0.12903225806451624</v>
      </c>
      <c r="R129" s="28">
        <v>2.19780219780219E-2</v>
      </c>
    </row>
    <row r="130" spans="1:18" x14ac:dyDescent="0.25">
      <c r="A130" s="15">
        <v>43592</v>
      </c>
      <c r="B130" s="16">
        <v>404780</v>
      </c>
      <c r="C130" s="17">
        <v>0.18</v>
      </c>
      <c r="D130" s="16">
        <v>37</v>
      </c>
      <c r="E130" s="16">
        <v>22</v>
      </c>
      <c r="F130" s="16">
        <v>29</v>
      </c>
      <c r="G130" s="16">
        <v>360</v>
      </c>
      <c r="H130" s="16">
        <v>31</v>
      </c>
      <c r="I130" s="17">
        <v>0.95</v>
      </c>
      <c r="J130" s="18">
        <f t="shared" si="3"/>
        <v>-9.6749034977738901E-4</v>
      </c>
      <c r="K130" s="19">
        <f t="shared" si="4"/>
        <v>-392</v>
      </c>
      <c r="L130" s="20">
        <f t="shared" si="5"/>
        <v>0.12012735930479512</v>
      </c>
      <c r="M130" s="20" cm="1">
        <f t="array" ref="M130:R130">IFERROR((VLOOKUP(A130,$A$3:$I$369,{3,5,6,7,8,9},FALSE)/VLOOKUP(A130-7,$A$3:$I$369,{3,5,6,7,8,9},FALSE))-1, "No Data")</f>
        <v>5.8823529411764497E-2</v>
      </c>
      <c r="N130" s="20">
        <v>0.15789473684210531</v>
      </c>
      <c r="O130" s="20">
        <v>7.4074074074074181E-2</v>
      </c>
      <c r="P130" s="20">
        <v>-5.2631578947368474E-2</v>
      </c>
      <c r="Q130" s="20">
        <v>-8.8235294117647078E-2</v>
      </c>
      <c r="R130" s="21">
        <v>1.0638297872340496E-2</v>
      </c>
    </row>
    <row r="131" spans="1:18" x14ac:dyDescent="0.25">
      <c r="A131" s="22">
        <v>43593</v>
      </c>
      <c r="B131" s="23">
        <v>384639</v>
      </c>
      <c r="C131" s="24">
        <v>0.17</v>
      </c>
      <c r="D131" s="23">
        <v>35</v>
      </c>
      <c r="E131" s="23">
        <v>20</v>
      </c>
      <c r="F131" s="23">
        <v>29</v>
      </c>
      <c r="G131" s="23">
        <v>390</v>
      </c>
      <c r="H131" s="23">
        <v>38</v>
      </c>
      <c r="I131" s="24">
        <v>0.91</v>
      </c>
      <c r="J131" s="25">
        <f t="shared" si="3"/>
        <v>-6.2439214634800289E-2</v>
      </c>
      <c r="K131" s="26">
        <f t="shared" si="4"/>
        <v>-25616</v>
      </c>
      <c r="L131" s="27">
        <f t="shared" si="5"/>
        <v>-0.17963431280545028</v>
      </c>
      <c r="M131" s="27" cm="1">
        <f t="array" ref="M131:R131">IFERROR((VLOOKUP(A131,$A$3:$I$369,{3,5,6,7,8,9},FALSE)/VLOOKUP(A131-7,$A$3:$I$369,{3,5,6,7,8,9},FALSE))-1, "No Data")</f>
        <v>-5.5555555555555469E-2</v>
      </c>
      <c r="N131" s="27">
        <v>0.11111111111111116</v>
      </c>
      <c r="O131" s="27">
        <v>7.4074074074074181E-2</v>
      </c>
      <c r="P131" s="27">
        <v>3.1746031746031855E-2</v>
      </c>
      <c r="Q131" s="27">
        <v>8.5714285714285632E-2</v>
      </c>
      <c r="R131" s="28">
        <v>-3.1914893617021156E-2</v>
      </c>
    </row>
    <row r="132" spans="1:18" x14ac:dyDescent="0.25">
      <c r="A132" s="15">
        <v>43594</v>
      </c>
      <c r="B132" s="16">
        <v>403290</v>
      </c>
      <c r="C132" s="17">
        <v>0.18</v>
      </c>
      <c r="D132" s="16">
        <v>32</v>
      </c>
      <c r="E132" s="16">
        <v>19</v>
      </c>
      <c r="F132" s="16">
        <v>26</v>
      </c>
      <c r="G132" s="16">
        <v>385</v>
      </c>
      <c r="H132" s="16">
        <v>40</v>
      </c>
      <c r="I132" s="17">
        <v>0.95</v>
      </c>
      <c r="J132" s="18">
        <f t="shared" si="3"/>
        <v>3.3200027668824683E-2</v>
      </c>
      <c r="K132" s="19">
        <f t="shared" si="4"/>
        <v>12959</v>
      </c>
      <c r="L132" s="20">
        <f t="shared" si="5"/>
        <v>6.6529060819431995E-2</v>
      </c>
      <c r="M132" s="20" cm="1">
        <f t="array" ref="M132:R132">IFERROR((VLOOKUP(A132,$A$3:$I$369,{3,5,6,7,8,9},FALSE)/VLOOKUP(A132-7,$A$3:$I$369,{3,5,6,7,8,9},FALSE))-1, "No Data")</f>
        <v>-5.2631578947368474E-2</v>
      </c>
      <c r="N132" s="20">
        <v>5.555555555555558E-2</v>
      </c>
      <c r="O132" s="20">
        <v>-0.1333333333333333</v>
      </c>
      <c r="P132" s="20">
        <v>1.8518518518518601E-2</v>
      </c>
      <c r="Q132" s="20">
        <v>0.11111111111111116</v>
      </c>
      <c r="R132" s="21">
        <v>0</v>
      </c>
    </row>
    <row r="133" spans="1:18" x14ac:dyDescent="0.25">
      <c r="A133" s="22">
        <v>43595</v>
      </c>
      <c r="B133" s="23">
        <v>406517</v>
      </c>
      <c r="C133" s="24">
        <v>0.19</v>
      </c>
      <c r="D133" s="23">
        <v>40</v>
      </c>
      <c r="E133" s="23">
        <v>21</v>
      </c>
      <c r="F133" s="23">
        <v>25</v>
      </c>
      <c r="G133" s="23">
        <v>377</v>
      </c>
      <c r="H133" s="23">
        <v>39</v>
      </c>
      <c r="I133" s="24">
        <v>0.92</v>
      </c>
      <c r="J133" s="25">
        <f t="shared" ref="J133:J196" si="6">IFERROR((VLOOKUP(A133,$A$3:$I$369,2,FALSE)/VLOOKUP(A133-7,$A$3:$I$369,2,FALSE))-1, "No Data")</f>
        <v>1.534061817046517E-2</v>
      </c>
      <c r="K133" s="26">
        <f t="shared" si="4"/>
        <v>6142</v>
      </c>
      <c r="L133" s="27">
        <f t="shared" si="5"/>
        <v>9.7665533157259565E-2</v>
      </c>
      <c r="M133" s="27" cm="1">
        <f t="array" ref="M133:R133">IFERROR((VLOOKUP(A133,$A$3:$I$369,{3,5,6,7,8,9},FALSE)/VLOOKUP(A133-7,$A$3:$I$369,{3,5,6,7,8,9},FALSE))-1, "No Data")</f>
        <v>5.555555555555558E-2</v>
      </c>
      <c r="N133" s="27">
        <v>0.16666666666666674</v>
      </c>
      <c r="O133" s="27">
        <v>-7.407407407407407E-2</v>
      </c>
      <c r="P133" s="27">
        <v>3.287671232876721E-2</v>
      </c>
      <c r="Q133" s="27">
        <v>5.4054054054053946E-2</v>
      </c>
      <c r="R133" s="28">
        <v>-1.0752688172043001E-2</v>
      </c>
    </row>
    <row r="134" spans="1:18" x14ac:dyDescent="0.25">
      <c r="A134" s="15">
        <v>43596</v>
      </c>
      <c r="B134" s="16">
        <v>398563</v>
      </c>
      <c r="C134" s="17">
        <v>0.17</v>
      </c>
      <c r="D134" s="16">
        <v>39</v>
      </c>
      <c r="E134" s="16">
        <v>17</v>
      </c>
      <c r="F134" s="16">
        <v>28</v>
      </c>
      <c r="G134" s="16">
        <v>367</v>
      </c>
      <c r="H134" s="16">
        <v>33</v>
      </c>
      <c r="I134" s="17">
        <v>0.91</v>
      </c>
      <c r="J134" s="18">
        <f t="shared" si="6"/>
        <v>-4.7668750873969268E-3</v>
      </c>
      <c r="K134" s="19">
        <f t="shared" si="4"/>
        <v>-1909</v>
      </c>
      <c r="L134" s="20">
        <f t="shared" si="5"/>
        <v>-4.7668750873969268E-3</v>
      </c>
      <c r="M134" s="20" cm="1">
        <f t="array" ref="M134:R134">IFERROR((VLOOKUP(A134,$A$3:$I$369,{3,5,6,7,8,9},FALSE)/VLOOKUP(A134-7,$A$3:$I$369,{3,5,6,7,8,9},FALSE))-1, "No Data")</f>
        <v>-0.10526315789473684</v>
      </c>
      <c r="N134" s="20">
        <v>-0.10526315789473684</v>
      </c>
      <c r="O134" s="20">
        <v>-6.6666666666666652E-2</v>
      </c>
      <c r="P134" s="20">
        <v>-8.1081081081081363E-3</v>
      </c>
      <c r="Q134" s="20">
        <v>-0.17500000000000004</v>
      </c>
      <c r="R134" s="21">
        <v>-3.1914893617021156E-2</v>
      </c>
    </row>
    <row r="135" spans="1:18" x14ac:dyDescent="0.25">
      <c r="A135" s="22">
        <v>43597</v>
      </c>
      <c r="B135" s="23">
        <v>398790</v>
      </c>
      <c r="C135" s="24">
        <v>0.17</v>
      </c>
      <c r="D135" s="23">
        <v>34</v>
      </c>
      <c r="E135" s="23">
        <v>22</v>
      </c>
      <c r="F135" s="23">
        <v>27</v>
      </c>
      <c r="G135" s="23">
        <v>350</v>
      </c>
      <c r="H135" s="23">
        <v>30</v>
      </c>
      <c r="I135" s="24">
        <v>0.94</v>
      </c>
      <c r="J135" s="25">
        <f t="shared" si="6"/>
        <v>2.8824845143530897E-2</v>
      </c>
      <c r="K135" s="26">
        <f t="shared" si="4"/>
        <v>11173</v>
      </c>
      <c r="L135" s="27">
        <f t="shared" si="5"/>
        <v>2.8824845143530897E-2</v>
      </c>
      <c r="M135" s="27" cm="1">
        <f t="array" ref="M135:R135">IFERROR((VLOOKUP(A135,$A$3:$I$369,{3,5,6,7,8,9},FALSE)/VLOOKUP(A135-7,$A$3:$I$369,{3,5,6,7,8,9},FALSE))-1, "No Data")</f>
        <v>-5.5555555555555469E-2</v>
      </c>
      <c r="N135" s="27">
        <v>4.7619047619047672E-2</v>
      </c>
      <c r="O135" s="27">
        <v>-3.5714285714285698E-2</v>
      </c>
      <c r="P135" s="27">
        <v>-0.11838790931989929</v>
      </c>
      <c r="Q135" s="27">
        <v>-0.16666666666666663</v>
      </c>
      <c r="R135" s="28">
        <v>1.0752688172043001E-2</v>
      </c>
    </row>
    <row r="136" spans="1:18" x14ac:dyDescent="0.25">
      <c r="A136" s="15">
        <v>43598</v>
      </c>
      <c r="B136" s="16">
        <v>385035</v>
      </c>
      <c r="C136" s="17">
        <v>0.17</v>
      </c>
      <c r="D136" s="16">
        <v>37</v>
      </c>
      <c r="E136" s="16">
        <v>19</v>
      </c>
      <c r="F136" s="16">
        <v>25</v>
      </c>
      <c r="G136" s="16">
        <v>395</v>
      </c>
      <c r="H136" s="16">
        <v>33</v>
      </c>
      <c r="I136" s="17">
        <v>0.93</v>
      </c>
      <c r="J136" s="18">
        <f t="shared" si="6"/>
        <v>-8.0763582966225655E-3</v>
      </c>
      <c r="K136" s="19">
        <f t="shared" si="4"/>
        <v>-3135</v>
      </c>
      <c r="L136" s="20">
        <f t="shared" si="5"/>
        <v>0.14691171071953013</v>
      </c>
      <c r="M136" s="20" cm="1">
        <f t="array" ref="M136:R136">IFERROR((VLOOKUP(A136,$A$3:$I$369,{3,5,6,7,8,9},FALSE)/VLOOKUP(A136-7,$A$3:$I$369,{3,5,6,7,8,9},FALSE))-1, "No Data")</f>
        <v>-5.5555555555555469E-2</v>
      </c>
      <c r="N136" s="20">
        <v>5.555555555555558E-2</v>
      </c>
      <c r="O136" s="20">
        <v>-0.13793103448275867</v>
      </c>
      <c r="P136" s="20">
        <v>0.10027855153203347</v>
      </c>
      <c r="Q136" s="20">
        <v>-5.7142857142857162E-2</v>
      </c>
      <c r="R136" s="21">
        <v>0</v>
      </c>
    </row>
    <row r="137" spans="1:18" x14ac:dyDescent="0.25">
      <c r="A137" s="22">
        <v>43599</v>
      </c>
      <c r="B137" s="23">
        <v>387454</v>
      </c>
      <c r="C137" s="24">
        <v>0.17</v>
      </c>
      <c r="D137" s="23">
        <v>35</v>
      </c>
      <c r="E137" s="23">
        <v>20</v>
      </c>
      <c r="F137" s="23">
        <v>27</v>
      </c>
      <c r="G137" s="23">
        <v>389</v>
      </c>
      <c r="H137" s="23">
        <v>35</v>
      </c>
      <c r="I137" s="24">
        <v>0.91</v>
      </c>
      <c r="J137" s="25">
        <f t="shared" si="6"/>
        <v>-4.280349819655116E-2</v>
      </c>
      <c r="K137" s="26">
        <f t="shared" si="4"/>
        <v>-17326</v>
      </c>
      <c r="L137" s="27">
        <f t="shared" si="5"/>
        <v>-9.4543849645386313E-2</v>
      </c>
      <c r="M137" s="27" cm="1">
        <f t="array" ref="M137:R137">IFERROR((VLOOKUP(A137,$A$3:$I$369,{3,5,6,7,8,9},FALSE)/VLOOKUP(A137-7,$A$3:$I$369,{3,5,6,7,8,9},FALSE))-1, "No Data")</f>
        <v>-5.5555555555555469E-2</v>
      </c>
      <c r="N137" s="27">
        <v>-9.0909090909090939E-2</v>
      </c>
      <c r="O137" s="27">
        <v>-6.8965517241379337E-2</v>
      </c>
      <c r="P137" s="27">
        <v>8.0555555555555491E-2</v>
      </c>
      <c r="Q137" s="27">
        <v>0.12903225806451624</v>
      </c>
      <c r="R137" s="28">
        <v>-4.2105263157894646E-2</v>
      </c>
    </row>
    <row r="138" spans="1:18" x14ac:dyDescent="0.25">
      <c r="A138" s="15">
        <v>43600</v>
      </c>
      <c r="B138" s="16">
        <v>381343</v>
      </c>
      <c r="C138" s="17">
        <v>0.17</v>
      </c>
      <c r="D138" s="16">
        <v>37</v>
      </c>
      <c r="E138" s="16">
        <v>20</v>
      </c>
      <c r="F138" s="16">
        <v>29</v>
      </c>
      <c r="G138" s="16">
        <v>399</v>
      </c>
      <c r="H138" s="16">
        <v>36</v>
      </c>
      <c r="I138" s="17">
        <v>0.95</v>
      </c>
      <c r="J138" s="18">
        <f t="shared" si="6"/>
        <v>-8.5690738588650728E-3</v>
      </c>
      <c r="K138" s="19">
        <f t="shared" si="4"/>
        <v>-3296</v>
      </c>
      <c r="L138" s="20">
        <f t="shared" si="5"/>
        <v>4.8084121920628276E-2</v>
      </c>
      <c r="M138" s="20" cm="1">
        <f t="array" ref="M138:R138">IFERROR((VLOOKUP(A138,$A$3:$I$369,{3,5,6,7,8,9},FALSE)/VLOOKUP(A138-7,$A$3:$I$369,{3,5,6,7,8,9},FALSE))-1, "No Data")</f>
        <v>0</v>
      </c>
      <c r="N138" s="20">
        <v>0</v>
      </c>
      <c r="O138" s="20">
        <v>0</v>
      </c>
      <c r="P138" s="20">
        <v>2.3076923076922995E-2</v>
      </c>
      <c r="Q138" s="20">
        <v>-5.2631578947368474E-2</v>
      </c>
      <c r="R138" s="21">
        <v>4.39560439560438E-2</v>
      </c>
    </row>
    <row r="139" spans="1:18" x14ac:dyDescent="0.25">
      <c r="A139" s="22">
        <v>43601</v>
      </c>
      <c r="B139" s="23">
        <v>382648</v>
      </c>
      <c r="C139" s="24">
        <v>0.17</v>
      </c>
      <c r="D139" s="23">
        <v>37</v>
      </c>
      <c r="E139" s="23">
        <v>22</v>
      </c>
      <c r="F139" s="23">
        <v>26</v>
      </c>
      <c r="G139" s="23">
        <v>390</v>
      </c>
      <c r="H139" s="23">
        <v>39</v>
      </c>
      <c r="I139" s="24">
        <v>0.93</v>
      </c>
      <c r="J139" s="25">
        <f t="shared" si="6"/>
        <v>-5.1184011505368332E-2</v>
      </c>
      <c r="K139" s="26">
        <f t="shared" si="4"/>
        <v>-20642</v>
      </c>
      <c r="L139" s="27">
        <f t="shared" si="5"/>
        <v>9.7068486696917811E-2</v>
      </c>
      <c r="M139" s="27" cm="1">
        <f t="array" ref="M139:R139">IFERROR((VLOOKUP(A139,$A$3:$I$369,{3,5,6,7,8,9},FALSE)/VLOOKUP(A139-7,$A$3:$I$369,{3,5,6,7,8,9},FALSE))-1, "No Data")</f>
        <v>-5.5555555555555469E-2</v>
      </c>
      <c r="N139" s="27">
        <v>0.15789473684210531</v>
      </c>
      <c r="O139" s="27">
        <v>0</v>
      </c>
      <c r="P139" s="27">
        <v>1.298701298701288E-2</v>
      </c>
      <c r="Q139" s="27">
        <v>-2.5000000000000022E-2</v>
      </c>
      <c r="R139" s="28">
        <v>-2.1052631578947323E-2</v>
      </c>
    </row>
    <row r="140" spans="1:18" x14ac:dyDescent="0.25">
      <c r="A140" s="15">
        <v>43602</v>
      </c>
      <c r="B140" s="16">
        <v>391140</v>
      </c>
      <c r="C140" s="17">
        <v>0.18</v>
      </c>
      <c r="D140" s="16">
        <v>32</v>
      </c>
      <c r="E140" s="16">
        <v>17</v>
      </c>
      <c r="F140" s="16">
        <v>25</v>
      </c>
      <c r="G140" s="16">
        <v>378</v>
      </c>
      <c r="H140" s="16">
        <v>35</v>
      </c>
      <c r="I140" s="17">
        <v>0.91</v>
      </c>
      <c r="J140" s="18">
        <f t="shared" si="6"/>
        <v>-3.7826216369795107E-2</v>
      </c>
      <c r="K140" s="19">
        <f t="shared" ref="K140:K203" si="7">B140-B133</f>
        <v>-15377</v>
      </c>
      <c r="L140" s="20">
        <f t="shared" ref="L140:L203" si="8">((B140*D140)/(B133*D133))-1</f>
        <v>-0.23026097309583604</v>
      </c>
      <c r="M140" s="20" cm="1">
        <f t="array" ref="M140:R140">IFERROR((VLOOKUP(A140,$A$3:$I$369,{3,5,6,7,8,9},FALSE)/VLOOKUP(A140-7,$A$3:$I$369,{3,5,6,7,8,9},FALSE))-1, "No Data")</f>
        <v>-5.2631578947368474E-2</v>
      </c>
      <c r="N140" s="20">
        <v>-0.19047619047619047</v>
      </c>
      <c r="O140" s="20">
        <v>0</v>
      </c>
      <c r="P140" s="20">
        <v>2.6525198938991412E-3</v>
      </c>
      <c r="Q140" s="20">
        <v>-0.10256410256410253</v>
      </c>
      <c r="R140" s="21">
        <v>-1.0869565217391353E-2</v>
      </c>
    </row>
    <row r="141" spans="1:18" x14ac:dyDescent="0.25">
      <c r="A141" s="22">
        <v>43603</v>
      </c>
      <c r="B141" s="23">
        <v>389840</v>
      </c>
      <c r="C141" s="24">
        <v>0.17</v>
      </c>
      <c r="D141" s="23">
        <v>35</v>
      </c>
      <c r="E141" s="23">
        <v>22</v>
      </c>
      <c r="F141" s="23">
        <v>26</v>
      </c>
      <c r="G141" s="23">
        <v>377</v>
      </c>
      <c r="H141" s="23">
        <v>35</v>
      </c>
      <c r="I141" s="24">
        <v>0.93</v>
      </c>
      <c r="J141" s="25">
        <f t="shared" si="6"/>
        <v>-2.1886125907322085E-2</v>
      </c>
      <c r="K141" s="26">
        <f t="shared" si="7"/>
        <v>-8723</v>
      </c>
      <c r="L141" s="27">
        <f t="shared" si="8"/>
        <v>-0.12220549760913513</v>
      </c>
      <c r="M141" s="27" cm="1">
        <f t="array" ref="M141:R141">IFERROR((VLOOKUP(A141,$A$3:$I$369,{3,5,6,7,8,9},FALSE)/VLOOKUP(A141-7,$A$3:$I$369,{3,5,6,7,8,9},FALSE))-1, "No Data")</f>
        <v>0</v>
      </c>
      <c r="N141" s="27">
        <v>0.29411764705882359</v>
      </c>
      <c r="O141" s="27">
        <v>-7.1428571428571397E-2</v>
      </c>
      <c r="P141" s="27">
        <v>2.7247956403269713E-2</v>
      </c>
      <c r="Q141" s="27">
        <v>6.0606060606060552E-2</v>
      </c>
      <c r="R141" s="28">
        <v>2.19780219780219E-2</v>
      </c>
    </row>
    <row r="142" spans="1:18" x14ac:dyDescent="0.25">
      <c r="A142" s="15">
        <v>43604</v>
      </c>
      <c r="B142" s="16">
        <v>397741</v>
      </c>
      <c r="C142" s="17">
        <v>0.19</v>
      </c>
      <c r="D142" s="16">
        <v>31</v>
      </c>
      <c r="E142" s="16">
        <v>20</v>
      </c>
      <c r="F142" s="16">
        <v>25</v>
      </c>
      <c r="G142" s="16">
        <v>398</v>
      </c>
      <c r="H142" s="16">
        <v>34</v>
      </c>
      <c r="I142" s="17">
        <v>0.92</v>
      </c>
      <c r="J142" s="18">
        <f t="shared" si="6"/>
        <v>-2.6304571328268356E-3</v>
      </c>
      <c r="K142" s="19">
        <f t="shared" si="7"/>
        <v>-1049</v>
      </c>
      <c r="L142" s="20">
        <f t="shared" si="8"/>
        <v>-9.0633652091695049E-2</v>
      </c>
      <c r="M142" s="20" cm="1">
        <f t="array" ref="M142:R142">IFERROR((VLOOKUP(A142,$A$3:$I$369,{3,5,6,7,8,9},FALSE)/VLOOKUP(A142-7,$A$3:$I$369,{3,5,6,7,8,9},FALSE))-1, "No Data")</f>
        <v>0.11764705882352944</v>
      </c>
      <c r="N142" s="20">
        <v>-9.0909090909090939E-2</v>
      </c>
      <c r="O142" s="20">
        <v>-7.407407407407407E-2</v>
      </c>
      <c r="P142" s="20">
        <v>0.13714285714285723</v>
      </c>
      <c r="Q142" s="20">
        <v>0.1333333333333333</v>
      </c>
      <c r="R142" s="21">
        <v>-2.1276595744680771E-2</v>
      </c>
    </row>
    <row r="143" spans="1:18" x14ac:dyDescent="0.25">
      <c r="A143" s="22">
        <v>43605</v>
      </c>
      <c r="B143" s="23">
        <v>409012</v>
      </c>
      <c r="C143" s="24">
        <v>0.19</v>
      </c>
      <c r="D143" s="23">
        <v>32</v>
      </c>
      <c r="E143" s="23">
        <v>22</v>
      </c>
      <c r="F143" s="23">
        <v>25</v>
      </c>
      <c r="G143" s="23">
        <v>379</v>
      </c>
      <c r="H143" s="23">
        <v>35</v>
      </c>
      <c r="I143" s="24">
        <v>0.93</v>
      </c>
      <c r="J143" s="25">
        <f t="shared" si="6"/>
        <v>6.2272260963289083E-2</v>
      </c>
      <c r="K143" s="26">
        <f t="shared" si="7"/>
        <v>23977</v>
      </c>
      <c r="L143" s="27">
        <f t="shared" si="8"/>
        <v>-8.1278044572290598E-2</v>
      </c>
      <c r="M143" s="27" cm="1">
        <f t="array" ref="M143:R143">IFERROR((VLOOKUP(A143,$A$3:$I$369,{3,5,6,7,8,9},FALSE)/VLOOKUP(A143-7,$A$3:$I$369,{3,5,6,7,8,9},FALSE))-1, "No Data")</f>
        <v>0.11764705882352944</v>
      </c>
      <c r="N143" s="27">
        <v>0.15789473684210531</v>
      </c>
      <c r="O143" s="27">
        <v>0</v>
      </c>
      <c r="P143" s="27">
        <v>-4.0506329113924044E-2</v>
      </c>
      <c r="Q143" s="27">
        <v>6.0606060606060552E-2</v>
      </c>
      <c r="R143" s="28">
        <v>0</v>
      </c>
    </row>
    <row r="144" spans="1:18" x14ac:dyDescent="0.25">
      <c r="A144" s="15">
        <v>43606</v>
      </c>
      <c r="B144" s="16">
        <v>397624</v>
      </c>
      <c r="C144" s="17">
        <v>0.18</v>
      </c>
      <c r="D144" s="16">
        <v>35</v>
      </c>
      <c r="E144" s="16">
        <v>21</v>
      </c>
      <c r="F144" s="16">
        <v>25</v>
      </c>
      <c r="G144" s="16">
        <v>380</v>
      </c>
      <c r="H144" s="16">
        <v>37</v>
      </c>
      <c r="I144" s="17">
        <v>0.94</v>
      </c>
      <c r="J144" s="18">
        <f t="shared" si="6"/>
        <v>2.6248277214843574E-2</v>
      </c>
      <c r="K144" s="19">
        <f t="shared" si="7"/>
        <v>10170</v>
      </c>
      <c r="L144" s="20">
        <f t="shared" si="8"/>
        <v>2.6248277214843574E-2</v>
      </c>
      <c r="M144" s="20" cm="1">
        <f t="array" ref="M144:R144">IFERROR((VLOOKUP(A144,$A$3:$I$369,{3,5,6,7,8,9},FALSE)/VLOOKUP(A144-7,$A$3:$I$369,{3,5,6,7,8,9},FALSE))-1, "No Data")</f>
        <v>5.8823529411764497E-2</v>
      </c>
      <c r="N144" s="20">
        <v>5.0000000000000044E-2</v>
      </c>
      <c r="O144" s="20">
        <v>-7.407407407407407E-2</v>
      </c>
      <c r="P144" s="20">
        <v>-2.3136246786632397E-2</v>
      </c>
      <c r="Q144" s="20">
        <v>5.7142857142857162E-2</v>
      </c>
      <c r="R144" s="21">
        <v>3.296703296703285E-2</v>
      </c>
    </row>
    <row r="145" spans="1:18" x14ac:dyDescent="0.25">
      <c r="A145" s="22">
        <v>43607</v>
      </c>
      <c r="B145" s="23">
        <v>387088</v>
      </c>
      <c r="C145" s="24">
        <v>0.18</v>
      </c>
      <c r="D145" s="23">
        <v>35</v>
      </c>
      <c r="E145" s="23">
        <v>17</v>
      </c>
      <c r="F145" s="23">
        <v>25</v>
      </c>
      <c r="G145" s="23">
        <v>398</v>
      </c>
      <c r="H145" s="23">
        <v>37</v>
      </c>
      <c r="I145" s="24">
        <v>0.94</v>
      </c>
      <c r="J145" s="25">
        <f t="shared" si="6"/>
        <v>1.5065177543576169E-2</v>
      </c>
      <c r="K145" s="26">
        <f t="shared" si="7"/>
        <v>5745</v>
      </c>
      <c r="L145" s="27">
        <f t="shared" si="8"/>
        <v>-3.9803210431752167E-2</v>
      </c>
      <c r="M145" s="27" cm="1">
        <f t="array" ref="M145:R145">IFERROR((VLOOKUP(A145,$A$3:$I$369,{3,5,6,7,8,9},FALSE)/VLOOKUP(A145-7,$A$3:$I$369,{3,5,6,7,8,9},FALSE))-1, "No Data")</f>
        <v>5.8823529411764497E-2</v>
      </c>
      <c r="N145" s="27">
        <v>-0.15000000000000002</v>
      </c>
      <c r="O145" s="27">
        <v>-0.13793103448275867</v>
      </c>
      <c r="P145" s="27">
        <v>-2.5062656641604564E-3</v>
      </c>
      <c r="Q145" s="27">
        <v>2.7777777777777679E-2</v>
      </c>
      <c r="R145" s="28">
        <v>-1.0526315789473717E-2</v>
      </c>
    </row>
    <row r="146" spans="1:18" x14ac:dyDescent="0.25">
      <c r="A146" s="15">
        <v>43608</v>
      </c>
      <c r="B146" s="16">
        <v>388159</v>
      </c>
      <c r="C146" s="17">
        <v>0.17</v>
      </c>
      <c r="D146" s="16">
        <v>38</v>
      </c>
      <c r="E146" s="16">
        <v>22</v>
      </c>
      <c r="F146" s="16">
        <v>26</v>
      </c>
      <c r="G146" s="16">
        <v>391</v>
      </c>
      <c r="H146" s="16">
        <v>33</v>
      </c>
      <c r="I146" s="17">
        <v>0.93</v>
      </c>
      <c r="J146" s="18">
        <f t="shared" si="6"/>
        <v>1.4402270494030978E-2</v>
      </c>
      <c r="K146" s="19">
        <f t="shared" si="7"/>
        <v>5511</v>
      </c>
      <c r="L146" s="20">
        <f t="shared" si="8"/>
        <v>4.181854807495089E-2</v>
      </c>
      <c r="M146" s="20" cm="1">
        <f t="array" ref="M146:R146">IFERROR((VLOOKUP(A146,$A$3:$I$369,{3,5,6,7,8,9},FALSE)/VLOOKUP(A146-7,$A$3:$I$369,{3,5,6,7,8,9},FALSE))-1, "No Data")</f>
        <v>0</v>
      </c>
      <c r="N146" s="20">
        <v>0</v>
      </c>
      <c r="O146" s="20">
        <v>0</v>
      </c>
      <c r="P146" s="20">
        <v>2.564102564102555E-3</v>
      </c>
      <c r="Q146" s="20">
        <v>-0.15384615384615385</v>
      </c>
      <c r="R146" s="21">
        <v>0</v>
      </c>
    </row>
    <row r="147" spans="1:18" x14ac:dyDescent="0.25">
      <c r="A147" s="22">
        <v>43609</v>
      </c>
      <c r="B147" s="23">
        <v>403534</v>
      </c>
      <c r="C147" s="24">
        <v>0.17</v>
      </c>
      <c r="D147" s="23">
        <v>34</v>
      </c>
      <c r="E147" s="23">
        <v>22</v>
      </c>
      <c r="F147" s="23">
        <v>26</v>
      </c>
      <c r="G147" s="23">
        <v>386</v>
      </c>
      <c r="H147" s="23">
        <v>35</v>
      </c>
      <c r="I147" s="24">
        <v>0.92</v>
      </c>
      <c r="J147" s="25">
        <f t="shared" si="6"/>
        <v>3.1686864038451779E-2</v>
      </c>
      <c r="K147" s="26">
        <f t="shared" si="7"/>
        <v>12394</v>
      </c>
      <c r="L147" s="27">
        <f t="shared" si="8"/>
        <v>9.6167293040855029E-2</v>
      </c>
      <c r="M147" s="27" cm="1">
        <f t="array" ref="M147:R147">IFERROR((VLOOKUP(A147,$A$3:$I$369,{3,5,6,7,8,9},FALSE)/VLOOKUP(A147-7,$A$3:$I$369,{3,5,6,7,8,9},FALSE))-1, "No Data")</f>
        <v>-5.5555555555555469E-2</v>
      </c>
      <c r="N147" s="27">
        <v>0.29411764705882359</v>
      </c>
      <c r="O147" s="27">
        <v>4.0000000000000036E-2</v>
      </c>
      <c r="P147" s="27">
        <v>2.1164021164021163E-2</v>
      </c>
      <c r="Q147" s="27">
        <v>0</v>
      </c>
      <c r="R147" s="28">
        <v>1.098901098901095E-2</v>
      </c>
    </row>
    <row r="148" spans="1:18" x14ac:dyDescent="0.25">
      <c r="A148" s="15">
        <v>43610</v>
      </c>
      <c r="B148" s="16">
        <v>398544</v>
      </c>
      <c r="C148" s="17">
        <v>0.19</v>
      </c>
      <c r="D148" s="16">
        <v>31</v>
      </c>
      <c r="E148" s="16">
        <v>19</v>
      </c>
      <c r="F148" s="16">
        <v>30</v>
      </c>
      <c r="G148" s="16">
        <v>396</v>
      </c>
      <c r="H148" s="16">
        <v>37</v>
      </c>
      <c r="I148" s="17">
        <v>0.95</v>
      </c>
      <c r="J148" s="18">
        <f t="shared" si="6"/>
        <v>2.2327108557356867E-2</v>
      </c>
      <c r="K148" s="19">
        <f t="shared" si="7"/>
        <v>8704</v>
      </c>
      <c r="L148" s="20">
        <f t="shared" si="8"/>
        <v>-9.4510275277769673E-2</v>
      </c>
      <c r="M148" s="20" cm="1">
        <f t="array" ref="M148:R148">IFERROR((VLOOKUP(A148,$A$3:$I$369,{3,5,6,7,8,9},FALSE)/VLOOKUP(A148-7,$A$3:$I$369,{3,5,6,7,8,9},FALSE))-1, "No Data")</f>
        <v>0.11764705882352944</v>
      </c>
      <c r="N148" s="20">
        <v>-0.13636363636363635</v>
      </c>
      <c r="O148" s="20">
        <v>0.15384615384615374</v>
      </c>
      <c r="P148" s="20">
        <v>5.0397877984084793E-2</v>
      </c>
      <c r="Q148" s="20">
        <v>5.7142857142857162E-2</v>
      </c>
      <c r="R148" s="21">
        <v>2.1505376344086002E-2</v>
      </c>
    </row>
    <row r="149" spans="1:18" x14ac:dyDescent="0.25">
      <c r="A149" s="22">
        <v>43611</v>
      </c>
      <c r="B149" s="23">
        <v>401029</v>
      </c>
      <c r="C149" s="24">
        <v>0.18</v>
      </c>
      <c r="D149" s="23">
        <v>35</v>
      </c>
      <c r="E149" s="23">
        <v>18</v>
      </c>
      <c r="F149" s="23">
        <v>30</v>
      </c>
      <c r="G149" s="23">
        <v>354</v>
      </c>
      <c r="H149" s="23">
        <v>33</v>
      </c>
      <c r="I149" s="24">
        <v>0.91</v>
      </c>
      <c r="J149" s="25">
        <f t="shared" si="6"/>
        <v>8.266686109805077E-3</v>
      </c>
      <c r="K149" s="26">
        <f t="shared" si="7"/>
        <v>3288</v>
      </c>
      <c r="L149" s="27">
        <f t="shared" si="8"/>
        <v>0.13836561334977993</v>
      </c>
      <c r="M149" s="27" cm="1">
        <f t="array" ref="M149:R149">IFERROR((VLOOKUP(A149,$A$3:$I$369,{3,5,6,7,8,9},FALSE)/VLOOKUP(A149-7,$A$3:$I$369,{3,5,6,7,8,9},FALSE))-1, "No Data")</f>
        <v>-5.2631578947368474E-2</v>
      </c>
      <c r="N149" s="27">
        <v>-9.9999999999999978E-2</v>
      </c>
      <c r="O149" s="27">
        <v>0.19999999999999996</v>
      </c>
      <c r="P149" s="27">
        <v>-0.11055276381909551</v>
      </c>
      <c r="Q149" s="27">
        <v>-2.9411764705882359E-2</v>
      </c>
      <c r="R149" s="28">
        <v>-1.0869565217391353E-2</v>
      </c>
    </row>
    <row r="150" spans="1:18" x14ac:dyDescent="0.25">
      <c r="A150" s="15">
        <v>43612</v>
      </c>
      <c r="B150" s="16">
        <v>384455</v>
      </c>
      <c r="C150" s="17">
        <v>0.17</v>
      </c>
      <c r="D150" s="16">
        <v>40</v>
      </c>
      <c r="E150" s="16">
        <v>18</v>
      </c>
      <c r="F150" s="16">
        <v>29</v>
      </c>
      <c r="G150" s="16">
        <v>396</v>
      </c>
      <c r="H150" s="16">
        <v>31</v>
      </c>
      <c r="I150" s="17">
        <v>0.91</v>
      </c>
      <c r="J150" s="18">
        <f t="shared" si="6"/>
        <v>-6.0039803233156941E-2</v>
      </c>
      <c r="K150" s="19">
        <f t="shared" si="7"/>
        <v>-24557</v>
      </c>
      <c r="L150" s="20">
        <f t="shared" si="8"/>
        <v>0.17495024595855369</v>
      </c>
      <c r="M150" s="20" cm="1">
        <f t="array" ref="M150:R150">IFERROR((VLOOKUP(A150,$A$3:$I$369,{3,5,6,7,8,9},FALSE)/VLOOKUP(A150-7,$A$3:$I$369,{3,5,6,7,8,9},FALSE))-1, "No Data")</f>
        <v>-0.10526315789473684</v>
      </c>
      <c r="N150" s="20">
        <v>-0.18181818181818177</v>
      </c>
      <c r="O150" s="20">
        <v>0.15999999999999992</v>
      </c>
      <c r="P150" s="20">
        <v>4.4854881266490843E-2</v>
      </c>
      <c r="Q150" s="20">
        <v>-0.11428571428571432</v>
      </c>
      <c r="R150" s="21">
        <v>-2.1505376344086002E-2</v>
      </c>
    </row>
    <row r="151" spans="1:18" x14ac:dyDescent="0.25">
      <c r="A151" s="22">
        <v>43613</v>
      </c>
      <c r="B151" s="23">
        <v>402546</v>
      </c>
      <c r="C151" s="24">
        <v>0.18</v>
      </c>
      <c r="D151" s="23">
        <v>39</v>
      </c>
      <c r="E151" s="23">
        <v>19</v>
      </c>
      <c r="F151" s="23">
        <v>25</v>
      </c>
      <c r="G151" s="23">
        <v>395</v>
      </c>
      <c r="H151" s="23">
        <v>35</v>
      </c>
      <c r="I151" s="24">
        <v>0.92</v>
      </c>
      <c r="J151" s="25">
        <f t="shared" si="6"/>
        <v>1.2378528459046745E-2</v>
      </c>
      <c r="K151" s="26">
        <f t="shared" si="7"/>
        <v>4922</v>
      </c>
      <c r="L151" s="27">
        <f t="shared" si="8"/>
        <v>0.12807893171150919</v>
      </c>
      <c r="M151" s="27" cm="1">
        <f t="array" ref="M151:R151">IFERROR((VLOOKUP(A151,$A$3:$I$369,{3,5,6,7,8,9},FALSE)/VLOOKUP(A151-7,$A$3:$I$369,{3,5,6,7,8,9},FALSE))-1, "No Data")</f>
        <v>0</v>
      </c>
      <c r="N151" s="27">
        <v>-9.5238095238095233E-2</v>
      </c>
      <c r="O151" s="27">
        <v>0</v>
      </c>
      <c r="P151" s="27">
        <v>3.9473684210526327E-2</v>
      </c>
      <c r="Q151" s="27">
        <v>-5.4054054054054057E-2</v>
      </c>
      <c r="R151" s="28">
        <v>-2.1276595744680771E-2</v>
      </c>
    </row>
    <row r="152" spans="1:18" x14ac:dyDescent="0.25">
      <c r="A152" s="15">
        <v>43614</v>
      </c>
      <c r="B152" s="16">
        <v>405545</v>
      </c>
      <c r="C152" s="17">
        <v>0.18</v>
      </c>
      <c r="D152" s="16">
        <v>39</v>
      </c>
      <c r="E152" s="16">
        <v>18</v>
      </c>
      <c r="F152" s="16">
        <v>28</v>
      </c>
      <c r="G152" s="16">
        <v>352</v>
      </c>
      <c r="H152" s="16">
        <v>32</v>
      </c>
      <c r="I152" s="17">
        <v>0.93</v>
      </c>
      <c r="J152" s="18">
        <f t="shared" si="6"/>
        <v>4.7681664117720013E-2</v>
      </c>
      <c r="K152" s="19">
        <f t="shared" si="7"/>
        <v>18457</v>
      </c>
      <c r="L152" s="20">
        <f t="shared" si="8"/>
        <v>0.16741671144545944</v>
      </c>
      <c r="M152" s="20" cm="1">
        <f t="array" ref="M152:R152">IFERROR((VLOOKUP(A152,$A$3:$I$369,{3,5,6,7,8,9},FALSE)/VLOOKUP(A152-7,$A$3:$I$369,{3,5,6,7,8,9},FALSE))-1, "No Data")</f>
        <v>0</v>
      </c>
      <c r="N152" s="20">
        <v>5.8823529411764719E-2</v>
      </c>
      <c r="O152" s="20">
        <v>0.12000000000000011</v>
      </c>
      <c r="P152" s="20">
        <v>-0.11557788944723613</v>
      </c>
      <c r="Q152" s="20">
        <v>-0.13513513513513509</v>
      </c>
      <c r="R152" s="21">
        <v>-1.0638297872340274E-2</v>
      </c>
    </row>
    <row r="153" spans="1:18" x14ac:dyDescent="0.25">
      <c r="A153" s="22">
        <v>43615</v>
      </c>
      <c r="B153" s="23">
        <v>389665</v>
      </c>
      <c r="C153" s="24">
        <v>0.19</v>
      </c>
      <c r="D153" s="23">
        <v>30</v>
      </c>
      <c r="E153" s="23">
        <v>18</v>
      </c>
      <c r="F153" s="23">
        <v>27</v>
      </c>
      <c r="G153" s="23">
        <v>379</v>
      </c>
      <c r="H153" s="23">
        <v>38</v>
      </c>
      <c r="I153" s="24">
        <v>0.91</v>
      </c>
      <c r="J153" s="25">
        <f t="shared" si="6"/>
        <v>3.8798533590616024E-3</v>
      </c>
      <c r="K153" s="26">
        <f t="shared" si="7"/>
        <v>1506</v>
      </c>
      <c r="L153" s="27">
        <f t="shared" si="8"/>
        <v>-0.20746327366389872</v>
      </c>
      <c r="M153" s="27" cm="1">
        <f t="array" ref="M153:R153">IFERROR((VLOOKUP(A153,$A$3:$I$369,{3,5,6,7,8,9},FALSE)/VLOOKUP(A153-7,$A$3:$I$369,{3,5,6,7,8,9},FALSE))-1, "No Data")</f>
        <v>0.11764705882352944</v>
      </c>
      <c r="N153" s="27">
        <v>-0.18181818181818177</v>
      </c>
      <c r="O153" s="27">
        <v>3.8461538461538547E-2</v>
      </c>
      <c r="P153" s="27">
        <v>-3.069053708439895E-2</v>
      </c>
      <c r="Q153" s="27">
        <v>0.1515151515151516</v>
      </c>
      <c r="R153" s="28">
        <v>-2.1505376344086002E-2</v>
      </c>
    </row>
    <row r="154" spans="1:18" x14ac:dyDescent="0.25">
      <c r="A154" s="15">
        <v>43616</v>
      </c>
      <c r="B154" s="16">
        <v>384789</v>
      </c>
      <c r="C154" s="17">
        <v>0.18</v>
      </c>
      <c r="D154" s="16">
        <v>34</v>
      </c>
      <c r="E154" s="16">
        <v>19</v>
      </c>
      <c r="F154" s="16">
        <v>30</v>
      </c>
      <c r="G154" s="16">
        <v>381</v>
      </c>
      <c r="H154" s="16">
        <v>31</v>
      </c>
      <c r="I154" s="17">
        <v>0.95</v>
      </c>
      <c r="J154" s="18">
        <f t="shared" si="6"/>
        <v>-4.6452095734188403E-2</v>
      </c>
      <c r="K154" s="19">
        <f t="shared" si="7"/>
        <v>-18745</v>
      </c>
      <c r="L154" s="20">
        <f t="shared" si="8"/>
        <v>-4.6452095734188403E-2</v>
      </c>
      <c r="M154" s="20" cm="1">
        <f t="array" ref="M154:R154">IFERROR((VLOOKUP(A154,$A$3:$I$369,{3,5,6,7,8,9},FALSE)/VLOOKUP(A154-7,$A$3:$I$369,{3,5,6,7,8,9},FALSE))-1, "No Data")</f>
        <v>5.8823529411764497E-2</v>
      </c>
      <c r="N154" s="20">
        <v>-0.13636363636363635</v>
      </c>
      <c r="O154" s="20">
        <v>0.15384615384615374</v>
      </c>
      <c r="P154" s="20">
        <v>-1.2953367875647714E-2</v>
      </c>
      <c r="Q154" s="20">
        <v>-0.11428571428571432</v>
      </c>
      <c r="R154" s="21">
        <v>3.2608695652173836E-2</v>
      </c>
    </row>
    <row r="155" spans="1:18" x14ac:dyDescent="0.25">
      <c r="A155" s="22">
        <v>43617</v>
      </c>
      <c r="B155" s="23">
        <v>406453</v>
      </c>
      <c r="C155" s="24">
        <v>0.17</v>
      </c>
      <c r="D155" s="23">
        <v>34</v>
      </c>
      <c r="E155" s="23">
        <v>21</v>
      </c>
      <c r="F155" s="23">
        <v>26</v>
      </c>
      <c r="G155" s="23">
        <v>358</v>
      </c>
      <c r="H155" s="23">
        <v>36</v>
      </c>
      <c r="I155" s="24">
        <v>0.93</v>
      </c>
      <c r="J155" s="25">
        <f t="shared" si="6"/>
        <v>1.9844734834798761E-2</v>
      </c>
      <c r="K155" s="26">
        <f t="shared" si="7"/>
        <v>7909</v>
      </c>
      <c r="L155" s="27">
        <f t="shared" si="8"/>
        <v>0.11853938659300489</v>
      </c>
      <c r="M155" s="27" cm="1">
        <f t="array" ref="M155:R155">IFERROR((VLOOKUP(A155,$A$3:$I$369,{3,5,6,7,8,9},FALSE)/VLOOKUP(A155-7,$A$3:$I$369,{3,5,6,7,8,9},FALSE))-1, "No Data")</f>
        <v>-0.10526315789473684</v>
      </c>
      <c r="N155" s="27">
        <v>0.10526315789473695</v>
      </c>
      <c r="O155" s="27">
        <v>-0.1333333333333333</v>
      </c>
      <c r="P155" s="27">
        <v>-9.5959595959595911E-2</v>
      </c>
      <c r="Q155" s="27">
        <v>-2.7027027027026973E-2</v>
      </c>
      <c r="R155" s="28">
        <v>-2.1052631578947323E-2</v>
      </c>
    </row>
    <row r="156" spans="1:18" x14ac:dyDescent="0.25">
      <c r="A156" s="15">
        <v>43618</v>
      </c>
      <c r="B156" s="16">
        <v>405943</v>
      </c>
      <c r="C156" s="17">
        <v>0.18</v>
      </c>
      <c r="D156" s="16">
        <v>31</v>
      </c>
      <c r="E156" s="16">
        <v>19</v>
      </c>
      <c r="F156" s="16">
        <v>29</v>
      </c>
      <c r="G156" s="16">
        <v>366</v>
      </c>
      <c r="H156" s="16">
        <v>37</v>
      </c>
      <c r="I156" s="17">
        <v>0.93</v>
      </c>
      <c r="J156" s="18">
        <f t="shared" si="6"/>
        <v>1.225347792803011E-2</v>
      </c>
      <c r="K156" s="19">
        <f t="shared" si="7"/>
        <v>4914</v>
      </c>
      <c r="L156" s="20">
        <f t="shared" si="8"/>
        <v>-0.10343263383517332</v>
      </c>
      <c r="M156" s="20" cm="1">
        <f t="array" ref="M156:R156">IFERROR((VLOOKUP(A156,$A$3:$I$369,{3,5,6,7,8,9},FALSE)/VLOOKUP(A156-7,$A$3:$I$369,{3,5,6,7,8,9},FALSE))-1, "No Data")</f>
        <v>0</v>
      </c>
      <c r="N156" s="20">
        <v>5.555555555555558E-2</v>
      </c>
      <c r="O156" s="20">
        <v>-3.3333333333333326E-2</v>
      </c>
      <c r="P156" s="20">
        <v>3.3898305084745672E-2</v>
      </c>
      <c r="Q156" s="20">
        <v>0.1212121212121211</v>
      </c>
      <c r="R156" s="21">
        <v>2.19780219780219E-2</v>
      </c>
    </row>
    <row r="157" spans="1:18" x14ac:dyDescent="0.25">
      <c r="A157" s="22">
        <v>43619</v>
      </c>
      <c r="B157" s="23">
        <v>400538</v>
      </c>
      <c r="C157" s="24">
        <v>0.18</v>
      </c>
      <c r="D157" s="23">
        <v>30</v>
      </c>
      <c r="E157" s="23">
        <v>19</v>
      </c>
      <c r="F157" s="23">
        <v>29</v>
      </c>
      <c r="G157" s="23">
        <v>389</v>
      </c>
      <c r="H157" s="23">
        <v>36</v>
      </c>
      <c r="I157" s="24">
        <v>0.95</v>
      </c>
      <c r="J157" s="25">
        <f t="shared" si="6"/>
        <v>4.1833244462941011E-2</v>
      </c>
      <c r="K157" s="26">
        <f t="shared" si="7"/>
        <v>16083</v>
      </c>
      <c r="L157" s="27">
        <f t="shared" si="8"/>
        <v>-0.21862506665279424</v>
      </c>
      <c r="M157" s="27" cm="1">
        <f t="array" ref="M157:R157">IFERROR((VLOOKUP(A157,$A$3:$I$369,{3,5,6,7,8,9},FALSE)/VLOOKUP(A157-7,$A$3:$I$369,{3,5,6,7,8,9},FALSE))-1, "No Data")</f>
        <v>5.8823529411764497E-2</v>
      </c>
      <c r="N157" s="27">
        <v>5.555555555555558E-2</v>
      </c>
      <c r="O157" s="27">
        <v>0</v>
      </c>
      <c r="P157" s="27">
        <v>-1.7676767676767624E-2</v>
      </c>
      <c r="Q157" s="27">
        <v>0.16129032258064524</v>
      </c>
      <c r="R157" s="28">
        <v>4.39560439560438E-2</v>
      </c>
    </row>
    <row r="158" spans="1:18" x14ac:dyDescent="0.25">
      <c r="A158" s="15">
        <v>43620</v>
      </c>
      <c r="B158" s="16">
        <v>395075</v>
      </c>
      <c r="C158" s="17">
        <v>0.17</v>
      </c>
      <c r="D158" s="16">
        <v>30</v>
      </c>
      <c r="E158" s="16">
        <v>17</v>
      </c>
      <c r="F158" s="16">
        <v>25</v>
      </c>
      <c r="G158" s="16">
        <v>389</v>
      </c>
      <c r="H158" s="16">
        <v>33</v>
      </c>
      <c r="I158" s="17">
        <v>0.95</v>
      </c>
      <c r="J158" s="18">
        <f t="shared" si="6"/>
        <v>-1.8559369612416998E-2</v>
      </c>
      <c r="K158" s="19">
        <f t="shared" si="7"/>
        <v>-7471</v>
      </c>
      <c r="L158" s="20">
        <f t="shared" si="8"/>
        <v>-0.24504566893262847</v>
      </c>
      <c r="M158" s="20" cm="1">
        <f t="array" ref="M158:R158">IFERROR((VLOOKUP(A158,$A$3:$I$369,{3,5,6,7,8,9},FALSE)/VLOOKUP(A158-7,$A$3:$I$369,{3,5,6,7,8,9},FALSE))-1, "No Data")</f>
        <v>-5.5555555555555469E-2</v>
      </c>
      <c r="N158" s="20">
        <v>-0.10526315789473684</v>
      </c>
      <c r="O158" s="20">
        <v>0</v>
      </c>
      <c r="P158" s="20">
        <v>-1.5189873417721489E-2</v>
      </c>
      <c r="Q158" s="20">
        <v>-5.7142857142857162E-2</v>
      </c>
      <c r="R158" s="21">
        <v>3.2608695652173836E-2</v>
      </c>
    </row>
    <row r="159" spans="1:18" x14ac:dyDescent="0.25">
      <c r="A159" s="22">
        <v>43621</v>
      </c>
      <c r="B159" s="23">
        <v>389074</v>
      </c>
      <c r="C159" s="24">
        <v>0.18</v>
      </c>
      <c r="D159" s="23">
        <v>30</v>
      </c>
      <c r="E159" s="23">
        <v>21</v>
      </c>
      <c r="F159" s="23">
        <v>30</v>
      </c>
      <c r="G159" s="23">
        <v>375</v>
      </c>
      <c r="H159" s="23">
        <v>36</v>
      </c>
      <c r="I159" s="24">
        <v>0.94</v>
      </c>
      <c r="J159" s="25">
        <f t="shared" si="6"/>
        <v>-4.0614481746785169E-2</v>
      </c>
      <c r="K159" s="26">
        <f t="shared" si="7"/>
        <v>-16471</v>
      </c>
      <c r="L159" s="27">
        <f t="shared" si="8"/>
        <v>-0.2620111398052194</v>
      </c>
      <c r="M159" s="27" cm="1">
        <f t="array" ref="M159:R159">IFERROR((VLOOKUP(A159,$A$3:$I$369,{3,5,6,7,8,9},FALSE)/VLOOKUP(A159-7,$A$3:$I$369,{3,5,6,7,8,9},FALSE))-1, "No Data")</f>
        <v>0</v>
      </c>
      <c r="N159" s="27">
        <v>0.16666666666666674</v>
      </c>
      <c r="O159" s="27">
        <v>7.1428571428571397E-2</v>
      </c>
      <c r="P159" s="27">
        <v>6.5340909090909172E-2</v>
      </c>
      <c r="Q159" s="27">
        <v>0.125</v>
      </c>
      <c r="R159" s="28">
        <v>1.0752688172043001E-2</v>
      </c>
    </row>
    <row r="160" spans="1:18" x14ac:dyDescent="0.25">
      <c r="A160" s="15">
        <v>43622</v>
      </c>
      <c r="B160" s="16">
        <v>402050</v>
      </c>
      <c r="C160" s="17">
        <v>0.17</v>
      </c>
      <c r="D160" s="16">
        <v>40</v>
      </c>
      <c r="E160" s="16">
        <v>18</v>
      </c>
      <c r="F160" s="16">
        <v>30</v>
      </c>
      <c r="G160" s="16">
        <v>379</v>
      </c>
      <c r="H160" s="16">
        <v>38</v>
      </c>
      <c r="I160" s="17">
        <v>0.95</v>
      </c>
      <c r="J160" s="18">
        <f t="shared" si="6"/>
        <v>3.1783711649750357E-2</v>
      </c>
      <c r="K160" s="19">
        <f t="shared" si="7"/>
        <v>12385</v>
      </c>
      <c r="L160" s="20">
        <f t="shared" si="8"/>
        <v>0.37571161553300048</v>
      </c>
      <c r="M160" s="20" cm="1">
        <f t="array" ref="M160:R160">IFERROR((VLOOKUP(A160,$A$3:$I$369,{3,5,6,7,8,9},FALSE)/VLOOKUP(A160-7,$A$3:$I$369,{3,5,6,7,8,9},FALSE))-1, "No Data")</f>
        <v>-0.10526315789473684</v>
      </c>
      <c r="N160" s="20">
        <v>0</v>
      </c>
      <c r="O160" s="20">
        <v>0.11111111111111116</v>
      </c>
      <c r="P160" s="20">
        <v>0</v>
      </c>
      <c r="Q160" s="20">
        <v>0</v>
      </c>
      <c r="R160" s="21">
        <v>4.39560439560438E-2</v>
      </c>
    </row>
    <row r="161" spans="1:18" x14ac:dyDescent="0.25">
      <c r="A161" s="22">
        <v>43623</v>
      </c>
      <c r="B161" s="23">
        <v>390178</v>
      </c>
      <c r="C161" s="24">
        <v>0.19</v>
      </c>
      <c r="D161" s="23">
        <v>35</v>
      </c>
      <c r="E161" s="23">
        <v>21</v>
      </c>
      <c r="F161" s="23">
        <v>25</v>
      </c>
      <c r="G161" s="23">
        <v>391</v>
      </c>
      <c r="H161" s="23">
        <v>35</v>
      </c>
      <c r="I161" s="24">
        <v>0.95</v>
      </c>
      <c r="J161" s="25">
        <f t="shared" si="6"/>
        <v>1.4005078107742097E-2</v>
      </c>
      <c r="K161" s="26">
        <f t="shared" si="7"/>
        <v>5389</v>
      </c>
      <c r="L161" s="27">
        <f t="shared" si="8"/>
        <v>4.3828756875616826E-2</v>
      </c>
      <c r="M161" s="27" cm="1">
        <f t="array" ref="M161:R161">IFERROR((VLOOKUP(A161,$A$3:$I$369,{3,5,6,7,8,9},FALSE)/VLOOKUP(A161-7,$A$3:$I$369,{3,5,6,7,8,9},FALSE))-1, "No Data")</f>
        <v>5.555555555555558E-2</v>
      </c>
      <c r="N161" s="27">
        <v>0.10526315789473695</v>
      </c>
      <c r="O161" s="27">
        <v>-0.16666666666666663</v>
      </c>
      <c r="P161" s="27">
        <v>2.6246719160105014E-2</v>
      </c>
      <c r="Q161" s="27">
        <v>0.12903225806451624</v>
      </c>
      <c r="R161" s="28">
        <v>0</v>
      </c>
    </row>
    <row r="162" spans="1:18" x14ac:dyDescent="0.25">
      <c r="A162" s="15">
        <v>43624</v>
      </c>
      <c r="B162" s="16">
        <v>407570</v>
      </c>
      <c r="C162" s="17">
        <v>0.19</v>
      </c>
      <c r="D162" s="16">
        <v>35</v>
      </c>
      <c r="E162" s="16">
        <v>17</v>
      </c>
      <c r="F162" s="16">
        <v>29</v>
      </c>
      <c r="G162" s="16">
        <v>388</v>
      </c>
      <c r="H162" s="16">
        <v>30</v>
      </c>
      <c r="I162" s="17">
        <v>0.93</v>
      </c>
      <c r="J162" s="18">
        <f t="shared" si="6"/>
        <v>2.7481652245155974E-3</v>
      </c>
      <c r="K162" s="19">
        <f t="shared" si="7"/>
        <v>1117</v>
      </c>
      <c r="L162" s="20">
        <f t="shared" si="8"/>
        <v>3.2240758319354246E-2</v>
      </c>
      <c r="M162" s="20" cm="1">
        <f t="array" ref="M162:R162">IFERROR((VLOOKUP(A162,$A$3:$I$369,{3,5,6,7,8,9},FALSE)/VLOOKUP(A162-7,$A$3:$I$369,{3,5,6,7,8,9},FALSE))-1, "No Data")</f>
        <v>0.11764705882352944</v>
      </c>
      <c r="N162" s="20">
        <v>-0.19047619047619047</v>
      </c>
      <c r="O162" s="20">
        <v>0.11538461538461542</v>
      </c>
      <c r="P162" s="20">
        <v>8.3798882681564324E-2</v>
      </c>
      <c r="Q162" s="20">
        <v>-0.16666666666666663</v>
      </c>
      <c r="R162" s="21">
        <v>0</v>
      </c>
    </row>
    <row r="163" spans="1:18" x14ac:dyDescent="0.25">
      <c r="A163" s="22">
        <v>43625</v>
      </c>
      <c r="B163" s="23">
        <v>400094</v>
      </c>
      <c r="C163" s="24">
        <v>0.18</v>
      </c>
      <c r="D163" s="23">
        <v>35</v>
      </c>
      <c r="E163" s="23">
        <v>22</v>
      </c>
      <c r="F163" s="23">
        <v>26</v>
      </c>
      <c r="G163" s="23">
        <v>364</v>
      </c>
      <c r="H163" s="23">
        <v>34</v>
      </c>
      <c r="I163" s="24">
        <v>0.95</v>
      </c>
      <c r="J163" s="25">
        <f t="shared" si="6"/>
        <v>-1.4408426798836249E-2</v>
      </c>
      <c r="K163" s="26">
        <f t="shared" si="7"/>
        <v>-5849</v>
      </c>
      <c r="L163" s="27">
        <f t="shared" si="8"/>
        <v>0.1127646794206687</v>
      </c>
      <c r="M163" s="27" cm="1">
        <f t="array" ref="M163:R163">IFERROR((VLOOKUP(A163,$A$3:$I$369,{3,5,6,7,8,9},FALSE)/VLOOKUP(A163-7,$A$3:$I$369,{3,5,6,7,8,9},FALSE))-1, "No Data")</f>
        <v>0</v>
      </c>
      <c r="N163" s="27">
        <v>0.15789473684210531</v>
      </c>
      <c r="O163" s="27">
        <v>-0.10344827586206895</v>
      </c>
      <c r="P163" s="27">
        <v>-5.464480874316946E-3</v>
      </c>
      <c r="Q163" s="27">
        <v>-8.108108108108103E-2</v>
      </c>
      <c r="R163" s="28">
        <v>2.1505376344086002E-2</v>
      </c>
    </row>
    <row r="164" spans="1:18" x14ac:dyDescent="0.25">
      <c r="A164" s="15">
        <v>43626</v>
      </c>
      <c r="B164" s="16">
        <v>392606</v>
      </c>
      <c r="C164" s="17">
        <v>0.17</v>
      </c>
      <c r="D164" s="16">
        <v>37</v>
      </c>
      <c r="E164" s="16">
        <v>21</v>
      </c>
      <c r="F164" s="16">
        <v>30</v>
      </c>
      <c r="G164" s="16">
        <v>397</v>
      </c>
      <c r="H164" s="16">
        <v>35</v>
      </c>
      <c r="I164" s="17">
        <v>0.91</v>
      </c>
      <c r="J164" s="18">
        <f t="shared" si="6"/>
        <v>-1.9803364474781371E-2</v>
      </c>
      <c r="K164" s="19">
        <f t="shared" si="7"/>
        <v>-7932</v>
      </c>
      <c r="L164" s="20">
        <f t="shared" si="8"/>
        <v>0.20890918381443635</v>
      </c>
      <c r="M164" s="20" cm="1">
        <f t="array" ref="M164:R164">IFERROR((VLOOKUP(A164,$A$3:$I$369,{3,5,6,7,8,9},FALSE)/VLOOKUP(A164-7,$A$3:$I$369,{3,5,6,7,8,9},FALSE))-1, "No Data")</f>
        <v>-5.5555555555555469E-2</v>
      </c>
      <c r="N164" s="20">
        <v>0.10526315789473695</v>
      </c>
      <c r="O164" s="20">
        <v>3.4482758620689724E-2</v>
      </c>
      <c r="P164" s="20">
        <v>2.0565552699228773E-2</v>
      </c>
      <c r="Q164" s="20">
        <v>-2.777777777777779E-2</v>
      </c>
      <c r="R164" s="21">
        <v>-4.2105263157894646E-2</v>
      </c>
    </row>
    <row r="165" spans="1:18" x14ac:dyDescent="0.25">
      <c r="A165" s="22">
        <v>43627</v>
      </c>
      <c r="B165" s="23">
        <v>390751</v>
      </c>
      <c r="C165" s="24">
        <v>0.17</v>
      </c>
      <c r="D165" s="23">
        <v>31</v>
      </c>
      <c r="E165" s="23">
        <v>17</v>
      </c>
      <c r="F165" s="23">
        <v>26</v>
      </c>
      <c r="G165" s="23">
        <v>354</v>
      </c>
      <c r="H165" s="23">
        <v>31</v>
      </c>
      <c r="I165" s="24">
        <v>0.94</v>
      </c>
      <c r="J165" s="25">
        <f t="shared" si="6"/>
        <v>-1.0944757324558574E-2</v>
      </c>
      <c r="K165" s="26">
        <f t="shared" si="7"/>
        <v>-4324</v>
      </c>
      <c r="L165" s="27">
        <f t="shared" si="8"/>
        <v>2.2023750764622818E-2</v>
      </c>
      <c r="M165" s="27" cm="1">
        <f t="array" ref="M165:R165">IFERROR((VLOOKUP(A165,$A$3:$I$369,{3,5,6,7,8,9},FALSE)/VLOOKUP(A165-7,$A$3:$I$369,{3,5,6,7,8,9},FALSE))-1, "No Data")</f>
        <v>0</v>
      </c>
      <c r="N165" s="27">
        <v>0</v>
      </c>
      <c r="O165" s="27">
        <v>4.0000000000000036E-2</v>
      </c>
      <c r="P165" s="27">
        <v>-8.9974293059125965E-2</v>
      </c>
      <c r="Q165" s="27">
        <v>-6.0606060606060552E-2</v>
      </c>
      <c r="R165" s="28">
        <v>-1.0526315789473717E-2</v>
      </c>
    </row>
    <row r="166" spans="1:18" x14ac:dyDescent="0.25">
      <c r="A166" s="15">
        <v>43628</v>
      </c>
      <c r="B166" s="16">
        <v>398995</v>
      </c>
      <c r="C166" s="17">
        <v>0.17</v>
      </c>
      <c r="D166" s="16">
        <v>36</v>
      </c>
      <c r="E166" s="16">
        <v>21</v>
      </c>
      <c r="F166" s="16">
        <v>30</v>
      </c>
      <c r="G166" s="16">
        <v>400</v>
      </c>
      <c r="H166" s="16">
        <v>32</v>
      </c>
      <c r="I166" s="17">
        <v>0.95</v>
      </c>
      <c r="J166" s="18">
        <f t="shared" si="6"/>
        <v>2.5499005330605451E-2</v>
      </c>
      <c r="K166" s="19">
        <f t="shared" si="7"/>
        <v>9921</v>
      </c>
      <c r="L166" s="20">
        <f t="shared" si="8"/>
        <v>0.23059880639672659</v>
      </c>
      <c r="M166" s="20" cm="1">
        <f t="array" ref="M166:R166">IFERROR((VLOOKUP(A166,$A$3:$I$369,{3,5,6,7,8,9},FALSE)/VLOOKUP(A166-7,$A$3:$I$369,{3,5,6,7,8,9},FALSE))-1, "No Data")</f>
        <v>-5.5555555555555469E-2</v>
      </c>
      <c r="N166" s="20">
        <v>0</v>
      </c>
      <c r="O166" s="20">
        <v>0</v>
      </c>
      <c r="P166" s="20">
        <v>6.6666666666666652E-2</v>
      </c>
      <c r="Q166" s="20">
        <v>-0.11111111111111116</v>
      </c>
      <c r="R166" s="21">
        <v>1.0638297872340496E-2</v>
      </c>
    </row>
    <row r="167" spans="1:18" x14ac:dyDescent="0.25">
      <c r="A167" s="22">
        <v>43629</v>
      </c>
      <c r="B167" s="23">
        <v>407670</v>
      </c>
      <c r="C167" s="24">
        <v>0.17</v>
      </c>
      <c r="D167" s="23">
        <v>36</v>
      </c>
      <c r="E167" s="23">
        <v>17</v>
      </c>
      <c r="F167" s="23">
        <v>30</v>
      </c>
      <c r="G167" s="23">
        <v>399</v>
      </c>
      <c r="H167" s="23">
        <v>31</v>
      </c>
      <c r="I167" s="24">
        <v>0.92</v>
      </c>
      <c r="J167" s="25">
        <f t="shared" si="6"/>
        <v>1.3978360900385622E-2</v>
      </c>
      <c r="K167" s="26">
        <f t="shared" si="7"/>
        <v>5620</v>
      </c>
      <c r="L167" s="27">
        <f t="shared" si="8"/>
        <v>-8.7419475189652984E-2</v>
      </c>
      <c r="M167" s="27" cm="1">
        <f t="array" ref="M167:R167">IFERROR((VLOOKUP(A167,$A$3:$I$369,{3,5,6,7,8,9},FALSE)/VLOOKUP(A167-7,$A$3:$I$369,{3,5,6,7,8,9},FALSE))-1, "No Data")</f>
        <v>0</v>
      </c>
      <c r="N167" s="27">
        <v>-5.555555555555558E-2</v>
      </c>
      <c r="O167" s="27">
        <v>0</v>
      </c>
      <c r="P167" s="27">
        <v>5.2770448548812743E-2</v>
      </c>
      <c r="Q167" s="27">
        <v>-0.18421052631578949</v>
      </c>
      <c r="R167" s="28">
        <v>-3.1578947368420929E-2</v>
      </c>
    </row>
    <row r="168" spans="1:18" x14ac:dyDescent="0.25">
      <c r="A168" s="15">
        <v>43630</v>
      </c>
      <c r="B168" s="16">
        <v>404518</v>
      </c>
      <c r="C168" s="17">
        <v>0.18</v>
      </c>
      <c r="D168" s="16">
        <v>36</v>
      </c>
      <c r="E168" s="16">
        <v>20</v>
      </c>
      <c r="F168" s="16">
        <v>30</v>
      </c>
      <c r="G168" s="16">
        <v>393</v>
      </c>
      <c r="H168" s="16">
        <v>35</v>
      </c>
      <c r="I168" s="17">
        <v>0.94</v>
      </c>
      <c r="J168" s="18">
        <f t="shared" si="6"/>
        <v>3.6752456571103487E-2</v>
      </c>
      <c r="K168" s="19">
        <f t="shared" si="7"/>
        <v>14340</v>
      </c>
      <c r="L168" s="20">
        <f t="shared" si="8"/>
        <v>6.637395533027779E-2</v>
      </c>
      <c r="M168" s="20" cm="1">
        <f t="array" ref="M168:R168">IFERROR((VLOOKUP(A168,$A$3:$I$369,{3,5,6,7,8,9},FALSE)/VLOOKUP(A168-7,$A$3:$I$369,{3,5,6,7,8,9},FALSE))-1, "No Data")</f>
        <v>-5.2631578947368474E-2</v>
      </c>
      <c r="N168" s="20">
        <v>-4.7619047619047672E-2</v>
      </c>
      <c r="O168" s="20">
        <v>0.19999999999999996</v>
      </c>
      <c r="P168" s="20">
        <v>5.1150895140665842E-3</v>
      </c>
      <c r="Q168" s="20">
        <v>0</v>
      </c>
      <c r="R168" s="21">
        <v>-1.0526315789473717E-2</v>
      </c>
    </row>
    <row r="169" spans="1:18" x14ac:dyDescent="0.25">
      <c r="A169" s="22">
        <v>43631</v>
      </c>
      <c r="B169" s="23">
        <v>407641</v>
      </c>
      <c r="C169" s="24">
        <v>0.17</v>
      </c>
      <c r="D169" s="23">
        <v>38</v>
      </c>
      <c r="E169" s="23">
        <v>22</v>
      </c>
      <c r="F169" s="23">
        <v>27</v>
      </c>
      <c r="G169" s="23">
        <v>357</v>
      </c>
      <c r="H169" s="23">
        <v>30</v>
      </c>
      <c r="I169" s="24">
        <v>0.91</v>
      </c>
      <c r="J169" s="25">
        <f t="shared" si="6"/>
        <v>1.7420320435745928E-4</v>
      </c>
      <c r="K169" s="26">
        <f t="shared" si="7"/>
        <v>71</v>
      </c>
      <c r="L169" s="27">
        <f t="shared" si="8"/>
        <v>8.5903420621873838E-2</v>
      </c>
      <c r="M169" s="27" cm="1">
        <f t="array" ref="M169:R169">IFERROR((VLOOKUP(A169,$A$3:$I$369,{3,5,6,7,8,9},FALSE)/VLOOKUP(A169-7,$A$3:$I$369,{3,5,6,7,8,9},FALSE))-1, "No Data")</f>
        <v>-0.10526315789473684</v>
      </c>
      <c r="N169" s="27">
        <v>0.29411764705882359</v>
      </c>
      <c r="O169" s="27">
        <v>-6.8965517241379337E-2</v>
      </c>
      <c r="P169" s="27">
        <v>-7.9896907216494895E-2</v>
      </c>
      <c r="Q169" s="27">
        <v>0</v>
      </c>
      <c r="R169" s="28">
        <v>-2.1505376344086002E-2</v>
      </c>
    </row>
    <row r="170" spans="1:18" x14ac:dyDescent="0.25">
      <c r="A170" s="15">
        <v>43632</v>
      </c>
      <c r="B170" s="16">
        <v>386588</v>
      </c>
      <c r="C170" s="17">
        <v>0.19</v>
      </c>
      <c r="D170" s="16">
        <v>31</v>
      </c>
      <c r="E170" s="16">
        <v>21</v>
      </c>
      <c r="F170" s="16">
        <v>27</v>
      </c>
      <c r="G170" s="16">
        <v>385</v>
      </c>
      <c r="H170" s="16">
        <v>34</v>
      </c>
      <c r="I170" s="17">
        <v>0.93</v>
      </c>
      <c r="J170" s="18">
        <f t="shared" si="6"/>
        <v>-3.3757067089233983E-2</v>
      </c>
      <c r="K170" s="19">
        <f t="shared" si="7"/>
        <v>-13506</v>
      </c>
      <c r="L170" s="20">
        <f t="shared" si="8"/>
        <v>-0.14418483085046441</v>
      </c>
      <c r="M170" s="20" cm="1">
        <f t="array" ref="M170:R170">IFERROR((VLOOKUP(A170,$A$3:$I$369,{3,5,6,7,8,9},FALSE)/VLOOKUP(A170-7,$A$3:$I$369,{3,5,6,7,8,9},FALSE))-1, "No Data")</f>
        <v>5.555555555555558E-2</v>
      </c>
      <c r="N170" s="20">
        <v>-4.5454545454545414E-2</v>
      </c>
      <c r="O170" s="20">
        <v>3.8461538461538547E-2</v>
      </c>
      <c r="P170" s="20">
        <v>5.7692307692307709E-2</v>
      </c>
      <c r="Q170" s="20">
        <v>0</v>
      </c>
      <c r="R170" s="21">
        <v>-2.1052631578947323E-2</v>
      </c>
    </row>
    <row r="171" spans="1:18" x14ac:dyDescent="0.25">
      <c r="A171" s="22">
        <v>43633</v>
      </c>
      <c r="B171" s="23">
        <v>388917</v>
      </c>
      <c r="C171" s="24">
        <v>0.17</v>
      </c>
      <c r="D171" s="23">
        <v>30</v>
      </c>
      <c r="E171" s="23">
        <v>18</v>
      </c>
      <c r="F171" s="23">
        <v>26</v>
      </c>
      <c r="G171" s="23">
        <v>350</v>
      </c>
      <c r="H171" s="23">
        <v>32</v>
      </c>
      <c r="I171" s="24">
        <v>0.93</v>
      </c>
      <c r="J171" s="25">
        <f t="shared" si="6"/>
        <v>-9.3961885452591432E-3</v>
      </c>
      <c r="K171" s="26">
        <f t="shared" si="7"/>
        <v>-3689</v>
      </c>
      <c r="L171" s="27">
        <f t="shared" si="8"/>
        <v>-0.19680772044210193</v>
      </c>
      <c r="M171" s="27" cm="1">
        <f t="array" ref="M171:R171">IFERROR((VLOOKUP(A171,$A$3:$I$369,{3,5,6,7,8,9},FALSE)/VLOOKUP(A171-7,$A$3:$I$369,{3,5,6,7,8,9},FALSE))-1, "No Data")</f>
        <v>0</v>
      </c>
      <c r="N171" s="27">
        <v>-0.1428571428571429</v>
      </c>
      <c r="O171" s="27">
        <v>-0.1333333333333333</v>
      </c>
      <c r="P171" s="27">
        <v>-0.11838790931989929</v>
      </c>
      <c r="Q171" s="27">
        <v>-8.5714285714285743E-2</v>
      </c>
      <c r="R171" s="28">
        <v>2.19780219780219E-2</v>
      </c>
    </row>
    <row r="172" spans="1:18" x14ac:dyDescent="0.25">
      <c r="A172" s="15">
        <v>43634</v>
      </c>
      <c r="B172" s="16">
        <v>398356</v>
      </c>
      <c r="C172" s="17">
        <v>0.19</v>
      </c>
      <c r="D172" s="16">
        <v>40</v>
      </c>
      <c r="E172" s="16">
        <v>19</v>
      </c>
      <c r="F172" s="16">
        <v>25</v>
      </c>
      <c r="G172" s="16">
        <v>397</v>
      </c>
      <c r="H172" s="16">
        <v>40</v>
      </c>
      <c r="I172" s="17">
        <v>0.93</v>
      </c>
      <c r="J172" s="18">
        <f t="shared" si="6"/>
        <v>1.9462522168849139E-2</v>
      </c>
      <c r="K172" s="19">
        <f t="shared" si="7"/>
        <v>7605</v>
      </c>
      <c r="L172" s="20">
        <f t="shared" si="8"/>
        <v>0.31543551247593449</v>
      </c>
      <c r="M172" s="20" cm="1">
        <f t="array" ref="M172:R172">IFERROR((VLOOKUP(A172,$A$3:$I$369,{3,5,6,7,8,9},FALSE)/VLOOKUP(A172-7,$A$3:$I$369,{3,5,6,7,8,9},FALSE))-1, "No Data")</f>
        <v>0.11764705882352944</v>
      </c>
      <c r="N172" s="20">
        <v>0.11764705882352944</v>
      </c>
      <c r="O172" s="20">
        <v>-3.8461538461538436E-2</v>
      </c>
      <c r="P172" s="20">
        <v>0.12146892655367236</v>
      </c>
      <c r="Q172" s="20">
        <v>0.29032258064516125</v>
      </c>
      <c r="R172" s="21">
        <v>-1.0638297872340274E-2</v>
      </c>
    </row>
    <row r="173" spans="1:18" x14ac:dyDescent="0.25">
      <c r="A173" s="22">
        <v>43635</v>
      </c>
      <c r="B173" s="23">
        <v>406848</v>
      </c>
      <c r="C173" s="24">
        <v>0.18</v>
      </c>
      <c r="D173" s="23">
        <v>32</v>
      </c>
      <c r="E173" s="23">
        <v>19</v>
      </c>
      <c r="F173" s="23">
        <v>27</v>
      </c>
      <c r="G173" s="23">
        <v>370</v>
      </c>
      <c r="H173" s="23">
        <v>39</v>
      </c>
      <c r="I173" s="24">
        <v>0.94</v>
      </c>
      <c r="J173" s="25">
        <f t="shared" si="6"/>
        <v>1.9681950901640377E-2</v>
      </c>
      <c r="K173" s="26">
        <f t="shared" si="7"/>
        <v>7853</v>
      </c>
      <c r="L173" s="27">
        <f t="shared" si="8"/>
        <v>-9.3616043642986368E-2</v>
      </c>
      <c r="M173" s="27" cm="1">
        <f t="array" ref="M173:R173">IFERROR((VLOOKUP(A173,$A$3:$I$369,{3,5,6,7,8,9},FALSE)/VLOOKUP(A173-7,$A$3:$I$369,{3,5,6,7,8,9},FALSE))-1, "No Data")</f>
        <v>5.8823529411764497E-2</v>
      </c>
      <c r="N173" s="27">
        <v>-9.5238095238095233E-2</v>
      </c>
      <c r="O173" s="27">
        <v>-9.9999999999999978E-2</v>
      </c>
      <c r="P173" s="27">
        <v>-7.4999999999999956E-2</v>
      </c>
      <c r="Q173" s="27">
        <v>0.21875</v>
      </c>
      <c r="R173" s="28">
        <v>-1.0526315789473717E-2</v>
      </c>
    </row>
    <row r="174" spans="1:18" x14ac:dyDescent="0.25">
      <c r="A174" s="29">
        <v>43636</v>
      </c>
      <c r="B174" s="30">
        <v>381025</v>
      </c>
      <c r="C174" s="31">
        <v>0.17</v>
      </c>
      <c r="D174" s="30">
        <v>34</v>
      </c>
      <c r="E174" s="30">
        <v>19</v>
      </c>
      <c r="F174" s="30">
        <v>25</v>
      </c>
      <c r="G174" s="30">
        <v>393</v>
      </c>
      <c r="H174" s="30">
        <v>38</v>
      </c>
      <c r="I174" s="31">
        <v>0.91</v>
      </c>
      <c r="J174" s="32">
        <f t="shared" si="6"/>
        <v>-6.5359236637476337E-2</v>
      </c>
      <c r="K174" s="33">
        <f t="shared" si="7"/>
        <v>-26645</v>
      </c>
      <c r="L174" s="34">
        <f t="shared" si="8"/>
        <v>-0.11728372349094995</v>
      </c>
      <c r="M174" s="34" cm="1">
        <f t="array" ref="M174:R174">IFERROR((VLOOKUP(A174,$A$3:$I$369,{3,5,6,7,8,9},FALSE)/VLOOKUP(A174-7,$A$3:$I$369,{3,5,6,7,8,9},FALSE))-1, "No Data")</f>
        <v>0</v>
      </c>
      <c r="N174" s="34">
        <v>0.11764705882352944</v>
      </c>
      <c r="O174" s="34">
        <v>-0.16666666666666663</v>
      </c>
      <c r="P174" s="34">
        <v>-1.5037593984962405E-2</v>
      </c>
      <c r="Q174" s="34">
        <v>0.22580645161290325</v>
      </c>
      <c r="R174" s="35">
        <v>-1.0869565217391353E-2</v>
      </c>
    </row>
    <row r="175" spans="1:18" x14ac:dyDescent="0.25">
      <c r="A175" s="22">
        <v>43637</v>
      </c>
      <c r="B175" s="23">
        <v>382419</v>
      </c>
      <c r="C175" s="24">
        <v>0.17</v>
      </c>
      <c r="D175" s="23">
        <v>36</v>
      </c>
      <c r="E175" s="23">
        <v>17</v>
      </c>
      <c r="F175" s="23">
        <v>30</v>
      </c>
      <c r="G175" s="23">
        <v>362</v>
      </c>
      <c r="H175" s="23">
        <v>36</v>
      </c>
      <c r="I175" s="24">
        <v>0.95</v>
      </c>
      <c r="J175" s="25">
        <f t="shared" si="6"/>
        <v>-5.4630449077667786E-2</v>
      </c>
      <c r="K175" s="26">
        <f t="shared" si="7"/>
        <v>-22099</v>
      </c>
      <c r="L175" s="27">
        <f t="shared" si="8"/>
        <v>-5.4630449077667786E-2</v>
      </c>
      <c r="M175" s="27" cm="1">
        <f t="array" ref="M175:R175">IFERROR((VLOOKUP(A175,$A$3:$I$369,{3,5,6,7,8,9},FALSE)/VLOOKUP(A175-7,$A$3:$I$369,{3,5,6,7,8,9},FALSE))-1, "No Data")</f>
        <v>-5.5555555555555469E-2</v>
      </c>
      <c r="N175" s="27">
        <v>-0.15000000000000002</v>
      </c>
      <c r="O175" s="27">
        <v>0</v>
      </c>
      <c r="P175" s="27">
        <v>-7.8880407124681917E-2</v>
      </c>
      <c r="Q175" s="27">
        <v>2.857142857142847E-2</v>
      </c>
      <c r="R175" s="28">
        <v>1.0638297872340496E-2</v>
      </c>
    </row>
    <row r="176" spans="1:18" x14ac:dyDescent="0.25">
      <c r="A176" s="15">
        <v>43638</v>
      </c>
      <c r="B176" s="16">
        <v>389769</v>
      </c>
      <c r="C176" s="17">
        <v>0.17</v>
      </c>
      <c r="D176" s="16">
        <v>36</v>
      </c>
      <c r="E176" s="16">
        <v>21</v>
      </c>
      <c r="F176" s="16">
        <v>26</v>
      </c>
      <c r="G176" s="16">
        <v>366</v>
      </c>
      <c r="H176" s="16">
        <v>36</v>
      </c>
      <c r="I176" s="17">
        <v>0.93</v>
      </c>
      <c r="J176" s="18">
        <f t="shared" si="6"/>
        <v>-4.3842498669172114E-2</v>
      </c>
      <c r="K176" s="19">
        <f t="shared" si="7"/>
        <v>-17872</v>
      </c>
      <c r="L176" s="20">
        <f t="shared" si="8"/>
        <v>-9.4166577686584096E-2</v>
      </c>
      <c r="M176" s="20" cm="1">
        <f t="array" ref="M176:R176">IFERROR((VLOOKUP(A176,$A$3:$I$369,{3,5,6,7,8,9},FALSE)/VLOOKUP(A176-7,$A$3:$I$369,{3,5,6,7,8,9},FALSE))-1, "No Data")</f>
        <v>0</v>
      </c>
      <c r="N176" s="20">
        <v>-4.5454545454545414E-2</v>
      </c>
      <c r="O176" s="20">
        <v>-3.703703703703709E-2</v>
      </c>
      <c r="P176" s="20">
        <v>2.5210084033613356E-2</v>
      </c>
      <c r="Q176" s="20">
        <v>0.19999999999999996</v>
      </c>
      <c r="R176" s="21">
        <v>2.19780219780219E-2</v>
      </c>
    </row>
    <row r="177" spans="1:18" x14ac:dyDescent="0.25">
      <c r="A177" s="22">
        <v>43639</v>
      </c>
      <c r="B177" s="23">
        <v>382119</v>
      </c>
      <c r="C177" s="24">
        <v>0.18</v>
      </c>
      <c r="D177" s="23">
        <v>33</v>
      </c>
      <c r="E177" s="23">
        <v>21</v>
      </c>
      <c r="F177" s="23">
        <v>27</v>
      </c>
      <c r="G177" s="23">
        <v>393</v>
      </c>
      <c r="H177" s="23">
        <v>40</v>
      </c>
      <c r="I177" s="24">
        <v>0.91</v>
      </c>
      <c r="J177" s="25">
        <f t="shared" si="6"/>
        <v>-1.156011050524075E-2</v>
      </c>
      <c r="K177" s="26">
        <f t="shared" si="7"/>
        <v>-4469</v>
      </c>
      <c r="L177" s="27">
        <f t="shared" si="8"/>
        <v>5.2210204946034011E-2</v>
      </c>
      <c r="M177" s="27" cm="1">
        <f t="array" ref="M177:R177">IFERROR((VLOOKUP(A177,$A$3:$I$369,{3,5,6,7,8,9},FALSE)/VLOOKUP(A177-7,$A$3:$I$369,{3,5,6,7,8,9},FALSE))-1, "No Data")</f>
        <v>-5.2631578947368474E-2</v>
      </c>
      <c r="N177" s="27">
        <v>0</v>
      </c>
      <c r="O177" s="27">
        <v>0</v>
      </c>
      <c r="P177" s="27">
        <v>2.0779220779220786E-2</v>
      </c>
      <c r="Q177" s="27">
        <v>0.17647058823529416</v>
      </c>
      <c r="R177" s="28">
        <v>-2.1505376344086002E-2</v>
      </c>
    </row>
    <row r="178" spans="1:18" x14ac:dyDescent="0.25">
      <c r="A178" s="15">
        <v>43640</v>
      </c>
      <c r="B178" s="16">
        <v>382070</v>
      </c>
      <c r="C178" s="17">
        <v>0.19</v>
      </c>
      <c r="D178" s="16">
        <v>32</v>
      </c>
      <c r="E178" s="16">
        <v>22</v>
      </c>
      <c r="F178" s="16">
        <v>30</v>
      </c>
      <c r="G178" s="16">
        <v>391</v>
      </c>
      <c r="H178" s="16">
        <v>31</v>
      </c>
      <c r="I178" s="17">
        <v>0.93</v>
      </c>
      <c r="J178" s="18">
        <f t="shared" si="6"/>
        <v>-1.760529881697126E-2</v>
      </c>
      <c r="K178" s="19">
        <f t="shared" si="7"/>
        <v>-6847</v>
      </c>
      <c r="L178" s="20">
        <f t="shared" si="8"/>
        <v>4.7887681261897352E-2</v>
      </c>
      <c r="M178" s="20" cm="1">
        <f t="array" ref="M178:R178">IFERROR((VLOOKUP(A178,$A$3:$I$369,{3,5,6,7,8,9},FALSE)/VLOOKUP(A178-7,$A$3:$I$369,{3,5,6,7,8,9},FALSE))-1, "No Data")</f>
        <v>0.11764705882352944</v>
      </c>
      <c r="N178" s="20">
        <v>0.22222222222222232</v>
      </c>
      <c r="O178" s="20">
        <v>0.15384615384615374</v>
      </c>
      <c r="P178" s="20">
        <v>0.11714285714285722</v>
      </c>
      <c r="Q178" s="20">
        <v>-3.125E-2</v>
      </c>
      <c r="R178" s="21">
        <v>0</v>
      </c>
    </row>
    <row r="179" spans="1:18" x14ac:dyDescent="0.25">
      <c r="A179" s="22">
        <v>43641</v>
      </c>
      <c r="B179" s="23">
        <v>399302</v>
      </c>
      <c r="C179" s="24">
        <v>0.17</v>
      </c>
      <c r="D179" s="23">
        <v>33</v>
      </c>
      <c r="E179" s="23">
        <v>21</v>
      </c>
      <c r="F179" s="23">
        <v>28</v>
      </c>
      <c r="G179" s="23">
        <v>359</v>
      </c>
      <c r="H179" s="23">
        <v>34</v>
      </c>
      <c r="I179" s="24">
        <v>0.95</v>
      </c>
      <c r="J179" s="25">
        <f t="shared" si="6"/>
        <v>2.3747602646879695E-3</v>
      </c>
      <c r="K179" s="26">
        <f t="shared" si="7"/>
        <v>946</v>
      </c>
      <c r="L179" s="27">
        <f t="shared" si="8"/>
        <v>-0.17304082278163246</v>
      </c>
      <c r="M179" s="27" cm="1">
        <f t="array" ref="M179:R179">IFERROR((VLOOKUP(A179,$A$3:$I$369,{3,5,6,7,8,9},FALSE)/VLOOKUP(A179-7,$A$3:$I$369,{3,5,6,7,8,9},FALSE))-1, "No Data")</f>
        <v>-0.10526315789473684</v>
      </c>
      <c r="N179" s="27">
        <v>0.10526315789473695</v>
      </c>
      <c r="O179" s="27">
        <v>0.12000000000000011</v>
      </c>
      <c r="P179" s="27">
        <v>-9.5717884130982367E-2</v>
      </c>
      <c r="Q179" s="27">
        <v>-0.15000000000000002</v>
      </c>
      <c r="R179" s="28">
        <v>2.1505376344086002E-2</v>
      </c>
    </row>
    <row r="180" spans="1:18" x14ac:dyDescent="0.25">
      <c r="A180" s="15">
        <v>43642</v>
      </c>
      <c r="B180" s="16">
        <v>390068</v>
      </c>
      <c r="C180" s="17">
        <v>0.18</v>
      </c>
      <c r="D180" s="16">
        <v>38</v>
      </c>
      <c r="E180" s="16">
        <v>22</v>
      </c>
      <c r="F180" s="16">
        <v>30</v>
      </c>
      <c r="G180" s="16">
        <v>365</v>
      </c>
      <c r="H180" s="16">
        <v>31</v>
      </c>
      <c r="I180" s="17">
        <v>0.92</v>
      </c>
      <c r="J180" s="18">
        <f t="shared" si="6"/>
        <v>-4.1243904357401329E-2</v>
      </c>
      <c r="K180" s="19">
        <f t="shared" si="7"/>
        <v>-16780</v>
      </c>
      <c r="L180" s="20">
        <f t="shared" si="8"/>
        <v>0.13852286357558596</v>
      </c>
      <c r="M180" s="20" cm="1">
        <f t="array" ref="M180:R180">IFERROR((VLOOKUP(A180,$A$3:$I$369,{3,5,6,7,8,9},FALSE)/VLOOKUP(A180-7,$A$3:$I$369,{3,5,6,7,8,9},FALSE))-1, "No Data")</f>
        <v>0</v>
      </c>
      <c r="N180" s="20">
        <v>0.15789473684210531</v>
      </c>
      <c r="O180" s="20">
        <v>0.11111111111111116</v>
      </c>
      <c r="P180" s="20">
        <v>-1.3513513513513487E-2</v>
      </c>
      <c r="Q180" s="20">
        <v>-0.20512820512820518</v>
      </c>
      <c r="R180" s="21">
        <v>-2.1276595744680771E-2</v>
      </c>
    </row>
    <row r="181" spans="1:18" x14ac:dyDescent="0.25">
      <c r="A181" s="29">
        <v>43643</v>
      </c>
      <c r="B181" s="30">
        <v>399922</v>
      </c>
      <c r="C181" s="31">
        <v>0.19</v>
      </c>
      <c r="D181" s="30">
        <v>31</v>
      </c>
      <c r="E181" s="30">
        <v>17</v>
      </c>
      <c r="F181" s="30">
        <v>30</v>
      </c>
      <c r="G181" s="30">
        <v>355</v>
      </c>
      <c r="H181" s="30">
        <v>35</v>
      </c>
      <c r="I181" s="31">
        <v>0.91</v>
      </c>
      <c r="J181" s="32">
        <f t="shared" si="6"/>
        <v>4.959517092054333E-2</v>
      </c>
      <c r="K181" s="33">
        <f t="shared" si="7"/>
        <v>18897</v>
      </c>
      <c r="L181" s="34">
        <f t="shared" si="8"/>
        <v>-4.3016167690092866E-2</v>
      </c>
      <c r="M181" s="34" cm="1">
        <f t="array" ref="M181:R181">IFERROR((VLOOKUP(A181,$A$3:$I$369,{3,5,6,7,8,9},FALSE)/VLOOKUP(A181-7,$A$3:$I$369,{3,5,6,7,8,9},FALSE))-1, "No Data")</f>
        <v>0.11764705882352944</v>
      </c>
      <c r="N181" s="34">
        <v>-0.10526315789473684</v>
      </c>
      <c r="O181" s="34">
        <v>0.19999999999999996</v>
      </c>
      <c r="P181" s="34">
        <v>-9.6692111959287508E-2</v>
      </c>
      <c r="Q181" s="34">
        <v>-7.8947368421052655E-2</v>
      </c>
      <c r="R181" s="35">
        <v>0</v>
      </c>
    </row>
    <row r="182" spans="1:18" x14ac:dyDescent="0.25">
      <c r="A182" s="15">
        <v>43644</v>
      </c>
      <c r="B182" s="16">
        <v>401728</v>
      </c>
      <c r="C182" s="17">
        <v>0.17</v>
      </c>
      <c r="D182" s="16">
        <v>31</v>
      </c>
      <c r="E182" s="16">
        <v>18</v>
      </c>
      <c r="F182" s="16">
        <v>25</v>
      </c>
      <c r="G182" s="16">
        <v>400</v>
      </c>
      <c r="H182" s="16">
        <v>37</v>
      </c>
      <c r="I182" s="17">
        <v>0.92</v>
      </c>
      <c r="J182" s="18">
        <f t="shared" si="6"/>
        <v>5.0491738119706309E-2</v>
      </c>
      <c r="K182" s="19">
        <f t="shared" si="7"/>
        <v>19309</v>
      </c>
      <c r="L182" s="20">
        <f t="shared" si="8"/>
        <v>-9.5409892174697308E-2</v>
      </c>
      <c r="M182" s="20" cm="1">
        <f t="array" ref="M182:R182">IFERROR((VLOOKUP(A182,$A$3:$I$369,{3,5,6,7,8,9},FALSE)/VLOOKUP(A182-7,$A$3:$I$369,{3,5,6,7,8,9},FALSE))-1, "No Data")</f>
        <v>0</v>
      </c>
      <c r="N182" s="20">
        <v>5.8823529411764719E-2</v>
      </c>
      <c r="O182" s="20">
        <v>-0.16666666666666663</v>
      </c>
      <c r="P182" s="20">
        <v>0.1049723756906078</v>
      </c>
      <c r="Q182" s="20">
        <v>2.7777777777777679E-2</v>
      </c>
      <c r="R182" s="21">
        <v>-3.1578947368420929E-2</v>
      </c>
    </row>
    <row r="183" spans="1:18" x14ac:dyDescent="0.25">
      <c r="A183" s="22">
        <v>43645</v>
      </c>
      <c r="B183" s="23">
        <v>397499</v>
      </c>
      <c r="C183" s="24">
        <v>0.18</v>
      </c>
      <c r="D183" s="23">
        <v>38</v>
      </c>
      <c r="E183" s="23">
        <v>22</v>
      </c>
      <c r="F183" s="23">
        <v>29</v>
      </c>
      <c r="G183" s="23">
        <v>374</v>
      </c>
      <c r="H183" s="23">
        <v>35</v>
      </c>
      <c r="I183" s="24">
        <v>0.92</v>
      </c>
      <c r="J183" s="25">
        <f t="shared" si="6"/>
        <v>1.9832259620441883E-2</v>
      </c>
      <c r="K183" s="26">
        <f t="shared" si="7"/>
        <v>7730</v>
      </c>
      <c r="L183" s="27">
        <f t="shared" si="8"/>
        <v>7.6489607377133062E-2</v>
      </c>
      <c r="M183" s="27" cm="1">
        <f t="array" ref="M183:R183">IFERROR((VLOOKUP(A183,$A$3:$I$369,{3,5,6,7,8,9},FALSE)/VLOOKUP(A183-7,$A$3:$I$369,{3,5,6,7,8,9},FALSE))-1, "No Data")</f>
        <v>5.8823529411764497E-2</v>
      </c>
      <c r="N183" s="27">
        <v>4.7619047619047672E-2</v>
      </c>
      <c r="O183" s="27">
        <v>0.11538461538461542</v>
      </c>
      <c r="P183" s="27">
        <v>2.1857923497267784E-2</v>
      </c>
      <c r="Q183" s="27">
        <v>-2.777777777777779E-2</v>
      </c>
      <c r="R183" s="28">
        <v>-1.0752688172043001E-2</v>
      </c>
    </row>
    <row r="184" spans="1:18" x14ac:dyDescent="0.25">
      <c r="A184" s="15">
        <v>43646</v>
      </c>
      <c r="B184" s="16">
        <v>389825</v>
      </c>
      <c r="C184" s="17">
        <v>0.19</v>
      </c>
      <c r="D184" s="16">
        <v>36</v>
      </c>
      <c r="E184" s="16">
        <v>22</v>
      </c>
      <c r="F184" s="16">
        <v>29</v>
      </c>
      <c r="G184" s="16">
        <v>376</v>
      </c>
      <c r="H184" s="16">
        <v>38</v>
      </c>
      <c r="I184" s="17">
        <v>0.91</v>
      </c>
      <c r="J184" s="18">
        <f t="shared" si="6"/>
        <v>2.0166492637110345E-2</v>
      </c>
      <c r="K184" s="19">
        <f t="shared" si="7"/>
        <v>7706</v>
      </c>
      <c r="L184" s="20">
        <f t="shared" si="8"/>
        <v>0.11290890105866591</v>
      </c>
      <c r="M184" s="20" cm="1">
        <f t="array" ref="M184:R184">IFERROR((VLOOKUP(A184,$A$3:$I$369,{3,5,6,7,8,9},FALSE)/VLOOKUP(A184-7,$A$3:$I$369,{3,5,6,7,8,9},FALSE))-1, "No Data")</f>
        <v>5.555555555555558E-2</v>
      </c>
      <c r="N184" s="20">
        <v>4.7619047619047672E-2</v>
      </c>
      <c r="O184" s="20">
        <v>7.4074074074074181E-2</v>
      </c>
      <c r="P184" s="20">
        <v>-4.3256997455470736E-2</v>
      </c>
      <c r="Q184" s="20">
        <v>-5.0000000000000044E-2</v>
      </c>
      <c r="R184" s="21">
        <v>0</v>
      </c>
    </row>
    <row r="185" spans="1:18" x14ac:dyDescent="0.25">
      <c r="A185" s="22">
        <v>43647</v>
      </c>
      <c r="B185" s="23">
        <v>409263</v>
      </c>
      <c r="C185" s="24">
        <v>0.17</v>
      </c>
      <c r="D185" s="23">
        <v>31</v>
      </c>
      <c r="E185" s="23">
        <v>20</v>
      </c>
      <c r="F185" s="23">
        <v>26</v>
      </c>
      <c r="G185" s="23">
        <v>386</v>
      </c>
      <c r="H185" s="23">
        <v>36</v>
      </c>
      <c r="I185" s="24">
        <v>0.93</v>
      </c>
      <c r="J185" s="25">
        <f t="shared" si="6"/>
        <v>7.1172821734237113E-2</v>
      </c>
      <c r="K185" s="26">
        <f t="shared" si="7"/>
        <v>27193</v>
      </c>
      <c r="L185" s="27">
        <f t="shared" si="8"/>
        <v>3.769867105504221E-2</v>
      </c>
      <c r="M185" s="27" cm="1">
        <f t="array" ref="M185:R185">IFERROR((VLOOKUP(A185,$A$3:$I$369,{3,5,6,7,8,9},FALSE)/VLOOKUP(A185-7,$A$3:$I$369,{3,5,6,7,8,9},FALSE))-1, "No Data")</f>
        <v>-0.10526315789473684</v>
      </c>
      <c r="N185" s="27">
        <v>-9.0909090909090939E-2</v>
      </c>
      <c r="O185" s="27">
        <v>-0.1333333333333333</v>
      </c>
      <c r="P185" s="27">
        <v>-1.2787723785166238E-2</v>
      </c>
      <c r="Q185" s="27">
        <v>0.16129032258064524</v>
      </c>
      <c r="R185" s="28">
        <v>0</v>
      </c>
    </row>
    <row r="186" spans="1:18" x14ac:dyDescent="0.25">
      <c r="A186" s="15">
        <v>43648</v>
      </c>
      <c r="B186" s="16">
        <v>404436</v>
      </c>
      <c r="C186" s="17">
        <v>0.17</v>
      </c>
      <c r="D186" s="16">
        <v>34</v>
      </c>
      <c r="E186" s="16">
        <v>19</v>
      </c>
      <c r="F186" s="16">
        <v>25</v>
      </c>
      <c r="G186" s="16">
        <v>376</v>
      </c>
      <c r="H186" s="16">
        <v>38</v>
      </c>
      <c r="I186" s="17">
        <v>0.94</v>
      </c>
      <c r="J186" s="18">
        <f t="shared" si="6"/>
        <v>1.2857436226214825E-2</v>
      </c>
      <c r="K186" s="19">
        <f t="shared" si="7"/>
        <v>5134</v>
      </c>
      <c r="L186" s="20">
        <f t="shared" si="8"/>
        <v>4.3550085808827355E-2</v>
      </c>
      <c r="M186" s="20" cm="1">
        <f t="array" ref="M186:R186">IFERROR((VLOOKUP(A186,$A$3:$I$369,{3,5,6,7,8,9},FALSE)/VLOOKUP(A186-7,$A$3:$I$369,{3,5,6,7,8,9},FALSE))-1, "No Data")</f>
        <v>0</v>
      </c>
      <c r="N186" s="20">
        <v>-9.5238095238095233E-2</v>
      </c>
      <c r="O186" s="20">
        <v>-0.1071428571428571</v>
      </c>
      <c r="P186" s="20">
        <v>4.7353760445682402E-2</v>
      </c>
      <c r="Q186" s="20">
        <v>0.11764705882352944</v>
      </c>
      <c r="R186" s="21">
        <v>-1.0526315789473717E-2</v>
      </c>
    </row>
    <row r="187" spans="1:18" x14ac:dyDescent="0.25">
      <c r="A187" s="22">
        <v>43649</v>
      </c>
      <c r="B187" s="23">
        <v>390781</v>
      </c>
      <c r="C187" s="24">
        <v>0.17</v>
      </c>
      <c r="D187" s="23">
        <v>39</v>
      </c>
      <c r="E187" s="23">
        <v>20</v>
      </c>
      <c r="F187" s="23">
        <v>30</v>
      </c>
      <c r="G187" s="23">
        <v>385</v>
      </c>
      <c r="H187" s="23">
        <v>35</v>
      </c>
      <c r="I187" s="24">
        <v>0.94</v>
      </c>
      <c r="J187" s="25">
        <f t="shared" si="6"/>
        <v>1.8278864198038036E-3</v>
      </c>
      <c r="K187" s="26">
        <f t="shared" si="7"/>
        <v>713</v>
      </c>
      <c r="L187" s="27">
        <f t="shared" si="8"/>
        <v>2.8191778167693249E-2</v>
      </c>
      <c r="M187" s="27" cm="1">
        <f t="array" ref="M187:R187">IFERROR((VLOOKUP(A187,$A$3:$I$369,{3,5,6,7,8,9},FALSE)/VLOOKUP(A187-7,$A$3:$I$369,{3,5,6,7,8,9},FALSE))-1, "No Data")</f>
        <v>-5.5555555555555469E-2</v>
      </c>
      <c r="N187" s="27">
        <v>-9.0909090909090939E-2</v>
      </c>
      <c r="O187" s="27">
        <v>0</v>
      </c>
      <c r="P187" s="27">
        <v>5.4794520547945202E-2</v>
      </c>
      <c r="Q187" s="27">
        <v>0.12903225806451624</v>
      </c>
      <c r="R187" s="28">
        <v>2.1739130434782483E-2</v>
      </c>
    </row>
    <row r="188" spans="1:18" x14ac:dyDescent="0.25">
      <c r="A188" s="15">
        <v>43650</v>
      </c>
      <c r="B188" s="16">
        <v>400441</v>
      </c>
      <c r="C188" s="17">
        <v>0.18</v>
      </c>
      <c r="D188" s="16">
        <v>36</v>
      </c>
      <c r="E188" s="16">
        <v>20</v>
      </c>
      <c r="F188" s="16">
        <v>26</v>
      </c>
      <c r="G188" s="16">
        <v>382</v>
      </c>
      <c r="H188" s="16">
        <v>37</v>
      </c>
      <c r="I188" s="17">
        <v>0.91</v>
      </c>
      <c r="J188" s="18">
        <f t="shared" si="6"/>
        <v>1.2977530618469846E-3</v>
      </c>
      <c r="K188" s="19">
        <f t="shared" si="7"/>
        <v>519</v>
      </c>
      <c r="L188" s="20">
        <f t="shared" si="8"/>
        <v>0.16279739065246757</v>
      </c>
      <c r="M188" s="20" cm="1">
        <f t="array" ref="M188:R188">IFERROR((VLOOKUP(A188,$A$3:$I$369,{3,5,6,7,8,9},FALSE)/VLOOKUP(A188-7,$A$3:$I$369,{3,5,6,7,8,9},FALSE))-1, "No Data")</f>
        <v>-5.2631578947368474E-2</v>
      </c>
      <c r="N188" s="20">
        <v>0.17647058823529416</v>
      </c>
      <c r="O188" s="20">
        <v>-0.1333333333333333</v>
      </c>
      <c r="P188" s="20">
        <v>7.6056338028168913E-2</v>
      </c>
      <c r="Q188" s="20">
        <v>5.7142857142857162E-2</v>
      </c>
      <c r="R188" s="21">
        <v>0</v>
      </c>
    </row>
    <row r="189" spans="1:18" x14ac:dyDescent="0.25">
      <c r="A189" s="22">
        <v>43651</v>
      </c>
      <c r="B189" s="23">
        <v>380485</v>
      </c>
      <c r="C189" s="24">
        <v>0.19</v>
      </c>
      <c r="D189" s="23">
        <v>40</v>
      </c>
      <c r="E189" s="23">
        <v>19</v>
      </c>
      <c r="F189" s="23">
        <v>27</v>
      </c>
      <c r="G189" s="23">
        <v>380</v>
      </c>
      <c r="H189" s="23">
        <v>34</v>
      </c>
      <c r="I189" s="24">
        <v>0.92</v>
      </c>
      <c r="J189" s="25">
        <f t="shared" si="6"/>
        <v>-5.287906245021512E-2</v>
      </c>
      <c r="K189" s="26">
        <f t="shared" si="7"/>
        <v>-21243</v>
      </c>
      <c r="L189" s="27">
        <f t="shared" si="8"/>
        <v>0.22209153232230316</v>
      </c>
      <c r="M189" s="27" cm="1">
        <f t="array" ref="M189:R189">IFERROR((VLOOKUP(A189,$A$3:$I$369,{3,5,6,7,8,9},FALSE)/VLOOKUP(A189-7,$A$3:$I$369,{3,5,6,7,8,9},FALSE))-1, "No Data")</f>
        <v>0.11764705882352944</v>
      </c>
      <c r="N189" s="27">
        <v>5.555555555555558E-2</v>
      </c>
      <c r="O189" s="27">
        <v>8.0000000000000071E-2</v>
      </c>
      <c r="P189" s="27">
        <v>-5.0000000000000044E-2</v>
      </c>
      <c r="Q189" s="27">
        <v>-8.108108108108103E-2</v>
      </c>
      <c r="R189" s="28">
        <v>0</v>
      </c>
    </row>
    <row r="190" spans="1:18" x14ac:dyDescent="0.25">
      <c r="A190" s="15">
        <v>43652</v>
      </c>
      <c r="B190" s="16">
        <v>385998</v>
      </c>
      <c r="C190" s="17">
        <v>0.18</v>
      </c>
      <c r="D190" s="16">
        <v>35</v>
      </c>
      <c r="E190" s="16">
        <v>22</v>
      </c>
      <c r="F190" s="16">
        <v>26</v>
      </c>
      <c r="G190" s="16">
        <v>373</v>
      </c>
      <c r="H190" s="16">
        <v>39</v>
      </c>
      <c r="I190" s="17">
        <v>0.94</v>
      </c>
      <c r="J190" s="18">
        <f t="shared" si="6"/>
        <v>-2.8933406121776417E-2</v>
      </c>
      <c r="K190" s="19">
        <f t="shared" si="7"/>
        <v>-11501</v>
      </c>
      <c r="L190" s="20">
        <f t="shared" si="8"/>
        <v>-0.10559655827005721</v>
      </c>
      <c r="M190" s="20" cm="1">
        <f t="array" ref="M190:R190">IFERROR((VLOOKUP(A190,$A$3:$I$369,{3,5,6,7,8,9},FALSE)/VLOOKUP(A190-7,$A$3:$I$369,{3,5,6,7,8,9},FALSE))-1, "No Data")</f>
        <v>0</v>
      </c>
      <c r="N190" s="20">
        <v>0</v>
      </c>
      <c r="O190" s="20">
        <v>-0.10344827586206895</v>
      </c>
      <c r="P190" s="20">
        <v>-2.673796791443861E-3</v>
      </c>
      <c r="Q190" s="20">
        <v>0.11428571428571432</v>
      </c>
      <c r="R190" s="21">
        <v>2.1739130434782483E-2</v>
      </c>
    </row>
    <row r="191" spans="1:18" x14ac:dyDescent="0.25">
      <c r="A191" s="22">
        <v>43653</v>
      </c>
      <c r="B191" s="23">
        <v>402638</v>
      </c>
      <c r="C191" s="24">
        <v>0.18</v>
      </c>
      <c r="D191" s="23">
        <v>32</v>
      </c>
      <c r="E191" s="23">
        <v>21</v>
      </c>
      <c r="F191" s="23">
        <v>28</v>
      </c>
      <c r="G191" s="23">
        <v>352</v>
      </c>
      <c r="H191" s="23">
        <v>32</v>
      </c>
      <c r="I191" s="24">
        <v>0.94</v>
      </c>
      <c r="J191" s="25">
        <f t="shared" si="6"/>
        <v>3.286859488231908E-2</v>
      </c>
      <c r="K191" s="26">
        <f t="shared" si="7"/>
        <v>12813</v>
      </c>
      <c r="L191" s="27">
        <f t="shared" si="8"/>
        <v>-8.1894582326827559E-2</v>
      </c>
      <c r="M191" s="27" cm="1">
        <f t="array" ref="M191:R191">IFERROR((VLOOKUP(A191,$A$3:$I$369,{3,5,6,7,8,9},FALSE)/VLOOKUP(A191-7,$A$3:$I$369,{3,5,6,7,8,9},FALSE))-1, "No Data")</f>
        <v>-5.2631578947368474E-2</v>
      </c>
      <c r="N191" s="27">
        <v>-4.5454545454545414E-2</v>
      </c>
      <c r="O191" s="27">
        <v>-3.4482758620689613E-2</v>
      </c>
      <c r="P191" s="27">
        <v>-6.3829787234042534E-2</v>
      </c>
      <c r="Q191" s="27">
        <v>-0.15789473684210531</v>
      </c>
      <c r="R191" s="28">
        <v>3.296703296703285E-2</v>
      </c>
    </row>
    <row r="192" spans="1:18" x14ac:dyDescent="0.25">
      <c r="A192" s="15">
        <v>43654</v>
      </c>
      <c r="B192" s="16">
        <v>389876</v>
      </c>
      <c r="C192" s="17">
        <v>0.18</v>
      </c>
      <c r="D192" s="16">
        <v>40</v>
      </c>
      <c r="E192" s="16">
        <v>19</v>
      </c>
      <c r="F192" s="16">
        <v>28</v>
      </c>
      <c r="G192" s="16">
        <v>388</v>
      </c>
      <c r="H192" s="16">
        <v>34</v>
      </c>
      <c r="I192" s="17">
        <v>0.92</v>
      </c>
      <c r="J192" s="18">
        <f t="shared" si="6"/>
        <v>-4.7370517246855925E-2</v>
      </c>
      <c r="K192" s="19">
        <f t="shared" si="7"/>
        <v>-19387</v>
      </c>
      <c r="L192" s="20">
        <f t="shared" si="8"/>
        <v>0.22919933258470193</v>
      </c>
      <c r="M192" s="20" cm="1">
        <f t="array" ref="M192:R192">IFERROR((VLOOKUP(A192,$A$3:$I$369,{3,5,6,7,8,9},FALSE)/VLOOKUP(A192-7,$A$3:$I$369,{3,5,6,7,8,9},FALSE))-1, "No Data")</f>
        <v>5.8823529411764497E-2</v>
      </c>
      <c r="N192" s="20">
        <v>-5.0000000000000044E-2</v>
      </c>
      <c r="O192" s="20">
        <v>7.6923076923076872E-2</v>
      </c>
      <c r="P192" s="20">
        <v>5.1813471502590858E-3</v>
      </c>
      <c r="Q192" s="20">
        <v>-5.555555555555558E-2</v>
      </c>
      <c r="R192" s="21">
        <v>-1.0752688172043001E-2</v>
      </c>
    </row>
    <row r="193" spans="1:18" x14ac:dyDescent="0.25">
      <c r="A193" s="22">
        <v>43655</v>
      </c>
      <c r="B193" s="23">
        <v>386858</v>
      </c>
      <c r="C193" s="24">
        <v>0.17</v>
      </c>
      <c r="D193" s="23">
        <v>39</v>
      </c>
      <c r="E193" s="23">
        <v>22</v>
      </c>
      <c r="F193" s="23">
        <v>27</v>
      </c>
      <c r="G193" s="23">
        <v>388</v>
      </c>
      <c r="H193" s="23">
        <v>32</v>
      </c>
      <c r="I193" s="24">
        <v>0.91</v>
      </c>
      <c r="J193" s="25">
        <f t="shared" si="6"/>
        <v>-4.3462995381222225E-2</v>
      </c>
      <c r="K193" s="26">
        <f t="shared" si="7"/>
        <v>-17578</v>
      </c>
      <c r="L193" s="27">
        <f t="shared" si="8"/>
        <v>9.7204211180362821E-2</v>
      </c>
      <c r="M193" s="27" cm="1">
        <f t="array" ref="M193:R193">IFERROR((VLOOKUP(A193,$A$3:$I$369,{3,5,6,7,8,9},FALSE)/VLOOKUP(A193-7,$A$3:$I$369,{3,5,6,7,8,9},FALSE))-1, "No Data")</f>
        <v>0</v>
      </c>
      <c r="N193" s="27">
        <v>0.15789473684210531</v>
      </c>
      <c r="O193" s="27">
        <v>8.0000000000000071E-2</v>
      </c>
      <c r="P193" s="27">
        <v>3.1914893617021267E-2</v>
      </c>
      <c r="Q193" s="27">
        <v>-0.15789473684210531</v>
      </c>
      <c r="R193" s="28">
        <v>-3.1914893617021156E-2</v>
      </c>
    </row>
    <row r="194" spans="1:18" x14ac:dyDescent="0.25">
      <c r="A194" s="15">
        <v>43656</v>
      </c>
      <c r="B194" s="16">
        <v>388864</v>
      </c>
      <c r="C194" s="17">
        <v>0.19</v>
      </c>
      <c r="D194" s="16">
        <v>40</v>
      </c>
      <c r="E194" s="16">
        <v>22</v>
      </c>
      <c r="F194" s="16">
        <v>29</v>
      </c>
      <c r="G194" s="16">
        <v>382</v>
      </c>
      <c r="H194" s="16">
        <v>35</v>
      </c>
      <c r="I194" s="17">
        <v>0.94</v>
      </c>
      <c r="J194" s="18">
        <f t="shared" si="6"/>
        <v>-4.9055609151928969E-3</v>
      </c>
      <c r="K194" s="19">
        <f t="shared" si="7"/>
        <v>-1917</v>
      </c>
      <c r="L194" s="20">
        <f t="shared" si="8"/>
        <v>2.0609681112622624E-2</v>
      </c>
      <c r="M194" s="20" cm="1">
        <f t="array" ref="M194:R194">IFERROR((VLOOKUP(A194,$A$3:$I$369,{3,5,6,7,8,9},FALSE)/VLOOKUP(A194-7,$A$3:$I$369,{3,5,6,7,8,9},FALSE))-1, "No Data")</f>
        <v>0.11764705882352944</v>
      </c>
      <c r="N194" s="20">
        <v>0.10000000000000009</v>
      </c>
      <c r="O194" s="20">
        <v>-3.3333333333333326E-2</v>
      </c>
      <c r="P194" s="20">
        <v>-7.7922077922077948E-3</v>
      </c>
      <c r="Q194" s="20">
        <v>0</v>
      </c>
      <c r="R194" s="21">
        <v>0</v>
      </c>
    </row>
    <row r="195" spans="1:18" x14ac:dyDescent="0.25">
      <c r="A195" s="22">
        <v>43657</v>
      </c>
      <c r="B195" s="23">
        <v>387491</v>
      </c>
      <c r="C195" s="24">
        <v>0.19</v>
      </c>
      <c r="D195" s="23">
        <v>32</v>
      </c>
      <c r="E195" s="23">
        <v>20</v>
      </c>
      <c r="F195" s="23">
        <v>27</v>
      </c>
      <c r="G195" s="23">
        <v>384</v>
      </c>
      <c r="H195" s="23">
        <v>38</v>
      </c>
      <c r="I195" s="24">
        <v>0.91</v>
      </c>
      <c r="J195" s="25">
        <f t="shared" si="6"/>
        <v>-3.2339345871177039E-2</v>
      </c>
      <c r="K195" s="26">
        <f t="shared" si="7"/>
        <v>-12950</v>
      </c>
      <c r="L195" s="27">
        <f t="shared" si="8"/>
        <v>-0.1398571963299351</v>
      </c>
      <c r="M195" s="27" cm="1">
        <f t="array" ref="M195:R195">IFERROR((VLOOKUP(A195,$A$3:$I$369,{3,5,6,7,8,9},FALSE)/VLOOKUP(A195-7,$A$3:$I$369,{3,5,6,7,8,9},FALSE))-1, "No Data")</f>
        <v>5.555555555555558E-2</v>
      </c>
      <c r="N195" s="27">
        <v>0</v>
      </c>
      <c r="O195" s="27">
        <v>3.8461538461538547E-2</v>
      </c>
      <c r="P195" s="27">
        <v>5.2356020942407877E-3</v>
      </c>
      <c r="Q195" s="27">
        <v>2.7027027027026973E-2</v>
      </c>
      <c r="R195" s="28">
        <v>0</v>
      </c>
    </row>
    <row r="196" spans="1:18" x14ac:dyDescent="0.25">
      <c r="A196" s="15">
        <v>43658</v>
      </c>
      <c r="B196" s="16">
        <v>390416</v>
      </c>
      <c r="C196" s="17">
        <v>0.18</v>
      </c>
      <c r="D196" s="16">
        <v>37</v>
      </c>
      <c r="E196" s="16">
        <v>21</v>
      </c>
      <c r="F196" s="16">
        <v>27</v>
      </c>
      <c r="G196" s="16">
        <v>380</v>
      </c>
      <c r="H196" s="16">
        <v>33</v>
      </c>
      <c r="I196" s="17">
        <v>0.95</v>
      </c>
      <c r="J196" s="18">
        <f t="shared" si="6"/>
        <v>2.6100897538667844E-2</v>
      </c>
      <c r="K196" s="19">
        <f t="shared" si="7"/>
        <v>9931</v>
      </c>
      <c r="L196" s="20">
        <f t="shared" si="8"/>
        <v>-5.0856669776732311E-2</v>
      </c>
      <c r="M196" s="20" cm="1">
        <f t="array" ref="M196:R196">IFERROR((VLOOKUP(A196,$A$3:$I$369,{3,5,6,7,8,9},FALSE)/VLOOKUP(A196-7,$A$3:$I$369,{3,5,6,7,8,9},FALSE))-1, "No Data")</f>
        <v>-5.2631578947368474E-2</v>
      </c>
      <c r="N196" s="20">
        <v>0.10526315789473695</v>
      </c>
      <c r="O196" s="20">
        <v>0</v>
      </c>
      <c r="P196" s="20">
        <v>0</v>
      </c>
      <c r="Q196" s="20">
        <v>-2.9411764705882359E-2</v>
      </c>
      <c r="R196" s="21">
        <v>3.2608695652173836E-2</v>
      </c>
    </row>
    <row r="197" spans="1:18" x14ac:dyDescent="0.25">
      <c r="A197" s="22">
        <v>43659</v>
      </c>
      <c r="B197" s="23">
        <v>397033</v>
      </c>
      <c r="C197" s="24">
        <v>0.17</v>
      </c>
      <c r="D197" s="23">
        <v>34</v>
      </c>
      <c r="E197" s="23">
        <v>19</v>
      </c>
      <c r="F197" s="23">
        <v>27</v>
      </c>
      <c r="G197" s="23">
        <v>387</v>
      </c>
      <c r="H197" s="23">
        <v>34</v>
      </c>
      <c r="I197" s="24">
        <v>0.91</v>
      </c>
      <c r="J197" s="25">
        <f t="shared" ref="J197:J260" si="9">IFERROR((VLOOKUP(A197,$A$3:$I$369,2,FALSE)/VLOOKUP(A197-7,$A$3:$I$369,2,FALSE))-1, "No Data")</f>
        <v>2.8588231027103728E-2</v>
      </c>
      <c r="K197" s="26">
        <f t="shared" si="7"/>
        <v>11035</v>
      </c>
      <c r="L197" s="27">
        <f t="shared" si="8"/>
        <v>-8.0000414509917572E-4</v>
      </c>
      <c r="M197" s="27" cm="1">
        <f t="array" ref="M197:R197">IFERROR((VLOOKUP(A197,$A$3:$I$369,{3,5,6,7,8,9},FALSE)/VLOOKUP(A197-7,$A$3:$I$369,{3,5,6,7,8,9},FALSE))-1, "No Data")</f>
        <v>-5.5555555555555469E-2</v>
      </c>
      <c r="N197" s="27">
        <v>-0.13636363636363635</v>
      </c>
      <c r="O197" s="27">
        <v>3.8461538461538547E-2</v>
      </c>
      <c r="P197" s="27">
        <v>3.7533512064343189E-2</v>
      </c>
      <c r="Q197" s="27">
        <v>-0.12820512820512819</v>
      </c>
      <c r="R197" s="28">
        <v>-3.1914893617021156E-2</v>
      </c>
    </row>
    <row r="198" spans="1:18" x14ac:dyDescent="0.25">
      <c r="A198" s="15">
        <v>43660</v>
      </c>
      <c r="B198" s="16">
        <v>395422</v>
      </c>
      <c r="C198" s="17">
        <v>0.17</v>
      </c>
      <c r="D198" s="16">
        <v>38</v>
      </c>
      <c r="E198" s="16">
        <v>22</v>
      </c>
      <c r="F198" s="16">
        <v>26</v>
      </c>
      <c r="G198" s="16">
        <v>399</v>
      </c>
      <c r="H198" s="16">
        <v>35</v>
      </c>
      <c r="I198" s="17">
        <v>0.92</v>
      </c>
      <c r="J198" s="18">
        <f t="shared" si="9"/>
        <v>-1.7921805691464843E-2</v>
      </c>
      <c r="K198" s="19">
        <f t="shared" si="7"/>
        <v>-7216</v>
      </c>
      <c r="L198" s="20">
        <f t="shared" si="8"/>
        <v>0.16621785574138559</v>
      </c>
      <c r="M198" s="20" cm="1">
        <f t="array" ref="M198:R198">IFERROR((VLOOKUP(A198,$A$3:$I$369,{3,5,6,7,8,9},FALSE)/VLOOKUP(A198-7,$A$3:$I$369,{3,5,6,7,8,9},FALSE))-1, "No Data")</f>
        <v>-5.5555555555555469E-2</v>
      </c>
      <c r="N198" s="20">
        <v>4.7619047619047672E-2</v>
      </c>
      <c r="O198" s="20">
        <v>-7.1428571428571397E-2</v>
      </c>
      <c r="P198" s="20">
        <v>0.13352272727272729</v>
      </c>
      <c r="Q198" s="20">
        <v>9.375E-2</v>
      </c>
      <c r="R198" s="21">
        <v>-2.1276595744680771E-2</v>
      </c>
    </row>
    <row r="199" spans="1:18" x14ac:dyDescent="0.25">
      <c r="A199" s="22">
        <v>43661</v>
      </c>
      <c r="B199" s="23">
        <v>392725</v>
      </c>
      <c r="C199" s="24">
        <v>0.18</v>
      </c>
      <c r="D199" s="23">
        <v>39</v>
      </c>
      <c r="E199" s="23">
        <v>22</v>
      </c>
      <c r="F199" s="23">
        <v>27</v>
      </c>
      <c r="G199" s="23">
        <v>353</v>
      </c>
      <c r="H199" s="23">
        <v>32</v>
      </c>
      <c r="I199" s="24">
        <v>0.94</v>
      </c>
      <c r="J199" s="25">
        <f t="shared" si="9"/>
        <v>7.3074515999957956E-3</v>
      </c>
      <c r="K199" s="26">
        <f t="shared" si="7"/>
        <v>2849</v>
      </c>
      <c r="L199" s="27">
        <f t="shared" si="8"/>
        <v>-1.787523469000396E-2</v>
      </c>
      <c r="M199" s="27" cm="1">
        <f t="array" ref="M199:R199">IFERROR((VLOOKUP(A199,$A$3:$I$369,{3,5,6,7,8,9},FALSE)/VLOOKUP(A199-7,$A$3:$I$369,{3,5,6,7,8,9},FALSE))-1, "No Data")</f>
        <v>0</v>
      </c>
      <c r="N199" s="27">
        <v>0.15789473684210531</v>
      </c>
      <c r="O199" s="27">
        <v>-3.5714285714285698E-2</v>
      </c>
      <c r="P199" s="27">
        <v>-9.0206185567010322E-2</v>
      </c>
      <c r="Q199" s="27">
        <v>-5.8823529411764719E-2</v>
      </c>
      <c r="R199" s="28">
        <v>2.1739130434782483E-2</v>
      </c>
    </row>
    <row r="200" spans="1:18" x14ac:dyDescent="0.25">
      <c r="A200" s="29">
        <v>43662</v>
      </c>
      <c r="B200" s="30">
        <v>387617</v>
      </c>
      <c r="C200" s="31">
        <v>0.17</v>
      </c>
      <c r="D200" s="30">
        <v>38</v>
      </c>
      <c r="E200" s="30">
        <v>20</v>
      </c>
      <c r="F200" s="30">
        <v>30</v>
      </c>
      <c r="G200" s="30">
        <v>458</v>
      </c>
      <c r="H200" s="30">
        <v>40</v>
      </c>
      <c r="I200" s="31">
        <v>0.95</v>
      </c>
      <c r="J200" s="32">
        <f t="shared" si="9"/>
        <v>1.9619602024516514E-3</v>
      </c>
      <c r="K200" s="33">
        <f t="shared" si="7"/>
        <v>759</v>
      </c>
      <c r="L200" s="34">
        <f t="shared" si="8"/>
        <v>-2.3729372110431801E-2</v>
      </c>
      <c r="M200" s="34" cm="1">
        <f t="array" ref="M200:R200">IFERROR((VLOOKUP(A200,$A$3:$I$369,{3,5,6,7,8,9},FALSE)/VLOOKUP(A200-7,$A$3:$I$369,{3,5,6,7,8,9},FALSE))-1, "No Data")</f>
        <v>0</v>
      </c>
      <c r="N200" s="34">
        <v>-9.0909090909090939E-2</v>
      </c>
      <c r="O200" s="34">
        <v>0.11111111111111116</v>
      </c>
      <c r="P200" s="34">
        <v>0.18041237113402064</v>
      </c>
      <c r="Q200" s="34">
        <v>0.25</v>
      </c>
      <c r="R200" s="35">
        <v>4.39560439560438E-2</v>
      </c>
    </row>
    <row r="201" spans="1:18" x14ac:dyDescent="0.25">
      <c r="A201" s="22">
        <v>43663</v>
      </c>
      <c r="B201" s="23">
        <v>386795</v>
      </c>
      <c r="C201" s="24">
        <v>0.18</v>
      </c>
      <c r="D201" s="23">
        <v>30</v>
      </c>
      <c r="E201" s="23">
        <v>17</v>
      </c>
      <c r="F201" s="23">
        <v>29</v>
      </c>
      <c r="G201" s="23">
        <v>387</v>
      </c>
      <c r="H201" s="23">
        <v>36</v>
      </c>
      <c r="I201" s="24">
        <v>0.93</v>
      </c>
      <c r="J201" s="25">
        <f t="shared" si="9"/>
        <v>-5.3206262343646893E-3</v>
      </c>
      <c r="K201" s="26">
        <f t="shared" si="7"/>
        <v>-2069</v>
      </c>
      <c r="L201" s="27">
        <f t="shared" si="8"/>
        <v>-0.25399046967577354</v>
      </c>
      <c r="M201" s="27" cm="1">
        <f t="array" ref="M201:R201">IFERROR((VLOOKUP(A201,$A$3:$I$369,{3,5,6,7,8,9},FALSE)/VLOOKUP(A201-7,$A$3:$I$369,{3,5,6,7,8,9},FALSE))-1, "No Data")</f>
        <v>-5.2631578947368474E-2</v>
      </c>
      <c r="N201" s="27">
        <v>-0.22727272727272729</v>
      </c>
      <c r="O201" s="27">
        <v>0</v>
      </c>
      <c r="P201" s="27">
        <v>1.308900523560208E-2</v>
      </c>
      <c r="Q201" s="27">
        <v>2.857142857142847E-2</v>
      </c>
      <c r="R201" s="28">
        <v>-1.0638297872340274E-2</v>
      </c>
    </row>
    <row r="202" spans="1:18" x14ac:dyDescent="0.25">
      <c r="A202" s="15">
        <v>43664</v>
      </c>
      <c r="B202" s="16">
        <v>395874</v>
      </c>
      <c r="C202" s="17">
        <v>0.17</v>
      </c>
      <c r="D202" s="16">
        <v>36</v>
      </c>
      <c r="E202" s="16">
        <v>18</v>
      </c>
      <c r="F202" s="16">
        <v>29</v>
      </c>
      <c r="G202" s="16">
        <v>372</v>
      </c>
      <c r="H202" s="16">
        <v>37</v>
      </c>
      <c r="I202" s="17">
        <v>0.94</v>
      </c>
      <c r="J202" s="18">
        <f t="shared" si="9"/>
        <v>2.1634050855374731E-2</v>
      </c>
      <c r="K202" s="19">
        <f t="shared" si="7"/>
        <v>8383</v>
      </c>
      <c r="L202" s="20">
        <f t="shared" si="8"/>
        <v>0.14933830721229646</v>
      </c>
      <c r="M202" s="20" cm="1">
        <f t="array" ref="M202:R202">IFERROR((VLOOKUP(A202,$A$3:$I$369,{3,5,6,7,8,9},FALSE)/VLOOKUP(A202-7,$A$3:$I$369,{3,5,6,7,8,9},FALSE))-1, "No Data")</f>
        <v>-0.10526315789473684</v>
      </c>
      <c r="N202" s="20">
        <v>-9.9999999999999978E-2</v>
      </c>
      <c r="O202" s="20">
        <v>7.4074074074074181E-2</v>
      </c>
      <c r="P202" s="20">
        <v>-3.125E-2</v>
      </c>
      <c r="Q202" s="20">
        <v>-2.6315789473684181E-2</v>
      </c>
      <c r="R202" s="21">
        <v>3.296703296703285E-2</v>
      </c>
    </row>
    <row r="203" spans="1:18" x14ac:dyDescent="0.25">
      <c r="A203" s="22">
        <v>43665</v>
      </c>
      <c r="B203" s="23">
        <v>387761</v>
      </c>
      <c r="C203" s="24">
        <v>0.19</v>
      </c>
      <c r="D203" s="23">
        <v>32</v>
      </c>
      <c r="E203" s="23">
        <v>19</v>
      </c>
      <c r="F203" s="23">
        <v>30</v>
      </c>
      <c r="G203" s="23">
        <v>388</v>
      </c>
      <c r="H203" s="23">
        <v>40</v>
      </c>
      <c r="I203" s="24">
        <v>0.94</v>
      </c>
      <c r="J203" s="25">
        <f t="shared" si="9"/>
        <v>-6.8004385066186002E-3</v>
      </c>
      <c r="K203" s="26">
        <f t="shared" si="7"/>
        <v>-2655</v>
      </c>
      <c r="L203" s="27">
        <f t="shared" si="8"/>
        <v>-0.14101659546518364</v>
      </c>
      <c r="M203" s="27" cm="1">
        <f t="array" ref="M203:R203">IFERROR((VLOOKUP(A203,$A$3:$I$369,{3,5,6,7,8,9},FALSE)/VLOOKUP(A203-7,$A$3:$I$369,{3,5,6,7,8,9},FALSE))-1, "No Data")</f>
        <v>5.555555555555558E-2</v>
      </c>
      <c r="N203" s="27">
        <v>-9.5238095238095233E-2</v>
      </c>
      <c r="O203" s="27">
        <v>0.11111111111111116</v>
      </c>
      <c r="P203" s="27">
        <v>2.1052631578947434E-2</v>
      </c>
      <c r="Q203" s="27">
        <v>0.21212121212121215</v>
      </c>
      <c r="R203" s="28">
        <v>-1.0526315789473717E-2</v>
      </c>
    </row>
    <row r="204" spans="1:18" x14ac:dyDescent="0.25">
      <c r="A204" s="15">
        <v>43666</v>
      </c>
      <c r="B204" s="16">
        <v>406137</v>
      </c>
      <c r="C204" s="17">
        <v>0.17</v>
      </c>
      <c r="D204" s="16">
        <v>34</v>
      </c>
      <c r="E204" s="16">
        <v>22</v>
      </c>
      <c r="F204" s="16">
        <v>30</v>
      </c>
      <c r="G204" s="16">
        <v>358</v>
      </c>
      <c r="H204" s="16">
        <v>37</v>
      </c>
      <c r="I204" s="17">
        <v>0.95</v>
      </c>
      <c r="J204" s="18">
        <f t="shared" si="9"/>
        <v>2.2930083897308329E-2</v>
      </c>
      <c r="K204" s="19">
        <f t="shared" ref="K204:K267" si="10">B204-B197</f>
        <v>9104</v>
      </c>
      <c r="L204" s="20">
        <f t="shared" ref="L204:L267" si="11">((B204*D204)/(B197*D197))-1</f>
        <v>2.2930083897308329E-2</v>
      </c>
      <c r="M204" s="20" cm="1">
        <f t="array" ref="M204:R204">IFERROR((VLOOKUP(A204,$A$3:$I$369,{3,5,6,7,8,9},FALSE)/VLOOKUP(A204-7,$A$3:$I$369,{3,5,6,7,8,9},FALSE))-1, "No Data")</f>
        <v>0</v>
      </c>
      <c r="N204" s="20">
        <v>0.15789473684210531</v>
      </c>
      <c r="O204" s="20">
        <v>0.11111111111111116</v>
      </c>
      <c r="P204" s="20">
        <v>-7.4935400516795814E-2</v>
      </c>
      <c r="Q204" s="20">
        <v>8.8235294117646967E-2</v>
      </c>
      <c r="R204" s="21">
        <v>4.39560439560438E-2</v>
      </c>
    </row>
    <row r="205" spans="1:18" x14ac:dyDescent="0.25">
      <c r="A205" s="22">
        <v>43667</v>
      </c>
      <c r="B205" s="23">
        <v>386278</v>
      </c>
      <c r="C205" s="24">
        <v>0.19</v>
      </c>
      <c r="D205" s="23">
        <v>35</v>
      </c>
      <c r="E205" s="23">
        <v>22</v>
      </c>
      <c r="F205" s="23">
        <v>28</v>
      </c>
      <c r="G205" s="23">
        <v>396</v>
      </c>
      <c r="H205" s="23">
        <v>34</v>
      </c>
      <c r="I205" s="24">
        <v>0.93</v>
      </c>
      <c r="J205" s="25">
        <f t="shared" si="9"/>
        <v>-2.3124661753771925E-2</v>
      </c>
      <c r="K205" s="26">
        <f t="shared" si="10"/>
        <v>-9144</v>
      </c>
      <c r="L205" s="27">
        <f t="shared" si="11"/>
        <v>-0.10024639898373733</v>
      </c>
      <c r="M205" s="27" cm="1">
        <f t="array" ref="M205:R205">IFERROR((VLOOKUP(A205,$A$3:$I$369,{3,5,6,7,8,9},FALSE)/VLOOKUP(A205-7,$A$3:$I$369,{3,5,6,7,8,9},FALSE))-1, "No Data")</f>
        <v>0.11764705882352944</v>
      </c>
      <c r="N205" s="27">
        <v>0</v>
      </c>
      <c r="O205" s="27">
        <v>7.6923076923076872E-2</v>
      </c>
      <c r="P205" s="27">
        <v>-7.5187969924812581E-3</v>
      </c>
      <c r="Q205" s="27">
        <v>-2.8571428571428581E-2</v>
      </c>
      <c r="R205" s="28">
        <v>1.0869565217391353E-2</v>
      </c>
    </row>
    <row r="206" spans="1:18" x14ac:dyDescent="0.25">
      <c r="A206" s="15">
        <v>43668</v>
      </c>
      <c r="B206" s="16">
        <v>385427</v>
      </c>
      <c r="C206" s="17">
        <v>0.19</v>
      </c>
      <c r="D206" s="16">
        <v>33</v>
      </c>
      <c r="E206" s="16">
        <v>17</v>
      </c>
      <c r="F206" s="16">
        <v>28</v>
      </c>
      <c r="G206" s="16">
        <v>372</v>
      </c>
      <c r="H206" s="16">
        <v>32</v>
      </c>
      <c r="I206" s="17">
        <v>0.94</v>
      </c>
      <c r="J206" s="18">
        <f t="shared" si="9"/>
        <v>-1.8582977910751808E-2</v>
      </c>
      <c r="K206" s="19">
        <f t="shared" si="10"/>
        <v>-7298</v>
      </c>
      <c r="L206" s="20">
        <f t="shared" si="11"/>
        <v>-0.16957021207832845</v>
      </c>
      <c r="M206" s="20" cm="1">
        <f t="array" ref="M206:R206">IFERROR((VLOOKUP(A206,$A$3:$I$369,{3,5,6,7,8,9},FALSE)/VLOOKUP(A206-7,$A$3:$I$369,{3,5,6,7,8,9},FALSE))-1, "No Data")</f>
        <v>5.555555555555558E-2</v>
      </c>
      <c r="N206" s="20">
        <v>-0.22727272727272729</v>
      </c>
      <c r="O206" s="20">
        <v>3.7037037037036979E-2</v>
      </c>
      <c r="P206" s="20">
        <v>5.3824362606232246E-2</v>
      </c>
      <c r="Q206" s="20">
        <v>0</v>
      </c>
      <c r="R206" s="21">
        <v>0</v>
      </c>
    </row>
    <row r="207" spans="1:18" x14ac:dyDescent="0.25">
      <c r="A207" s="29">
        <v>43669</v>
      </c>
      <c r="B207" s="30">
        <v>390237</v>
      </c>
      <c r="C207" s="31">
        <v>0.19</v>
      </c>
      <c r="D207" s="30">
        <v>32</v>
      </c>
      <c r="E207" s="30">
        <v>18</v>
      </c>
      <c r="F207" s="30">
        <v>25</v>
      </c>
      <c r="G207" s="30">
        <v>382</v>
      </c>
      <c r="H207" s="30">
        <v>35</v>
      </c>
      <c r="I207" s="31">
        <v>0.93</v>
      </c>
      <c r="J207" s="32">
        <f t="shared" si="9"/>
        <v>6.759249465322803E-3</v>
      </c>
      <c r="K207" s="33">
        <f t="shared" si="10"/>
        <v>2620</v>
      </c>
      <c r="L207" s="34">
        <f t="shared" si="11"/>
        <v>-0.15220273729235978</v>
      </c>
      <c r="M207" s="34" cm="1">
        <f t="array" ref="M207:R207">IFERROR((VLOOKUP(A207,$A$3:$I$369,{3,5,6,7,8,9},FALSE)/VLOOKUP(A207-7,$A$3:$I$369,{3,5,6,7,8,9},FALSE))-1, "No Data")</f>
        <v>0.11764705882352944</v>
      </c>
      <c r="N207" s="34">
        <v>-9.9999999999999978E-2</v>
      </c>
      <c r="O207" s="34">
        <v>-0.16666666666666663</v>
      </c>
      <c r="P207" s="34">
        <v>-0.16593886462882101</v>
      </c>
      <c r="Q207" s="34">
        <v>-0.125</v>
      </c>
      <c r="R207" s="35">
        <v>-2.1052631578947323E-2</v>
      </c>
    </row>
    <row r="208" spans="1:18" x14ac:dyDescent="0.25">
      <c r="A208" s="15">
        <v>43670</v>
      </c>
      <c r="B208" s="16">
        <v>393045</v>
      </c>
      <c r="C208" s="17">
        <v>0.19</v>
      </c>
      <c r="D208" s="16">
        <v>39</v>
      </c>
      <c r="E208" s="16">
        <v>22</v>
      </c>
      <c r="F208" s="16">
        <v>29</v>
      </c>
      <c r="G208" s="16">
        <v>360</v>
      </c>
      <c r="H208" s="16">
        <v>31</v>
      </c>
      <c r="I208" s="17">
        <v>0.93</v>
      </c>
      <c r="J208" s="18">
        <f t="shared" si="9"/>
        <v>1.6158430176191452E-2</v>
      </c>
      <c r="K208" s="19">
        <f t="shared" si="10"/>
        <v>6250</v>
      </c>
      <c r="L208" s="20">
        <f t="shared" si="11"/>
        <v>0.32100595922904906</v>
      </c>
      <c r="M208" s="20" cm="1">
        <f t="array" ref="M208:R208">IFERROR((VLOOKUP(A208,$A$3:$I$369,{3,5,6,7,8,9},FALSE)/VLOOKUP(A208-7,$A$3:$I$369,{3,5,6,7,8,9},FALSE))-1, "No Data")</f>
        <v>5.555555555555558E-2</v>
      </c>
      <c r="N208" s="20">
        <v>0.29411764705882359</v>
      </c>
      <c r="O208" s="20">
        <v>0</v>
      </c>
      <c r="P208" s="20">
        <v>-6.9767441860465129E-2</v>
      </c>
      <c r="Q208" s="20">
        <v>-0.13888888888888884</v>
      </c>
      <c r="R208" s="21">
        <v>0</v>
      </c>
    </row>
    <row r="209" spans="1:18" x14ac:dyDescent="0.25">
      <c r="A209" s="22">
        <v>43671</v>
      </c>
      <c r="B209" s="23">
        <v>392465</v>
      </c>
      <c r="C209" s="24">
        <v>0.19</v>
      </c>
      <c r="D209" s="23">
        <v>31</v>
      </c>
      <c r="E209" s="23">
        <v>21</v>
      </c>
      <c r="F209" s="23">
        <v>27</v>
      </c>
      <c r="G209" s="23">
        <v>373</v>
      </c>
      <c r="H209" s="23">
        <v>37</v>
      </c>
      <c r="I209" s="24">
        <v>0.94</v>
      </c>
      <c r="J209" s="25">
        <f t="shared" si="9"/>
        <v>-8.6113258258940784E-3</v>
      </c>
      <c r="K209" s="26">
        <f t="shared" si="10"/>
        <v>-3409</v>
      </c>
      <c r="L209" s="27">
        <f t="shared" si="11"/>
        <v>-0.14630419723896437</v>
      </c>
      <c r="M209" s="27" cm="1">
        <f t="array" ref="M209:R209">IFERROR((VLOOKUP(A209,$A$3:$I$369,{3,5,6,7,8,9},FALSE)/VLOOKUP(A209-7,$A$3:$I$369,{3,5,6,7,8,9},FALSE))-1, "No Data")</f>
        <v>0.11764705882352944</v>
      </c>
      <c r="N209" s="27">
        <v>0.16666666666666674</v>
      </c>
      <c r="O209" s="27">
        <v>-6.8965517241379337E-2</v>
      </c>
      <c r="P209" s="27">
        <v>2.6881720430107503E-3</v>
      </c>
      <c r="Q209" s="27">
        <v>0</v>
      </c>
      <c r="R209" s="28">
        <v>0</v>
      </c>
    </row>
    <row r="210" spans="1:18" x14ac:dyDescent="0.25">
      <c r="A210" s="15">
        <v>43672</v>
      </c>
      <c r="B210" s="16">
        <v>401514</v>
      </c>
      <c r="C210" s="17">
        <v>0.19</v>
      </c>
      <c r="D210" s="16">
        <v>32</v>
      </c>
      <c r="E210" s="16">
        <v>17</v>
      </c>
      <c r="F210" s="16">
        <v>25</v>
      </c>
      <c r="G210" s="16">
        <v>388</v>
      </c>
      <c r="H210" s="16">
        <v>39</v>
      </c>
      <c r="I210" s="17">
        <v>0.91</v>
      </c>
      <c r="J210" s="18">
        <f t="shared" si="9"/>
        <v>3.5467723675150387E-2</v>
      </c>
      <c r="K210" s="19">
        <f t="shared" si="10"/>
        <v>13753</v>
      </c>
      <c r="L210" s="20">
        <f t="shared" si="11"/>
        <v>3.5467723675150387E-2</v>
      </c>
      <c r="M210" s="20" cm="1">
        <f t="array" ref="M210:R210">IFERROR((VLOOKUP(A210,$A$3:$I$369,{3,5,6,7,8,9},FALSE)/VLOOKUP(A210-7,$A$3:$I$369,{3,5,6,7,8,9},FALSE))-1, "No Data")</f>
        <v>0</v>
      </c>
      <c r="N210" s="20">
        <v>-0.10526315789473684</v>
      </c>
      <c r="O210" s="20">
        <v>-0.16666666666666663</v>
      </c>
      <c r="P210" s="20">
        <v>0</v>
      </c>
      <c r="Q210" s="20">
        <v>-2.5000000000000022E-2</v>
      </c>
      <c r="R210" s="21">
        <v>-3.1914893617021156E-2</v>
      </c>
    </row>
    <row r="211" spans="1:18" x14ac:dyDescent="0.25">
      <c r="A211" s="22">
        <v>43673</v>
      </c>
      <c r="B211" s="23">
        <v>392433</v>
      </c>
      <c r="C211" s="24">
        <v>0.17</v>
      </c>
      <c r="D211" s="23">
        <v>38</v>
      </c>
      <c r="E211" s="23">
        <v>19</v>
      </c>
      <c r="F211" s="23">
        <v>29</v>
      </c>
      <c r="G211" s="23">
        <v>382</v>
      </c>
      <c r="H211" s="23">
        <v>32</v>
      </c>
      <c r="I211" s="24">
        <v>0.95</v>
      </c>
      <c r="J211" s="25">
        <f t="shared" si="9"/>
        <v>-3.3742308629846618E-2</v>
      </c>
      <c r="K211" s="26">
        <f t="shared" si="10"/>
        <v>-13704</v>
      </c>
      <c r="L211" s="27">
        <f t="shared" si="11"/>
        <v>7.9935066825465695E-2</v>
      </c>
      <c r="M211" s="27" cm="1">
        <f t="array" ref="M211:R211">IFERROR((VLOOKUP(A211,$A$3:$I$369,{3,5,6,7,8,9},FALSE)/VLOOKUP(A211-7,$A$3:$I$369,{3,5,6,7,8,9},FALSE))-1, "No Data")</f>
        <v>0</v>
      </c>
      <c r="N211" s="27">
        <v>-0.13636363636363635</v>
      </c>
      <c r="O211" s="27">
        <v>-3.3333333333333326E-2</v>
      </c>
      <c r="P211" s="27">
        <v>6.7039106145251326E-2</v>
      </c>
      <c r="Q211" s="27">
        <v>-0.13513513513513509</v>
      </c>
      <c r="R211" s="28">
        <v>0</v>
      </c>
    </row>
    <row r="212" spans="1:18" x14ac:dyDescent="0.25">
      <c r="A212" s="15">
        <v>43674</v>
      </c>
      <c r="B212" s="16">
        <v>395692</v>
      </c>
      <c r="C212" s="17">
        <v>0.17</v>
      </c>
      <c r="D212" s="16">
        <v>40</v>
      </c>
      <c r="E212" s="16">
        <v>18</v>
      </c>
      <c r="F212" s="16">
        <v>26</v>
      </c>
      <c r="G212" s="16">
        <v>375</v>
      </c>
      <c r="H212" s="16">
        <v>31</v>
      </c>
      <c r="I212" s="17">
        <v>0.91</v>
      </c>
      <c r="J212" s="18">
        <f t="shared" si="9"/>
        <v>2.4371048830117203E-2</v>
      </c>
      <c r="K212" s="19">
        <f t="shared" si="10"/>
        <v>9414</v>
      </c>
      <c r="L212" s="20">
        <f t="shared" si="11"/>
        <v>0.17070977009156252</v>
      </c>
      <c r="M212" s="20" cm="1">
        <f t="array" ref="M212:R212">IFERROR((VLOOKUP(A212,$A$3:$I$369,{3,5,6,7,8,9},FALSE)/VLOOKUP(A212-7,$A$3:$I$369,{3,5,6,7,8,9},FALSE))-1, "No Data")</f>
        <v>-0.10526315789473684</v>
      </c>
      <c r="N212" s="20">
        <v>-0.18181818181818177</v>
      </c>
      <c r="O212" s="20">
        <v>-7.1428571428571397E-2</v>
      </c>
      <c r="P212" s="20">
        <v>-5.3030303030302983E-2</v>
      </c>
      <c r="Q212" s="20">
        <v>-8.8235294117647078E-2</v>
      </c>
      <c r="R212" s="21">
        <v>-2.1505376344086002E-2</v>
      </c>
    </row>
    <row r="213" spans="1:18" x14ac:dyDescent="0.25">
      <c r="A213" s="22">
        <v>43675</v>
      </c>
      <c r="B213" s="23">
        <v>391474</v>
      </c>
      <c r="C213" s="24">
        <v>0.17</v>
      </c>
      <c r="D213" s="23">
        <v>35</v>
      </c>
      <c r="E213" s="23">
        <v>22</v>
      </c>
      <c r="F213" s="23">
        <v>25</v>
      </c>
      <c r="G213" s="23">
        <v>388</v>
      </c>
      <c r="H213" s="23">
        <v>38</v>
      </c>
      <c r="I213" s="24">
        <v>0.92</v>
      </c>
      <c r="J213" s="25">
        <f t="shared" si="9"/>
        <v>1.5689092876212563E-2</v>
      </c>
      <c r="K213" s="26">
        <f t="shared" si="10"/>
        <v>6047</v>
      </c>
      <c r="L213" s="27">
        <f t="shared" si="11"/>
        <v>7.7246007595983102E-2</v>
      </c>
      <c r="M213" s="27" cm="1">
        <f t="array" ref="M213:R213">IFERROR((VLOOKUP(A213,$A$3:$I$369,{3,5,6,7,8,9},FALSE)/VLOOKUP(A213-7,$A$3:$I$369,{3,5,6,7,8,9},FALSE))-1, "No Data")</f>
        <v>-0.10526315789473684</v>
      </c>
      <c r="N213" s="27">
        <v>0.29411764705882359</v>
      </c>
      <c r="O213" s="27">
        <v>-0.1071428571428571</v>
      </c>
      <c r="P213" s="27">
        <v>4.3010752688172005E-2</v>
      </c>
      <c r="Q213" s="27">
        <v>0.1875</v>
      </c>
      <c r="R213" s="28">
        <v>-2.1276595744680771E-2</v>
      </c>
    </row>
    <row r="214" spans="1:18" x14ac:dyDescent="0.25">
      <c r="A214" s="15">
        <v>43676</v>
      </c>
      <c r="B214" s="16">
        <v>399345</v>
      </c>
      <c r="C214" s="17">
        <v>0.19</v>
      </c>
      <c r="D214" s="16">
        <v>34</v>
      </c>
      <c r="E214" s="16">
        <v>18</v>
      </c>
      <c r="F214" s="16">
        <v>29</v>
      </c>
      <c r="G214" s="16">
        <v>365</v>
      </c>
      <c r="H214" s="16">
        <v>39</v>
      </c>
      <c r="I214" s="17">
        <v>0.92</v>
      </c>
      <c r="J214" s="18">
        <f t="shared" si="9"/>
        <v>2.3339662820286211E-2</v>
      </c>
      <c r="K214" s="19">
        <f t="shared" si="10"/>
        <v>9108</v>
      </c>
      <c r="L214" s="20">
        <f t="shared" si="11"/>
        <v>8.7298391746553961E-2</v>
      </c>
      <c r="M214" s="20" cm="1">
        <f t="array" ref="M214:R214">IFERROR((VLOOKUP(A214,$A$3:$I$369,{3,5,6,7,8,9},FALSE)/VLOOKUP(A214-7,$A$3:$I$369,{3,5,6,7,8,9},FALSE))-1, "No Data")</f>
        <v>0</v>
      </c>
      <c r="N214" s="20">
        <v>0</v>
      </c>
      <c r="O214" s="20">
        <v>0.15999999999999992</v>
      </c>
      <c r="P214" s="20">
        <v>-4.450261780104714E-2</v>
      </c>
      <c r="Q214" s="20">
        <v>0.11428571428571432</v>
      </c>
      <c r="R214" s="21">
        <v>-1.0752688172043001E-2</v>
      </c>
    </row>
    <row r="215" spans="1:18" x14ac:dyDescent="0.25">
      <c r="A215" s="22">
        <v>43677</v>
      </c>
      <c r="B215" s="23">
        <v>390149</v>
      </c>
      <c r="C215" s="24">
        <v>0.17</v>
      </c>
      <c r="D215" s="23">
        <v>33</v>
      </c>
      <c r="E215" s="23">
        <v>18</v>
      </c>
      <c r="F215" s="23">
        <v>29</v>
      </c>
      <c r="G215" s="23">
        <v>365</v>
      </c>
      <c r="H215" s="23">
        <v>39</v>
      </c>
      <c r="I215" s="24">
        <v>0.95</v>
      </c>
      <c r="J215" s="25">
        <f t="shared" si="9"/>
        <v>-7.3681130659338789E-3</v>
      </c>
      <c r="K215" s="26">
        <f t="shared" si="10"/>
        <v>-2896</v>
      </c>
      <c r="L215" s="27">
        <f t="shared" si="11"/>
        <v>-0.16008071105579025</v>
      </c>
      <c r="M215" s="27" cm="1">
        <f t="array" ref="M215:R215">IFERROR((VLOOKUP(A215,$A$3:$I$369,{3,5,6,7,8,9},FALSE)/VLOOKUP(A215-7,$A$3:$I$369,{3,5,6,7,8,9},FALSE))-1, "No Data")</f>
        <v>-0.10526315789473684</v>
      </c>
      <c r="N215" s="27">
        <v>-0.18181818181818177</v>
      </c>
      <c r="O215" s="27">
        <v>0</v>
      </c>
      <c r="P215" s="27">
        <v>1.388888888888884E-2</v>
      </c>
      <c r="Q215" s="27">
        <v>0.25806451612903225</v>
      </c>
      <c r="R215" s="28">
        <v>2.1505376344086002E-2</v>
      </c>
    </row>
    <row r="216" spans="1:18" x14ac:dyDescent="0.25">
      <c r="A216" s="15">
        <v>43678</v>
      </c>
      <c r="B216" s="16">
        <v>386768</v>
      </c>
      <c r="C216" s="17">
        <v>0.19</v>
      </c>
      <c r="D216" s="16">
        <v>32</v>
      </c>
      <c r="E216" s="16">
        <v>20</v>
      </c>
      <c r="F216" s="16">
        <v>25</v>
      </c>
      <c r="G216" s="16">
        <v>384</v>
      </c>
      <c r="H216" s="16">
        <v>37</v>
      </c>
      <c r="I216" s="17">
        <v>0.94</v>
      </c>
      <c r="J216" s="18">
        <f t="shared" si="9"/>
        <v>-1.4515944096925804E-2</v>
      </c>
      <c r="K216" s="19">
        <f t="shared" si="10"/>
        <v>-5697</v>
      </c>
      <c r="L216" s="20">
        <f t="shared" si="11"/>
        <v>1.7273864158012131E-2</v>
      </c>
      <c r="M216" s="20" cm="1">
        <f t="array" ref="M216:R216">IFERROR((VLOOKUP(A216,$A$3:$I$369,{3,5,6,7,8,9},FALSE)/VLOOKUP(A216-7,$A$3:$I$369,{3,5,6,7,8,9},FALSE))-1, "No Data")</f>
        <v>0</v>
      </c>
      <c r="N216" s="20">
        <v>-4.7619047619047672E-2</v>
      </c>
      <c r="O216" s="20">
        <v>-7.407407407407407E-2</v>
      </c>
      <c r="P216" s="20">
        <v>2.9490616621983934E-2</v>
      </c>
      <c r="Q216" s="20">
        <v>0</v>
      </c>
      <c r="R216" s="21">
        <v>0</v>
      </c>
    </row>
    <row r="217" spans="1:18" x14ac:dyDescent="0.25">
      <c r="A217" s="22">
        <v>43679</v>
      </c>
      <c r="B217" s="23">
        <v>387112</v>
      </c>
      <c r="C217" s="24">
        <v>0.17</v>
      </c>
      <c r="D217" s="23">
        <v>37</v>
      </c>
      <c r="E217" s="23">
        <v>21</v>
      </c>
      <c r="F217" s="23">
        <v>26</v>
      </c>
      <c r="G217" s="23">
        <v>384</v>
      </c>
      <c r="H217" s="23">
        <v>37</v>
      </c>
      <c r="I217" s="24">
        <v>0.93</v>
      </c>
      <c r="J217" s="25">
        <f t="shared" si="9"/>
        <v>-3.5869234945730355E-2</v>
      </c>
      <c r="K217" s="26">
        <f t="shared" si="10"/>
        <v>-14402</v>
      </c>
      <c r="L217" s="27">
        <f t="shared" si="11"/>
        <v>0.11477619709399911</v>
      </c>
      <c r="M217" s="27" cm="1">
        <f t="array" ref="M217:R217">IFERROR((VLOOKUP(A217,$A$3:$I$369,{3,5,6,7,8,9},FALSE)/VLOOKUP(A217-7,$A$3:$I$369,{3,5,6,7,8,9},FALSE))-1, "No Data")</f>
        <v>-0.10526315789473684</v>
      </c>
      <c r="N217" s="27">
        <v>0.23529411764705888</v>
      </c>
      <c r="O217" s="27">
        <v>4.0000000000000036E-2</v>
      </c>
      <c r="P217" s="27">
        <v>-1.0309278350515427E-2</v>
      </c>
      <c r="Q217" s="27">
        <v>-5.1282051282051322E-2</v>
      </c>
      <c r="R217" s="28">
        <v>2.19780219780219E-2</v>
      </c>
    </row>
    <row r="218" spans="1:18" x14ac:dyDescent="0.25">
      <c r="A218" s="15">
        <v>43680</v>
      </c>
      <c r="B218" s="16">
        <v>409781</v>
      </c>
      <c r="C218" s="17">
        <v>0.19</v>
      </c>
      <c r="D218" s="16">
        <v>30</v>
      </c>
      <c r="E218" s="16">
        <v>19</v>
      </c>
      <c r="F218" s="16">
        <v>27</v>
      </c>
      <c r="G218" s="16">
        <v>358</v>
      </c>
      <c r="H218" s="16">
        <v>31</v>
      </c>
      <c r="I218" s="17">
        <v>0.92</v>
      </c>
      <c r="J218" s="18">
        <f t="shared" si="9"/>
        <v>4.4206272153463066E-2</v>
      </c>
      <c r="K218" s="19">
        <f t="shared" si="10"/>
        <v>17348</v>
      </c>
      <c r="L218" s="20">
        <f t="shared" si="11"/>
        <v>-0.17562662724726597</v>
      </c>
      <c r="M218" s="20" cm="1">
        <f t="array" ref="M218:R218">IFERROR((VLOOKUP(A218,$A$3:$I$369,{3,5,6,7,8,9},FALSE)/VLOOKUP(A218-7,$A$3:$I$369,{3,5,6,7,8,9},FALSE))-1, "No Data")</f>
        <v>0.11764705882352944</v>
      </c>
      <c r="N218" s="20">
        <v>0</v>
      </c>
      <c r="O218" s="20">
        <v>-6.8965517241379337E-2</v>
      </c>
      <c r="P218" s="20">
        <v>-6.2827225130890008E-2</v>
      </c>
      <c r="Q218" s="20">
        <v>-3.125E-2</v>
      </c>
      <c r="R218" s="21">
        <v>-3.1578947368420929E-2</v>
      </c>
    </row>
    <row r="219" spans="1:18" x14ac:dyDescent="0.25">
      <c r="A219" s="22">
        <v>43681</v>
      </c>
      <c r="B219" s="23">
        <v>388262</v>
      </c>
      <c r="C219" s="24">
        <v>0.18</v>
      </c>
      <c r="D219" s="23">
        <v>35</v>
      </c>
      <c r="E219" s="23">
        <v>22</v>
      </c>
      <c r="F219" s="23">
        <v>30</v>
      </c>
      <c r="G219" s="23">
        <v>369</v>
      </c>
      <c r="H219" s="23">
        <v>39</v>
      </c>
      <c r="I219" s="24">
        <v>0.95</v>
      </c>
      <c r="J219" s="25">
        <f t="shared" si="9"/>
        <v>-1.877723077545157E-2</v>
      </c>
      <c r="K219" s="26">
        <f t="shared" si="10"/>
        <v>-7430</v>
      </c>
      <c r="L219" s="27">
        <f t="shared" si="11"/>
        <v>-0.14143007692852017</v>
      </c>
      <c r="M219" s="27" cm="1">
        <f t="array" ref="M219:R219">IFERROR((VLOOKUP(A219,$A$3:$I$369,{3,5,6,7,8,9},FALSE)/VLOOKUP(A219-7,$A$3:$I$369,{3,5,6,7,8,9},FALSE))-1, "No Data")</f>
        <v>5.8823529411764497E-2</v>
      </c>
      <c r="N219" s="27">
        <v>0.22222222222222232</v>
      </c>
      <c r="O219" s="27">
        <v>0.15384615384615374</v>
      </c>
      <c r="P219" s="27">
        <v>-1.6000000000000014E-2</v>
      </c>
      <c r="Q219" s="27">
        <v>0.25806451612903225</v>
      </c>
      <c r="R219" s="28">
        <v>4.39560439560438E-2</v>
      </c>
    </row>
    <row r="220" spans="1:18" x14ac:dyDescent="0.25">
      <c r="A220" s="15">
        <v>43682</v>
      </c>
      <c r="B220" s="16">
        <v>403716</v>
      </c>
      <c r="C220" s="17">
        <v>0.17</v>
      </c>
      <c r="D220" s="16">
        <v>39</v>
      </c>
      <c r="E220" s="16">
        <v>22</v>
      </c>
      <c r="F220" s="16">
        <v>25</v>
      </c>
      <c r="G220" s="16">
        <v>389</v>
      </c>
      <c r="H220" s="16">
        <v>36</v>
      </c>
      <c r="I220" s="17">
        <v>0.92</v>
      </c>
      <c r="J220" s="18">
        <f t="shared" si="9"/>
        <v>3.1271553155509668E-2</v>
      </c>
      <c r="K220" s="19">
        <f t="shared" si="10"/>
        <v>12242</v>
      </c>
      <c r="L220" s="20">
        <f t="shared" si="11"/>
        <v>0.14913115923042519</v>
      </c>
      <c r="M220" s="20" cm="1">
        <f t="array" ref="M220:R220">IFERROR((VLOOKUP(A220,$A$3:$I$369,{3,5,6,7,8,9},FALSE)/VLOOKUP(A220-7,$A$3:$I$369,{3,5,6,7,8,9},FALSE))-1, "No Data")</f>
        <v>0</v>
      </c>
      <c r="N220" s="20">
        <v>0</v>
      </c>
      <c r="O220" s="20">
        <v>0</v>
      </c>
      <c r="P220" s="20">
        <v>2.5773195876288568E-3</v>
      </c>
      <c r="Q220" s="20">
        <v>-5.2631578947368474E-2</v>
      </c>
      <c r="R220" s="21">
        <v>0</v>
      </c>
    </row>
    <row r="221" spans="1:18" x14ac:dyDescent="0.25">
      <c r="A221" s="22">
        <v>43683</v>
      </c>
      <c r="B221" s="23">
        <v>398247</v>
      </c>
      <c r="C221" s="24">
        <v>0.17</v>
      </c>
      <c r="D221" s="23">
        <v>31</v>
      </c>
      <c r="E221" s="23">
        <v>18</v>
      </c>
      <c r="F221" s="23">
        <v>29</v>
      </c>
      <c r="G221" s="23">
        <v>398</v>
      </c>
      <c r="H221" s="23">
        <v>32</v>
      </c>
      <c r="I221" s="24">
        <v>0.95</v>
      </c>
      <c r="J221" s="25">
        <f t="shared" si="9"/>
        <v>-2.749502310032681E-3</v>
      </c>
      <c r="K221" s="26">
        <f t="shared" si="10"/>
        <v>-1098</v>
      </c>
      <c r="L221" s="27">
        <f t="shared" si="11"/>
        <v>-9.0742193282676853E-2</v>
      </c>
      <c r="M221" s="27" cm="1">
        <f t="array" ref="M221:R221">IFERROR((VLOOKUP(A221,$A$3:$I$369,{3,5,6,7,8,9},FALSE)/VLOOKUP(A221-7,$A$3:$I$369,{3,5,6,7,8,9},FALSE))-1, "No Data")</f>
        <v>-0.10526315789473684</v>
      </c>
      <c r="N221" s="27">
        <v>0</v>
      </c>
      <c r="O221" s="27">
        <v>0</v>
      </c>
      <c r="P221" s="27">
        <v>9.0410958904109551E-2</v>
      </c>
      <c r="Q221" s="27">
        <v>-0.17948717948717952</v>
      </c>
      <c r="R221" s="28">
        <v>3.2608695652173836E-2</v>
      </c>
    </row>
    <row r="222" spans="1:18" x14ac:dyDescent="0.25">
      <c r="A222" s="15">
        <v>43684</v>
      </c>
      <c r="B222" s="16">
        <v>395396</v>
      </c>
      <c r="C222" s="17">
        <v>0.19</v>
      </c>
      <c r="D222" s="16">
        <v>34</v>
      </c>
      <c r="E222" s="16">
        <v>22</v>
      </c>
      <c r="F222" s="16">
        <v>29</v>
      </c>
      <c r="G222" s="16">
        <v>366</v>
      </c>
      <c r="H222" s="16">
        <v>37</v>
      </c>
      <c r="I222" s="17">
        <v>0.91</v>
      </c>
      <c r="J222" s="18">
        <f t="shared" si="9"/>
        <v>1.3448708057690828E-2</v>
      </c>
      <c r="K222" s="19">
        <f t="shared" si="10"/>
        <v>5247</v>
      </c>
      <c r="L222" s="20">
        <f t="shared" si="11"/>
        <v>4.4159274968530005E-2</v>
      </c>
      <c r="M222" s="20" cm="1">
        <f t="array" ref="M222:R222">IFERROR((VLOOKUP(A222,$A$3:$I$369,{3,5,6,7,8,9},FALSE)/VLOOKUP(A222-7,$A$3:$I$369,{3,5,6,7,8,9},FALSE))-1, "No Data")</f>
        <v>0.11764705882352944</v>
      </c>
      <c r="N222" s="20">
        <v>0.22222222222222232</v>
      </c>
      <c r="O222" s="20">
        <v>0</v>
      </c>
      <c r="P222" s="20">
        <v>2.73972602739736E-3</v>
      </c>
      <c r="Q222" s="20">
        <v>-5.1282051282051322E-2</v>
      </c>
      <c r="R222" s="21">
        <v>-4.2105263157894646E-2</v>
      </c>
    </row>
    <row r="223" spans="1:18" x14ac:dyDescent="0.25">
      <c r="A223" s="22">
        <v>43685</v>
      </c>
      <c r="B223" s="23">
        <v>395163</v>
      </c>
      <c r="C223" s="24">
        <v>0.18</v>
      </c>
      <c r="D223" s="23">
        <v>32</v>
      </c>
      <c r="E223" s="23">
        <v>17</v>
      </c>
      <c r="F223" s="23">
        <v>29</v>
      </c>
      <c r="G223" s="23">
        <v>367</v>
      </c>
      <c r="H223" s="23">
        <v>37</v>
      </c>
      <c r="I223" s="24">
        <v>0.92</v>
      </c>
      <c r="J223" s="25">
        <f t="shared" si="9"/>
        <v>2.1705518553758241E-2</v>
      </c>
      <c r="K223" s="26">
        <f t="shared" si="10"/>
        <v>8395</v>
      </c>
      <c r="L223" s="27">
        <f t="shared" si="11"/>
        <v>2.1705518553758241E-2</v>
      </c>
      <c r="M223" s="27" cm="1">
        <f t="array" ref="M223:R223">IFERROR((VLOOKUP(A223,$A$3:$I$369,{3,5,6,7,8,9},FALSE)/VLOOKUP(A223-7,$A$3:$I$369,{3,5,6,7,8,9},FALSE))-1, "No Data")</f>
        <v>-5.2631578947368474E-2</v>
      </c>
      <c r="N223" s="27">
        <v>-0.15000000000000002</v>
      </c>
      <c r="O223" s="27">
        <v>0.15999999999999992</v>
      </c>
      <c r="P223" s="27">
        <v>-4.427083333333337E-2</v>
      </c>
      <c r="Q223" s="27">
        <v>0</v>
      </c>
      <c r="R223" s="28">
        <v>-2.1276595744680771E-2</v>
      </c>
    </row>
    <row r="224" spans="1:18" x14ac:dyDescent="0.25">
      <c r="A224" s="15">
        <v>43686</v>
      </c>
      <c r="B224" s="16">
        <v>402090</v>
      </c>
      <c r="C224" s="17">
        <v>0.17</v>
      </c>
      <c r="D224" s="16">
        <v>32</v>
      </c>
      <c r="E224" s="16">
        <v>21</v>
      </c>
      <c r="F224" s="16">
        <v>30</v>
      </c>
      <c r="G224" s="16">
        <v>353</v>
      </c>
      <c r="H224" s="16">
        <v>34</v>
      </c>
      <c r="I224" s="17">
        <v>0.93</v>
      </c>
      <c r="J224" s="18">
        <f t="shared" si="9"/>
        <v>3.8691644795304736E-2</v>
      </c>
      <c r="K224" s="19">
        <f t="shared" si="10"/>
        <v>14978</v>
      </c>
      <c r="L224" s="20">
        <f t="shared" si="11"/>
        <v>-0.10167209098784458</v>
      </c>
      <c r="M224" s="20" cm="1">
        <f t="array" ref="M224:R224">IFERROR((VLOOKUP(A224,$A$3:$I$369,{3,5,6,7,8,9},FALSE)/VLOOKUP(A224-7,$A$3:$I$369,{3,5,6,7,8,9},FALSE))-1, "No Data")</f>
        <v>0</v>
      </c>
      <c r="N224" s="20">
        <v>0</v>
      </c>
      <c r="O224" s="20">
        <v>0.15384615384615374</v>
      </c>
      <c r="P224" s="20">
        <v>-8.072916666666663E-2</v>
      </c>
      <c r="Q224" s="20">
        <v>-8.108108108108103E-2</v>
      </c>
      <c r="R224" s="21">
        <v>0</v>
      </c>
    </row>
    <row r="225" spans="1:18" x14ac:dyDescent="0.25">
      <c r="A225" s="22">
        <v>43687</v>
      </c>
      <c r="B225" s="23">
        <v>398762</v>
      </c>
      <c r="C225" s="24">
        <v>0.19</v>
      </c>
      <c r="D225" s="23">
        <v>30</v>
      </c>
      <c r="E225" s="23">
        <v>22</v>
      </c>
      <c r="F225" s="23">
        <v>27</v>
      </c>
      <c r="G225" s="23">
        <v>352</v>
      </c>
      <c r="H225" s="23">
        <v>30</v>
      </c>
      <c r="I225" s="24">
        <v>0.93</v>
      </c>
      <c r="J225" s="25">
        <f t="shared" si="9"/>
        <v>-2.6889972936763762E-2</v>
      </c>
      <c r="K225" s="26">
        <f t="shared" si="10"/>
        <v>-11019</v>
      </c>
      <c r="L225" s="27">
        <f t="shared" si="11"/>
        <v>-2.6889972936763762E-2</v>
      </c>
      <c r="M225" s="27" cm="1">
        <f t="array" ref="M225:R225">IFERROR((VLOOKUP(A225,$A$3:$I$369,{3,5,6,7,8,9},FALSE)/VLOOKUP(A225-7,$A$3:$I$369,{3,5,6,7,8,9},FALSE))-1, "No Data")</f>
        <v>0</v>
      </c>
      <c r="N225" s="27">
        <v>0.15789473684210531</v>
      </c>
      <c r="O225" s="27">
        <v>0</v>
      </c>
      <c r="P225" s="27">
        <v>-1.6759776536312887E-2</v>
      </c>
      <c r="Q225" s="27">
        <v>-3.2258064516129004E-2</v>
      </c>
      <c r="R225" s="28">
        <v>1.0869565217391353E-2</v>
      </c>
    </row>
    <row r="226" spans="1:18" x14ac:dyDescent="0.25">
      <c r="A226" s="29">
        <v>43688</v>
      </c>
      <c r="B226" s="30">
        <v>383675</v>
      </c>
      <c r="C226" s="31">
        <v>0.19</v>
      </c>
      <c r="D226" s="30">
        <v>34</v>
      </c>
      <c r="E226" s="30">
        <v>29</v>
      </c>
      <c r="F226" s="30">
        <v>27</v>
      </c>
      <c r="G226" s="30">
        <v>396</v>
      </c>
      <c r="H226" s="30">
        <v>31</v>
      </c>
      <c r="I226" s="31">
        <v>0.95</v>
      </c>
      <c r="J226" s="32">
        <f t="shared" si="9"/>
        <v>-1.1814187327114145E-2</v>
      </c>
      <c r="K226" s="33">
        <f t="shared" si="10"/>
        <v>-4587</v>
      </c>
      <c r="L226" s="34">
        <f t="shared" si="11"/>
        <v>-4.0048067689196665E-2</v>
      </c>
      <c r="M226" s="34" cm="1">
        <f t="array" ref="M226:R226">IFERROR((VLOOKUP(A226,$A$3:$I$369,{3,5,6,7,8,9},FALSE)/VLOOKUP(A226-7,$A$3:$I$369,{3,5,6,7,8,9},FALSE))-1, "No Data")</f>
        <v>5.555555555555558E-2</v>
      </c>
      <c r="N226" s="34">
        <v>0.31818181818181812</v>
      </c>
      <c r="O226" s="34">
        <v>-9.9999999999999978E-2</v>
      </c>
      <c r="P226" s="34">
        <v>7.3170731707317138E-2</v>
      </c>
      <c r="Q226" s="34">
        <v>-0.20512820512820518</v>
      </c>
      <c r="R226" s="35">
        <v>0</v>
      </c>
    </row>
    <row r="227" spans="1:18" x14ac:dyDescent="0.25">
      <c r="A227" s="22">
        <v>43689</v>
      </c>
      <c r="B227" s="23">
        <v>390603</v>
      </c>
      <c r="C227" s="24">
        <v>0.18</v>
      </c>
      <c r="D227" s="23">
        <v>36</v>
      </c>
      <c r="E227" s="23">
        <v>21</v>
      </c>
      <c r="F227" s="23">
        <v>30</v>
      </c>
      <c r="G227" s="23">
        <v>382</v>
      </c>
      <c r="H227" s="23">
        <v>37</v>
      </c>
      <c r="I227" s="24">
        <v>0.91</v>
      </c>
      <c r="J227" s="25">
        <f t="shared" si="9"/>
        <v>-3.2480753797223816E-2</v>
      </c>
      <c r="K227" s="26">
        <f t="shared" si="10"/>
        <v>-13113</v>
      </c>
      <c r="L227" s="27">
        <f t="shared" si="11"/>
        <v>-0.10690531119743729</v>
      </c>
      <c r="M227" s="27" cm="1">
        <f t="array" ref="M227:R227">IFERROR((VLOOKUP(A227,$A$3:$I$369,{3,5,6,7,8,9},FALSE)/VLOOKUP(A227-7,$A$3:$I$369,{3,5,6,7,8,9},FALSE))-1, "No Data")</f>
        <v>5.8823529411764497E-2</v>
      </c>
      <c r="N227" s="27">
        <v>-4.5454545454545414E-2</v>
      </c>
      <c r="O227" s="27">
        <v>0.19999999999999996</v>
      </c>
      <c r="P227" s="27">
        <v>-1.7994858611825149E-2</v>
      </c>
      <c r="Q227" s="27">
        <v>2.7777777777777679E-2</v>
      </c>
      <c r="R227" s="28">
        <v>-1.0869565217391353E-2</v>
      </c>
    </row>
    <row r="228" spans="1:18" x14ac:dyDescent="0.25">
      <c r="A228" s="15">
        <v>43690</v>
      </c>
      <c r="B228" s="16">
        <v>400629</v>
      </c>
      <c r="C228" s="17">
        <v>0.19</v>
      </c>
      <c r="D228" s="16">
        <v>30</v>
      </c>
      <c r="E228" s="16">
        <v>19</v>
      </c>
      <c r="F228" s="16">
        <v>25</v>
      </c>
      <c r="G228" s="16">
        <v>382</v>
      </c>
      <c r="H228" s="16">
        <v>32</v>
      </c>
      <c r="I228" s="17">
        <v>0.93</v>
      </c>
      <c r="J228" s="18">
        <f t="shared" si="9"/>
        <v>5.9812126645022445E-3</v>
      </c>
      <c r="K228" s="19">
        <f t="shared" si="10"/>
        <v>2382</v>
      </c>
      <c r="L228" s="20">
        <f t="shared" si="11"/>
        <v>-2.6469794195643104E-2</v>
      </c>
      <c r="M228" s="20" cm="1">
        <f t="array" ref="M228:R228">IFERROR((VLOOKUP(A228,$A$3:$I$369,{3,5,6,7,8,9},FALSE)/VLOOKUP(A228-7,$A$3:$I$369,{3,5,6,7,8,9},FALSE))-1, "No Data")</f>
        <v>0.11764705882352944</v>
      </c>
      <c r="N228" s="20">
        <v>5.555555555555558E-2</v>
      </c>
      <c r="O228" s="20">
        <v>-0.13793103448275867</v>
      </c>
      <c r="P228" s="20">
        <v>-4.020100502512558E-2</v>
      </c>
      <c r="Q228" s="20">
        <v>0</v>
      </c>
      <c r="R228" s="21">
        <v>-2.1052631578947323E-2</v>
      </c>
    </row>
    <row r="229" spans="1:18" x14ac:dyDescent="0.25">
      <c r="A229" s="22">
        <v>43691</v>
      </c>
      <c r="B229" s="23">
        <v>398528</v>
      </c>
      <c r="C229" s="24">
        <v>0.17</v>
      </c>
      <c r="D229" s="23">
        <v>32</v>
      </c>
      <c r="E229" s="23">
        <v>17</v>
      </c>
      <c r="F229" s="23">
        <v>25</v>
      </c>
      <c r="G229" s="23">
        <v>372</v>
      </c>
      <c r="H229" s="23">
        <v>40</v>
      </c>
      <c r="I229" s="24">
        <v>0.91</v>
      </c>
      <c r="J229" s="25">
        <f t="shared" si="9"/>
        <v>7.9211726977510555E-3</v>
      </c>
      <c r="K229" s="26">
        <f t="shared" si="10"/>
        <v>3132</v>
      </c>
      <c r="L229" s="27">
        <f t="shared" si="11"/>
        <v>-5.1368308049175471E-2</v>
      </c>
      <c r="M229" s="27" cm="1">
        <f t="array" ref="M229:R229">IFERROR((VLOOKUP(A229,$A$3:$I$369,{3,5,6,7,8,9},FALSE)/VLOOKUP(A229-7,$A$3:$I$369,{3,5,6,7,8,9},FALSE))-1, "No Data")</f>
        <v>-0.10526315789473684</v>
      </c>
      <c r="N229" s="27">
        <v>-0.22727272727272729</v>
      </c>
      <c r="O229" s="27">
        <v>-0.13793103448275867</v>
      </c>
      <c r="P229" s="27">
        <v>1.6393442622950838E-2</v>
      </c>
      <c r="Q229" s="27">
        <v>8.1081081081081141E-2</v>
      </c>
      <c r="R229" s="28">
        <v>0</v>
      </c>
    </row>
    <row r="230" spans="1:18" x14ac:dyDescent="0.25">
      <c r="A230" s="15">
        <v>43692</v>
      </c>
      <c r="B230" s="16">
        <v>384154</v>
      </c>
      <c r="C230" s="17">
        <v>0.17</v>
      </c>
      <c r="D230" s="16">
        <v>36</v>
      </c>
      <c r="E230" s="16">
        <v>21</v>
      </c>
      <c r="F230" s="16">
        <v>28</v>
      </c>
      <c r="G230" s="16">
        <v>362</v>
      </c>
      <c r="H230" s="16">
        <v>30</v>
      </c>
      <c r="I230" s="17">
        <v>0.92</v>
      </c>
      <c r="J230" s="18">
        <f t="shared" si="9"/>
        <v>-2.7859389669579349E-2</v>
      </c>
      <c r="K230" s="19">
        <f t="shared" si="10"/>
        <v>-11009</v>
      </c>
      <c r="L230" s="20">
        <f t="shared" si="11"/>
        <v>9.3658186621723205E-2</v>
      </c>
      <c r="M230" s="20" cm="1">
        <f t="array" ref="M230:R230">IFERROR((VLOOKUP(A230,$A$3:$I$369,{3,5,6,7,8,9},FALSE)/VLOOKUP(A230-7,$A$3:$I$369,{3,5,6,7,8,9},FALSE))-1, "No Data")</f>
        <v>-5.5555555555555469E-2</v>
      </c>
      <c r="N230" s="20">
        <v>0.23529411764705888</v>
      </c>
      <c r="O230" s="20">
        <v>-3.4482758620689613E-2</v>
      </c>
      <c r="P230" s="20">
        <v>-1.3623978201634857E-2</v>
      </c>
      <c r="Q230" s="20">
        <v>-0.18918918918918914</v>
      </c>
      <c r="R230" s="21">
        <v>0</v>
      </c>
    </row>
    <row r="231" spans="1:18" x14ac:dyDescent="0.25">
      <c r="A231" s="22">
        <v>43693</v>
      </c>
      <c r="B231" s="23">
        <v>405920</v>
      </c>
      <c r="C231" s="24">
        <v>0.19</v>
      </c>
      <c r="D231" s="23">
        <v>35</v>
      </c>
      <c r="E231" s="23">
        <v>17</v>
      </c>
      <c r="F231" s="23">
        <v>29</v>
      </c>
      <c r="G231" s="23">
        <v>351</v>
      </c>
      <c r="H231" s="23">
        <v>40</v>
      </c>
      <c r="I231" s="24">
        <v>0.95</v>
      </c>
      <c r="J231" s="25">
        <f t="shared" si="9"/>
        <v>9.5252306697506395E-3</v>
      </c>
      <c r="K231" s="26">
        <f t="shared" si="10"/>
        <v>3830</v>
      </c>
      <c r="L231" s="27">
        <f t="shared" si="11"/>
        <v>0.10416822104503964</v>
      </c>
      <c r="M231" s="27" cm="1">
        <f t="array" ref="M231:R231">IFERROR((VLOOKUP(A231,$A$3:$I$369,{3,5,6,7,8,9},FALSE)/VLOOKUP(A231-7,$A$3:$I$369,{3,5,6,7,8,9},FALSE))-1, "No Data")</f>
        <v>0.11764705882352944</v>
      </c>
      <c r="N231" s="27">
        <v>-0.19047619047619047</v>
      </c>
      <c r="O231" s="27">
        <v>-3.3333333333333326E-2</v>
      </c>
      <c r="P231" s="27">
        <v>-5.6657223796033884E-3</v>
      </c>
      <c r="Q231" s="27">
        <v>0.17647058823529416</v>
      </c>
      <c r="R231" s="28">
        <v>2.1505376344086002E-2</v>
      </c>
    </row>
    <row r="232" spans="1:18" x14ac:dyDescent="0.25">
      <c r="A232" s="15">
        <v>43694</v>
      </c>
      <c r="B232" s="16">
        <v>408856</v>
      </c>
      <c r="C232" s="17">
        <v>0.17</v>
      </c>
      <c r="D232" s="16">
        <v>35</v>
      </c>
      <c r="E232" s="16">
        <v>17</v>
      </c>
      <c r="F232" s="16">
        <v>29</v>
      </c>
      <c r="G232" s="16">
        <v>371</v>
      </c>
      <c r="H232" s="16">
        <v>39</v>
      </c>
      <c r="I232" s="17">
        <v>0.94</v>
      </c>
      <c r="J232" s="18">
        <f t="shared" si="9"/>
        <v>2.5313344802162741E-2</v>
      </c>
      <c r="K232" s="19">
        <f t="shared" si="10"/>
        <v>10094</v>
      </c>
      <c r="L232" s="20">
        <f t="shared" si="11"/>
        <v>0.1961989022691899</v>
      </c>
      <c r="M232" s="20" cm="1">
        <f t="array" ref="M232:R232">IFERROR((VLOOKUP(A232,$A$3:$I$369,{3,5,6,7,8,9},FALSE)/VLOOKUP(A232-7,$A$3:$I$369,{3,5,6,7,8,9},FALSE))-1, "No Data")</f>
        <v>-0.10526315789473684</v>
      </c>
      <c r="N232" s="20">
        <v>-0.22727272727272729</v>
      </c>
      <c r="O232" s="20">
        <v>7.4074074074074181E-2</v>
      </c>
      <c r="P232" s="20">
        <v>5.3977272727272707E-2</v>
      </c>
      <c r="Q232" s="20">
        <v>0.30000000000000004</v>
      </c>
      <c r="R232" s="21">
        <v>1.0752688172043001E-2</v>
      </c>
    </row>
    <row r="233" spans="1:18" x14ac:dyDescent="0.25">
      <c r="A233" s="29">
        <v>43695</v>
      </c>
      <c r="B233" s="30">
        <v>390612</v>
      </c>
      <c r="C233" s="31">
        <v>0.17</v>
      </c>
      <c r="D233" s="30">
        <v>38</v>
      </c>
      <c r="E233" s="30">
        <v>20</v>
      </c>
      <c r="F233" s="30">
        <v>30</v>
      </c>
      <c r="G233" s="30">
        <v>380</v>
      </c>
      <c r="H233" s="30">
        <v>40</v>
      </c>
      <c r="I233" s="31">
        <v>0.94</v>
      </c>
      <c r="J233" s="32">
        <f t="shared" si="9"/>
        <v>1.8080406594122689E-2</v>
      </c>
      <c r="K233" s="33">
        <f t="shared" si="10"/>
        <v>6937</v>
      </c>
      <c r="L233" s="34">
        <f t="shared" si="11"/>
        <v>0.13785457207578422</v>
      </c>
      <c r="M233" s="34" cm="1">
        <f t="array" ref="M233:R233">IFERROR((VLOOKUP(A233,$A$3:$I$369,{3,5,6,7,8,9},FALSE)/VLOOKUP(A233-7,$A$3:$I$369,{3,5,6,7,8,9},FALSE))-1, "No Data")</f>
        <v>-0.10526315789473684</v>
      </c>
      <c r="N233" s="34">
        <v>-0.31034482758620685</v>
      </c>
      <c r="O233" s="34">
        <v>0.11111111111111116</v>
      </c>
      <c r="P233" s="34">
        <v>-4.0404040404040442E-2</v>
      </c>
      <c r="Q233" s="34">
        <v>0.29032258064516125</v>
      </c>
      <c r="R233" s="35">
        <v>-1.0526315789473717E-2</v>
      </c>
    </row>
    <row r="234" spans="1:18" x14ac:dyDescent="0.25">
      <c r="A234" s="15">
        <v>43696</v>
      </c>
      <c r="B234" s="16">
        <v>408028</v>
      </c>
      <c r="C234" s="17">
        <v>0.18</v>
      </c>
      <c r="D234" s="16">
        <v>35</v>
      </c>
      <c r="E234" s="16">
        <v>20</v>
      </c>
      <c r="F234" s="16">
        <v>30</v>
      </c>
      <c r="G234" s="16">
        <v>388</v>
      </c>
      <c r="H234" s="16">
        <v>32</v>
      </c>
      <c r="I234" s="17">
        <v>0.93</v>
      </c>
      <c r="J234" s="18">
        <f t="shared" si="9"/>
        <v>4.4610512464061891E-2</v>
      </c>
      <c r="K234" s="19">
        <f t="shared" si="10"/>
        <v>17425</v>
      </c>
      <c r="L234" s="20">
        <f t="shared" si="11"/>
        <v>1.5593553784504666E-2</v>
      </c>
      <c r="M234" s="20" cm="1">
        <f t="array" ref="M234:R234">IFERROR((VLOOKUP(A234,$A$3:$I$369,{3,5,6,7,8,9},FALSE)/VLOOKUP(A234-7,$A$3:$I$369,{3,5,6,7,8,9},FALSE))-1, "No Data")</f>
        <v>0</v>
      </c>
      <c r="N234" s="20">
        <v>-4.7619047619047672E-2</v>
      </c>
      <c r="O234" s="20">
        <v>0</v>
      </c>
      <c r="P234" s="20">
        <v>1.5706806282722585E-2</v>
      </c>
      <c r="Q234" s="20">
        <v>-0.13513513513513509</v>
      </c>
      <c r="R234" s="21">
        <v>2.19780219780219E-2</v>
      </c>
    </row>
    <row r="235" spans="1:18" x14ac:dyDescent="0.25">
      <c r="A235" s="22">
        <v>43697</v>
      </c>
      <c r="B235" s="23">
        <v>383876</v>
      </c>
      <c r="C235" s="24">
        <v>0.18</v>
      </c>
      <c r="D235" s="23">
        <v>35</v>
      </c>
      <c r="E235" s="23">
        <v>22</v>
      </c>
      <c r="F235" s="23">
        <v>30</v>
      </c>
      <c r="G235" s="23">
        <v>351</v>
      </c>
      <c r="H235" s="23">
        <v>38</v>
      </c>
      <c r="I235" s="24">
        <v>0.92</v>
      </c>
      <c r="J235" s="25">
        <f t="shared" si="9"/>
        <v>-4.181674317136308E-2</v>
      </c>
      <c r="K235" s="26">
        <f t="shared" si="10"/>
        <v>-16753</v>
      </c>
      <c r="L235" s="27">
        <f t="shared" si="11"/>
        <v>0.11788046630007654</v>
      </c>
      <c r="M235" s="27" cm="1">
        <f t="array" ref="M235:R235">IFERROR((VLOOKUP(A235,$A$3:$I$369,{3,5,6,7,8,9},FALSE)/VLOOKUP(A235-7,$A$3:$I$369,{3,5,6,7,8,9},FALSE))-1, "No Data")</f>
        <v>-5.2631578947368474E-2</v>
      </c>
      <c r="N235" s="27">
        <v>0.15789473684210531</v>
      </c>
      <c r="O235" s="27">
        <v>0.19999999999999996</v>
      </c>
      <c r="P235" s="27">
        <v>-8.1151832460732987E-2</v>
      </c>
      <c r="Q235" s="27">
        <v>0.1875</v>
      </c>
      <c r="R235" s="28">
        <v>-1.0752688172043001E-2</v>
      </c>
    </row>
    <row r="236" spans="1:18" x14ac:dyDescent="0.25">
      <c r="A236" s="15">
        <v>43698</v>
      </c>
      <c r="B236" s="16">
        <v>390911</v>
      </c>
      <c r="C236" s="17">
        <v>0.19</v>
      </c>
      <c r="D236" s="16">
        <v>36</v>
      </c>
      <c r="E236" s="16">
        <v>18</v>
      </c>
      <c r="F236" s="16">
        <v>28</v>
      </c>
      <c r="G236" s="16">
        <v>382</v>
      </c>
      <c r="H236" s="16">
        <v>32</v>
      </c>
      <c r="I236" s="17">
        <v>0.93</v>
      </c>
      <c r="J236" s="18">
        <f t="shared" si="9"/>
        <v>-1.9112835233659919E-2</v>
      </c>
      <c r="K236" s="19">
        <f t="shared" si="10"/>
        <v>-7617</v>
      </c>
      <c r="L236" s="20">
        <f t="shared" si="11"/>
        <v>0.10349806036213272</v>
      </c>
      <c r="M236" s="20" cm="1">
        <f t="array" ref="M236:R236">IFERROR((VLOOKUP(A236,$A$3:$I$369,{3,5,6,7,8,9},FALSE)/VLOOKUP(A236-7,$A$3:$I$369,{3,5,6,7,8,9},FALSE))-1, "No Data")</f>
        <v>0.11764705882352944</v>
      </c>
      <c r="N236" s="20">
        <v>5.8823529411764719E-2</v>
      </c>
      <c r="O236" s="20">
        <v>0.12000000000000011</v>
      </c>
      <c r="P236" s="20">
        <v>2.6881720430107503E-2</v>
      </c>
      <c r="Q236" s="20">
        <v>-0.19999999999999996</v>
      </c>
      <c r="R236" s="21">
        <v>2.19780219780219E-2</v>
      </c>
    </row>
    <row r="237" spans="1:18" x14ac:dyDescent="0.25">
      <c r="A237" s="22">
        <v>43699</v>
      </c>
      <c r="B237" s="23">
        <v>382072</v>
      </c>
      <c r="C237" s="24">
        <v>0.19</v>
      </c>
      <c r="D237" s="23">
        <v>36</v>
      </c>
      <c r="E237" s="23">
        <v>18</v>
      </c>
      <c r="F237" s="23">
        <v>29</v>
      </c>
      <c r="G237" s="23">
        <v>395</v>
      </c>
      <c r="H237" s="23">
        <v>37</v>
      </c>
      <c r="I237" s="24">
        <v>0.95</v>
      </c>
      <c r="J237" s="25">
        <f t="shared" si="9"/>
        <v>-5.4197014738880389E-3</v>
      </c>
      <c r="K237" s="26">
        <f t="shared" si="10"/>
        <v>-2082</v>
      </c>
      <c r="L237" s="27">
        <f t="shared" si="11"/>
        <v>-5.4197014738880389E-3</v>
      </c>
      <c r="M237" s="27" cm="1">
        <f t="array" ref="M237:R237">IFERROR((VLOOKUP(A237,$A$3:$I$369,{3,5,6,7,8,9},FALSE)/VLOOKUP(A237-7,$A$3:$I$369,{3,5,6,7,8,9},FALSE))-1, "No Data")</f>
        <v>0.11764705882352944</v>
      </c>
      <c r="N237" s="27">
        <v>-0.1428571428571429</v>
      </c>
      <c r="O237" s="27">
        <v>3.5714285714285809E-2</v>
      </c>
      <c r="P237" s="27">
        <v>9.1160220994475072E-2</v>
      </c>
      <c r="Q237" s="27">
        <v>0.23333333333333339</v>
      </c>
      <c r="R237" s="28">
        <v>3.2608695652173836E-2</v>
      </c>
    </row>
    <row r="238" spans="1:18" x14ac:dyDescent="0.25">
      <c r="A238" s="15">
        <v>43700</v>
      </c>
      <c r="B238" s="16">
        <v>403634</v>
      </c>
      <c r="C238" s="17">
        <v>0.19</v>
      </c>
      <c r="D238" s="16">
        <v>39</v>
      </c>
      <c r="E238" s="16">
        <v>21</v>
      </c>
      <c r="F238" s="16">
        <v>27</v>
      </c>
      <c r="G238" s="16">
        <v>352</v>
      </c>
      <c r="H238" s="16">
        <v>34</v>
      </c>
      <c r="I238" s="17">
        <v>0.93</v>
      </c>
      <c r="J238" s="18">
        <f t="shared" si="9"/>
        <v>-5.6316515569569958E-3</v>
      </c>
      <c r="K238" s="19">
        <f t="shared" si="10"/>
        <v>-2286</v>
      </c>
      <c r="L238" s="20">
        <f t="shared" si="11"/>
        <v>0.10801044540796223</v>
      </c>
      <c r="M238" s="20" cm="1">
        <f t="array" ref="M238:R238">IFERROR((VLOOKUP(A238,$A$3:$I$369,{3,5,6,7,8,9},FALSE)/VLOOKUP(A238-7,$A$3:$I$369,{3,5,6,7,8,9},FALSE))-1, "No Data")</f>
        <v>0</v>
      </c>
      <c r="N238" s="20">
        <v>0.23529411764705888</v>
      </c>
      <c r="O238" s="20">
        <v>-6.8965517241379337E-2</v>
      </c>
      <c r="P238" s="20">
        <v>2.8490028490029129E-3</v>
      </c>
      <c r="Q238" s="20">
        <v>-0.15000000000000002</v>
      </c>
      <c r="R238" s="21">
        <v>-2.1052631578947323E-2</v>
      </c>
    </row>
    <row r="239" spans="1:18" x14ac:dyDescent="0.25">
      <c r="A239" s="22">
        <v>43701</v>
      </c>
      <c r="B239" s="23">
        <v>380313</v>
      </c>
      <c r="C239" s="24">
        <v>0.19</v>
      </c>
      <c r="D239" s="23">
        <v>36</v>
      </c>
      <c r="E239" s="23">
        <v>18</v>
      </c>
      <c r="F239" s="23">
        <v>29</v>
      </c>
      <c r="G239" s="23">
        <v>377</v>
      </c>
      <c r="H239" s="23">
        <v>31</v>
      </c>
      <c r="I239" s="24">
        <v>0.94</v>
      </c>
      <c r="J239" s="25">
        <f t="shared" si="9"/>
        <v>-6.9811865302209064E-2</v>
      </c>
      <c r="K239" s="26">
        <f t="shared" si="10"/>
        <v>-28543</v>
      </c>
      <c r="L239" s="27">
        <f t="shared" si="11"/>
        <v>-4.3235061453700818E-2</v>
      </c>
      <c r="M239" s="27" cm="1">
        <f t="array" ref="M239:R239">IFERROR((VLOOKUP(A239,$A$3:$I$369,{3,5,6,7,8,9},FALSE)/VLOOKUP(A239-7,$A$3:$I$369,{3,5,6,7,8,9},FALSE))-1, "No Data")</f>
        <v>0.11764705882352944</v>
      </c>
      <c r="N239" s="27">
        <v>5.8823529411764719E-2</v>
      </c>
      <c r="O239" s="27">
        <v>0</v>
      </c>
      <c r="P239" s="27">
        <v>1.6172506738544534E-2</v>
      </c>
      <c r="Q239" s="27">
        <v>-0.20512820512820518</v>
      </c>
      <c r="R239" s="28">
        <v>0</v>
      </c>
    </row>
    <row r="240" spans="1:18" x14ac:dyDescent="0.25">
      <c r="A240" s="15">
        <v>43702</v>
      </c>
      <c r="B240" s="16">
        <v>388418</v>
      </c>
      <c r="C240" s="17">
        <v>0.19</v>
      </c>
      <c r="D240" s="16">
        <v>31</v>
      </c>
      <c r="E240" s="16">
        <v>18</v>
      </c>
      <c r="F240" s="16">
        <v>27</v>
      </c>
      <c r="G240" s="16">
        <v>367</v>
      </c>
      <c r="H240" s="16">
        <v>33</v>
      </c>
      <c r="I240" s="17">
        <v>0.95</v>
      </c>
      <c r="J240" s="18">
        <f t="shared" si="9"/>
        <v>-5.6168269280001404E-3</v>
      </c>
      <c r="K240" s="19">
        <f t="shared" si="10"/>
        <v>-2194</v>
      </c>
      <c r="L240" s="20">
        <f t="shared" si="11"/>
        <v>-0.18879267459915805</v>
      </c>
      <c r="M240" s="20" cm="1">
        <f t="array" ref="M240:R240">IFERROR((VLOOKUP(A240,$A$3:$I$369,{3,5,6,7,8,9},FALSE)/VLOOKUP(A240-7,$A$3:$I$369,{3,5,6,7,8,9},FALSE))-1, "No Data")</f>
        <v>0.11764705882352944</v>
      </c>
      <c r="N240" s="20">
        <v>-9.9999999999999978E-2</v>
      </c>
      <c r="O240" s="20">
        <v>-9.9999999999999978E-2</v>
      </c>
      <c r="P240" s="20">
        <v>-3.4210526315789469E-2</v>
      </c>
      <c r="Q240" s="20">
        <v>-0.17500000000000004</v>
      </c>
      <c r="R240" s="21">
        <v>1.0638297872340496E-2</v>
      </c>
    </row>
    <row r="241" spans="1:18" x14ac:dyDescent="0.25">
      <c r="A241" s="22">
        <v>43703</v>
      </c>
      <c r="B241" s="23">
        <v>392670</v>
      </c>
      <c r="C241" s="24">
        <v>0.17</v>
      </c>
      <c r="D241" s="23">
        <v>32</v>
      </c>
      <c r="E241" s="23">
        <v>20</v>
      </c>
      <c r="F241" s="23">
        <v>30</v>
      </c>
      <c r="G241" s="23">
        <v>369</v>
      </c>
      <c r="H241" s="23">
        <v>30</v>
      </c>
      <c r="I241" s="24">
        <v>0.94</v>
      </c>
      <c r="J241" s="25">
        <f t="shared" si="9"/>
        <v>-3.7639573754742361E-2</v>
      </c>
      <c r="K241" s="26">
        <f t="shared" si="10"/>
        <v>-15358</v>
      </c>
      <c r="L241" s="27">
        <f t="shared" si="11"/>
        <v>-0.12012761029005015</v>
      </c>
      <c r="M241" s="27" cm="1">
        <f t="array" ref="M241:R241">IFERROR((VLOOKUP(A241,$A$3:$I$369,{3,5,6,7,8,9},FALSE)/VLOOKUP(A241-7,$A$3:$I$369,{3,5,6,7,8,9},FALSE))-1, "No Data")</f>
        <v>-5.5555555555555469E-2</v>
      </c>
      <c r="N241" s="27">
        <v>0</v>
      </c>
      <c r="O241" s="27">
        <v>0</v>
      </c>
      <c r="P241" s="27">
        <v>-4.8969072164948502E-2</v>
      </c>
      <c r="Q241" s="27">
        <v>-6.25E-2</v>
      </c>
      <c r="R241" s="28">
        <v>1.0752688172043001E-2</v>
      </c>
    </row>
    <row r="242" spans="1:18" x14ac:dyDescent="0.25">
      <c r="A242" s="15">
        <v>43704</v>
      </c>
      <c r="B242" s="16">
        <v>405258</v>
      </c>
      <c r="C242" s="17">
        <v>0.19</v>
      </c>
      <c r="D242" s="16">
        <v>39</v>
      </c>
      <c r="E242" s="16">
        <v>22</v>
      </c>
      <c r="F242" s="16">
        <v>29</v>
      </c>
      <c r="G242" s="16">
        <v>361</v>
      </c>
      <c r="H242" s="16">
        <v>37</v>
      </c>
      <c r="I242" s="17">
        <v>0.94</v>
      </c>
      <c r="J242" s="18">
        <f t="shared" si="9"/>
        <v>5.5700278214840138E-2</v>
      </c>
      <c r="K242" s="19">
        <f t="shared" si="10"/>
        <v>21382</v>
      </c>
      <c r="L242" s="20">
        <f t="shared" si="11"/>
        <v>0.17635173858225062</v>
      </c>
      <c r="M242" s="20" cm="1">
        <f t="array" ref="M242:R242">IFERROR((VLOOKUP(A242,$A$3:$I$369,{3,5,6,7,8,9},FALSE)/VLOOKUP(A242-7,$A$3:$I$369,{3,5,6,7,8,9},FALSE))-1, "No Data")</f>
        <v>5.555555555555558E-2</v>
      </c>
      <c r="N242" s="20">
        <v>0</v>
      </c>
      <c r="O242" s="20">
        <v>-3.3333333333333326E-2</v>
      </c>
      <c r="P242" s="20">
        <v>2.8490028490028463E-2</v>
      </c>
      <c r="Q242" s="20">
        <v>-2.6315789473684181E-2</v>
      </c>
      <c r="R242" s="21">
        <v>2.1739130434782483E-2</v>
      </c>
    </row>
    <row r="243" spans="1:18" x14ac:dyDescent="0.25">
      <c r="A243" s="22">
        <v>43705</v>
      </c>
      <c r="B243" s="23">
        <v>400562</v>
      </c>
      <c r="C243" s="24">
        <v>0.19</v>
      </c>
      <c r="D243" s="23">
        <v>31</v>
      </c>
      <c r="E243" s="23">
        <v>19</v>
      </c>
      <c r="F243" s="23">
        <v>28</v>
      </c>
      <c r="G243" s="23">
        <v>382</v>
      </c>
      <c r="H243" s="23">
        <v>40</v>
      </c>
      <c r="I243" s="24">
        <v>0.95</v>
      </c>
      <c r="J243" s="25">
        <f t="shared" si="9"/>
        <v>2.4688484079496309E-2</v>
      </c>
      <c r="K243" s="26">
        <f t="shared" si="10"/>
        <v>9651</v>
      </c>
      <c r="L243" s="27">
        <f t="shared" si="11"/>
        <v>-0.11762936093154486</v>
      </c>
      <c r="M243" s="27" cm="1">
        <f t="array" ref="M243:R243">IFERROR((VLOOKUP(A243,$A$3:$I$369,{3,5,6,7,8,9},FALSE)/VLOOKUP(A243-7,$A$3:$I$369,{3,5,6,7,8,9},FALSE))-1, "No Data")</f>
        <v>0</v>
      </c>
      <c r="N243" s="27">
        <v>5.555555555555558E-2</v>
      </c>
      <c r="O243" s="27">
        <v>0</v>
      </c>
      <c r="P243" s="27">
        <v>0</v>
      </c>
      <c r="Q243" s="27">
        <v>0.25</v>
      </c>
      <c r="R243" s="28">
        <v>2.1505376344086002E-2</v>
      </c>
    </row>
    <row r="244" spans="1:18" x14ac:dyDescent="0.25">
      <c r="A244" s="15">
        <v>43706</v>
      </c>
      <c r="B244" s="16">
        <v>386473</v>
      </c>
      <c r="C244" s="17">
        <v>0.17</v>
      </c>
      <c r="D244" s="16">
        <v>35</v>
      </c>
      <c r="E244" s="16">
        <v>22</v>
      </c>
      <c r="F244" s="16">
        <v>29</v>
      </c>
      <c r="G244" s="16">
        <v>362</v>
      </c>
      <c r="H244" s="16">
        <v>31</v>
      </c>
      <c r="I244" s="17">
        <v>0.92</v>
      </c>
      <c r="J244" s="18">
        <f t="shared" si="9"/>
        <v>1.1518771331058053E-2</v>
      </c>
      <c r="K244" s="19">
        <f t="shared" si="10"/>
        <v>4401</v>
      </c>
      <c r="L244" s="20">
        <f t="shared" si="11"/>
        <v>-1.6578972317026874E-2</v>
      </c>
      <c r="M244" s="20" cm="1">
        <f t="array" ref="M244:R244">IFERROR((VLOOKUP(A244,$A$3:$I$369,{3,5,6,7,8,9},FALSE)/VLOOKUP(A244-7,$A$3:$I$369,{3,5,6,7,8,9},FALSE))-1, "No Data")</f>
        <v>-0.10526315789473684</v>
      </c>
      <c r="N244" s="20">
        <v>0.22222222222222232</v>
      </c>
      <c r="O244" s="20">
        <v>0</v>
      </c>
      <c r="P244" s="20">
        <v>-8.3544303797468356E-2</v>
      </c>
      <c r="Q244" s="20">
        <v>-0.16216216216216217</v>
      </c>
      <c r="R244" s="21">
        <v>-3.1578947368420929E-2</v>
      </c>
    </row>
    <row r="245" spans="1:18" x14ac:dyDescent="0.25">
      <c r="A245" s="22">
        <v>43707</v>
      </c>
      <c r="B245" s="23">
        <v>382326</v>
      </c>
      <c r="C245" s="24">
        <v>0.19</v>
      </c>
      <c r="D245" s="23">
        <v>30</v>
      </c>
      <c r="E245" s="23">
        <v>20</v>
      </c>
      <c r="F245" s="23">
        <v>27</v>
      </c>
      <c r="G245" s="23">
        <v>389</v>
      </c>
      <c r="H245" s="23">
        <v>33</v>
      </c>
      <c r="I245" s="24">
        <v>0.91</v>
      </c>
      <c r="J245" s="25">
        <f t="shared" si="9"/>
        <v>-5.2790399223058504E-2</v>
      </c>
      <c r="K245" s="26">
        <f t="shared" si="10"/>
        <v>-21308</v>
      </c>
      <c r="L245" s="27">
        <f t="shared" si="11"/>
        <v>-0.27137723017158344</v>
      </c>
      <c r="M245" s="27" cm="1">
        <f t="array" ref="M245:R245">IFERROR((VLOOKUP(A245,$A$3:$I$369,{3,5,6,7,8,9},FALSE)/VLOOKUP(A245-7,$A$3:$I$369,{3,5,6,7,8,9},FALSE))-1, "No Data")</f>
        <v>0</v>
      </c>
      <c r="N245" s="27">
        <v>-4.7619047619047672E-2</v>
      </c>
      <c r="O245" s="27">
        <v>0</v>
      </c>
      <c r="P245" s="27">
        <v>0.10511363636363646</v>
      </c>
      <c r="Q245" s="27">
        <v>-2.9411764705882359E-2</v>
      </c>
      <c r="R245" s="28">
        <v>-2.1505376344086002E-2</v>
      </c>
    </row>
    <row r="246" spans="1:18" x14ac:dyDescent="0.25">
      <c r="A246" s="15">
        <v>43708</v>
      </c>
      <c r="B246" s="16">
        <v>391845</v>
      </c>
      <c r="C246" s="17">
        <v>0.19</v>
      </c>
      <c r="D246" s="16">
        <v>38</v>
      </c>
      <c r="E246" s="16">
        <v>19</v>
      </c>
      <c r="F246" s="16">
        <v>26</v>
      </c>
      <c r="G246" s="16">
        <v>372</v>
      </c>
      <c r="H246" s="16">
        <v>31</v>
      </c>
      <c r="I246" s="17">
        <v>0.95</v>
      </c>
      <c r="J246" s="18">
        <f t="shared" si="9"/>
        <v>3.0322392345252469E-2</v>
      </c>
      <c r="K246" s="19">
        <f t="shared" si="10"/>
        <v>11532</v>
      </c>
      <c r="L246" s="20">
        <f t="shared" si="11"/>
        <v>8.7562525253322088E-2</v>
      </c>
      <c r="M246" s="20" cm="1">
        <f t="array" ref="M246:R246">IFERROR((VLOOKUP(A246,$A$3:$I$369,{3,5,6,7,8,9},FALSE)/VLOOKUP(A246-7,$A$3:$I$369,{3,5,6,7,8,9},FALSE))-1, "No Data")</f>
        <v>0</v>
      </c>
      <c r="N246" s="20">
        <v>5.555555555555558E-2</v>
      </c>
      <c r="O246" s="20">
        <v>-0.10344827586206895</v>
      </c>
      <c r="P246" s="20">
        <v>-1.3262599469496039E-2</v>
      </c>
      <c r="Q246" s="20">
        <v>0</v>
      </c>
      <c r="R246" s="21">
        <v>1.0638297872340496E-2</v>
      </c>
    </row>
    <row r="247" spans="1:18" x14ac:dyDescent="0.25">
      <c r="A247" s="22">
        <v>43709</v>
      </c>
      <c r="B247" s="23">
        <v>407821</v>
      </c>
      <c r="C247" s="24">
        <v>0.18</v>
      </c>
      <c r="D247" s="23">
        <v>35</v>
      </c>
      <c r="E247" s="23">
        <v>22</v>
      </c>
      <c r="F247" s="23">
        <v>29</v>
      </c>
      <c r="G247" s="23">
        <v>385</v>
      </c>
      <c r="H247" s="23">
        <v>31</v>
      </c>
      <c r="I247" s="24">
        <v>0.94</v>
      </c>
      <c r="J247" s="25">
        <f t="shared" si="9"/>
        <v>4.9953915626979262E-2</v>
      </c>
      <c r="K247" s="26">
        <f t="shared" si="10"/>
        <v>19403</v>
      </c>
      <c r="L247" s="27">
        <f t="shared" si="11"/>
        <v>0.18543184022400871</v>
      </c>
      <c r="M247" s="27" cm="1">
        <f t="array" ref="M247:R247">IFERROR((VLOOKUP(A247,$A$3:$I$369,{3,5,6,7,8,9},FALSE)/VLOOKUP(A247-7,$A$3:$I$369,{3,5,6,7,8,9},FALSE))-1, "No Data")</f>
        <v>-5.2631578947368474E-2</v>
      </c>
      <c r="N247" s="27">
        <v>0.22222222222222232</v>
      </c>
      <c r="O247" s="27">
        <v>7.4074074074074181E-2</v>
      </c>
      <c r="P247" s="27">
        <v>4.9046321525885617E-2</v>
      </c>
      <c r="Q247" s="27">
        <v>-6.0606060606060552E-2</v>
      </c>
      <c r="R247" s="28">
        <v>-1.0526315789473717E-2</v>
      </c>
    </row>
    <row r="248" spans="1:18" x14ac:dyDescent="0.25">
      <c r="A248" s="15">
        <v>43710</v>
      </c>
      <c r="B248" s="16">
        <v>389944</v>
      </c>
      <c r="C248" s="17">
        <v>0.17</v>
      </c>
      <c r="D248" s="16">
        <v>31</v>
      </c>
      <c r="E248" s="16">
        <v>22</v>
      </c>
      <c r="F248" s="16">
        <v>28</v>
      </c>
      <c r="G248" s="16">
        <v>364</v>
      </c>
      <c r="H248" s="16">
        <v>32</v>
      </c>
      <c r="I248" s="17">
        <v>0.92</v>
      </c>
      <c r="J248" s="18">
        <f t="shared" si="9"/>
        <v>-6.9422161102197233E-3</v>
      </c>
      <c r="K248" s="19">
        <f t="shared" si="10"/>
        <v>-2726</v>
      </c>
      <c r="L248" s="20">
        <f t="shared" si="11"/>
        <v>-3.7975271856775406E-2</v>
      </c>
      <c r="M248" s="20" cm="1">
        <f t="array" ref="M248:R248">IFERROR((VLOOKUP(A248,$A$3:$I$369,{3,5,6,7,8,9},FALSE)/VLOOKUP(A248-7,$A$3:$I$369,{3,5,6,7,8,9},FALSE))-1, "No Data")</f>
        <v>0</v>
      </c>
      <c r="N248" s="20">
        <v>0.10000000000000009</v>
      </c>
      <c r="O248" s="20">
        <v>-6.6666666666666652E-2</v>
      </c>
      <c r="P248" s="20">
        <v>-1.3550135501354976E-2</v>
      </c>
      <c r="Q248" s="20">
        <v>6.6666666666666652E-2</v>
      </c>
      <c r="R248" s="21">
        <v>-2.1276595744680771E-2</v>
      </c>
    </row>
    <row r="249" spans="1:18" x14ac:dyDescent="0.25">
      <c r="A249" s="22">
        <v>43711</v>
      </c>
      <c r="B249" s="23">
        <v>402082</v>
      </c>
      <c r="C249" s="24">
        <v>0.18</v>
      </c>
      <c r="D249" s="23">
        <v>38</v>
      </c>
      <c r="E249" s="23">
        <v>17</v>
      </c>
      <c r="F249" s="23">
        <v>30</v>
      </c>
      <c r="G249" s="23">
        <v>351</v>
      </c>
      <c r="H249" s="23">
        <v>32</v>
      </c>
      <c r="I249" s="24">
        <v>0.95</v>
      </c>
      <c r="J249" s="25">
        <f t="shared" si="9"/>
        <v>-7.8369828603013225E-3</v>
      </c>
      <c r="K249" s="26">
        <f t="shared" si="10"/>
        <v>-3176</v>
      </c>
      <c r="L249" s="27">
        <f t="shared" si="11"/>
        <v>-3.3277060222857702E-2</v>
      </c>
      <c r="M249" s="27" cm="1">
        <f t="array" ref="M249:R249">IFERROR((VLOOKUP(A249,$A$3:$I$369,{3,5,6,7,8,9},FALSE)/VLOOKUP(A249-7,$A$3:$I$369,{3,5,6,7,8,9},FALSE))-1, "No Data")</f>
        <v>-5.2631578947368474E-2</v>
      </c>
      <c r="N249" s="27">
        <v>-0.22727272727272729</v>
      </c>
      <c r="O249" s="27">
        <v>3.4482758620689724E-2</v>
      </c>
      <c r="P249" s="27">
        <v>-2.7700831024930705E-2</v>
      </c>
      <c r="Q249" s="27">
        <v>-0.13513513513513509</v>
      </c>
      <c r="R249" s="28">
        <v>1.0638297872340496E-2</v>
      </c>
    </row>
    <row r="250" spans="1:18" x14ac:dyDescent="0.25">
      <c r="A250" s="15">
        <v>43712</v>
      </c>
      <c r="B250" s="16">
        <v>384229</v>
      </c>
      <c r="C250" s="17">
        <v>0.19</v>
      </c>
      <c r="D250" s="16">
        <v>39</v>
      </c>
      <c r="E250" s="16">
        <v>20</v>
      </c>
      <c r="F250" s="16">
        <v>26</v>
      </c>
      <c r="G250" s="16">
        <v>361</v>
      </c>
      <c r="H250" s="16">
        <v>34</v>
      </c>
      <c r="I250" s="17">
        <v>0.93</v>
      </c>
      <c r="J250" s="18">
        <f t="shared" si="9"/>
        <v>-4.0775210828785546E-2</v>
      </c>
      <c r="K250" s="19">
        <f t="shared" si="10"/>
        <v>-16333</v>
      </c>
      <c r="L250" s="20">
        <f t="shared" si="11"/>
        <v>0.20676667024765694</v>
      </c>
      <c r="M250" s="20" cm="1">
        <f t="array" ref="M250:R250">IFERROR((VLOOKUP(A250,$A$3:$I$369,{3,5,6,7,8,9},FALSE)/VLOOKUP(A250-7,$A$3:$I$369,{3,5,6,7,8,9},FALSE))-1, "No Data")</f>
        <v>0</v>
      </c>
      <c r="N250" s="20">
        <v>5.2631578947368363E-2</v>
      </c>
      <c r="O250" s="20">
        <v>-7.1428571428571397E-2</v>
      </c>
      <c r="P250" s="20">
        <v>-5.4973821989528826E-2</v>
      </c>
      <c r="Q250" s="20">
        <v>-0.15000000000000002</v>
      </c>
      <c r="R250" s="21">
        <v>-2.1052631578947323E-2</v>
      </c>
    </row>
    <row r="251" spans="1:18" x14ac:dyDescent="0.25">
      <c r="A251" s="22">
        <v>43713</v>
      </c>
      <c r="B251" s="23">
        <v>386978</v>
      </c>
      <c r="C251" s="24">
        <v>0.17</v>
      </c>
      <c r="D251" s="23">
        <v>32</v>
      </c>
      <c r="E251" s="23">
        <v>22</v>
      </c>
      <c r="F251" s="23">
        <v>26</v>
      </c>
      <c r="G251" s="23">
        <v>368</v>
      </c>
      <c r="H251" s="23">
        <v>31</v>
      </c>
      <c r="I251" s="24">
        <v>0.93</v>
      </c>
      <c r="J251" s="25">
        <f t="shared" si="9"/>
        <v>1.3066889536914594E-3</v>
      </c>
      <c r="K251" s="26">
        <f t="shared" si="10"/>
        <v>505</v>
      </c>
      <c r="L251" s="27">
        <f t="shared" si="11"/>
        <v>-8.4519598670910634E-2</v>
      </c>
      <c r="M251" s="27" cm="1">
        <f t="array" ref="M251:R251">IFERROR((VLOOKUP(A251,$A$3:$I$369,{3,5,6,7,8,9},FALSE)/VLOOKUP(A251-7,$A$3:$I$369,{3,5,6,7,8,9},FALSE))-1, "No Data")</f>
        <v>0</v>
      </c>
      <c r="N251" s="27">
        <v>0</v>
      </c>
      <c r="O251" s="27">
        <v>-0.10344827586206895</v>
      </c>
      <c r="P251" s="27">
        <v>1.6574585635359185E-2</v>
      </c>
      <c r="Q251" s="27">
        <v>0</v>
      </c>
      <c r="R251" s="28">
        <v>1.0869565217391353E-2</v>
      </c>
    </row>
    <row r="252" spans="1:18" x14ac:dyDescent="0.25">
      <c r="A252" s="15">
        <v>43714</v>
      </c>
      <c r="B252" s="16">
        <v>396745</v>
      </c>
      <c r="C252" s="17">
        <v>0.18</v>
      </c>
      <c r="D252" s="16">
        <v>33</v>
      </c>
      <c r="E252" s="16">
        <v>17</v>
      </c>
      <c r="F252" s="16">
        <v>30</v>
      </c>
      <c r="G252" s="16">
        <v>377</v>
      </c>
      <c r="H252" s="16">
        <v>34</v>
      </c>
      <c r="I252" s="17">
        <v>0.92</v>
      </c>
      <c r="J252" s="18">
        <f t="shared" si="9"/>
        <v>3.7713888147810959E-2</v>
      </c>
      <c r="K252" s="19">
        <f t="shared" si="10"/>
        <v>14419</v>
      </c>
      <c r="L252" s="20">
        <f t="shared" si="11"/>
        <v>0.14148527696259205</v>
      </c>
      <c r="M252" s="20" cm="1">
        <f t="array" ref="M252:R252">IFERROR((VLOOKUP(A252,$A$3:$I$369,{3,5,6,7,8,9},FALSE)/VLOOKUP(A252-7,$A$3:$I$369,{3,5,6,7,8,9},FALSE))-1, "No Data")</f>
        <v>-5.2631578947368474E-2</v>
      </c>
      <c r="N252" s="20">
        <v>-0.15000000000000002</v>
      </c>
      <c r="O252" s="20">
        <v>0.11111111111111116</v>
      </c>
      <c r="P252" s="20">
        <v>-3.0848329048843159E-2</v>
      </c>
      <c r="Q252" s="20">
        <v>3.0303030303030276E-2</v>
      </c>
      <c r="R252" s="21">
        <v>1.098901098901095E-2</v>
      </c>
    </row>
    <row r="253" spans="1:18" x14ac:dyDescent="0.25">
      <c r="A253" s="22">
        <v>43715</v>
      </c>
      <c r="B253" s="23">
        <v>407003</v>
      </c>
      <c r="C253" s="24">
        <v>0.17</v>
      </c>
      <c r="D253" s="23">
        <v>34</v>
      </c>
      <c r="E253" s="23">
        <v>18</v>
      </c>
      <c r="F253" s="23">
        <v>26</v>
      </c>
      <c r="G253" s="23">
        <v>385</v>
      </c>
      <c r="H253" s="23">
        <v>37</v>
      </c>
      <c r="I253" s="24">
        <v>0.95</v>
      </c>
      <c r="J253" s="25">
        <f t="shared" si="9"/>
        <v>3.8683663183146422E-2</v>
      </c>
      <c r="K253" s="26">
        <f t="shared" si="10"/>
        <v>15158</v>
      </c>
      <c r="L253" s="27">
        <f t="shared" si="11"/>
        <v>-7.0651459257184857E-2</v>
      </c>
      <c r="M253" s="27" cm="1">
        <f t="array" ref="M253:R253">IFERROR((VLOOKUP(A253,$A$3:$I$369,{3,5,6,7,8,9},FALSE)/VLOOKUP(A253-7,$A$3:$I$369,{3,5,6,7,8,9},FALSE))-1, "No Data")</f>
        <v>-0.10526315789473684</v>
      </c>
      <c r="N253" s="27">
        <v>-5.2631578947368474E-2</v>
      </c>
      <c r="O253" s="27">
        <v>0</v>
      </c>
      <c r="P253" s="27">
        <v>3.4946236559139754E-2</v>
      </c>
      <c r="Q253" s="27">
        <v>0.19354838709677424</v>
      </c>
      <c r="R253" s="28">
        <v>0</v>
      </c>
    </row>
    <row r="254" spans="1:18" x14ac:dyDescent="0.25">
      <c r="A254" s="15">
        <v>43716</v>
      </c>
      <c r="B254" s="16">
        <v>385901</v>
      </c>
      <c r="C254" s="17">
        <v>0.18</v>
      </c>
      <c r="D254" s="16">
        <v>35</v>
      </c>
      <c r="E254" s="16">
        <v>18</v>
      </c>
      <c r="F254" s="16">
        <v>30</v>
      </c>
      <c r="G254" s="16">
        <v>382</v>
      </c>
      <c r="H254" s="16">
        <v>34</v>
      </c>
      <c r="I254" s="17">
        <v>0.91</v>
      </c>
      <c r="J254" s="18">
        <f t="shared" si="9"/>
        <v>-5.374907128372497E-2</v>
      </c>
      <c r="K254" s="19">
        <f t="shared" si="10"/>
        <v>-21920</v>
      </c>
      <c r="L254" s="20">
        <f t="shared" si="11"/>
        <v>-5.374907128372497E-2</v>
      </c>
      <c r="M254" s="20" cm="1">
        <f t="array" ref="M254:R254">IFERROR((VLOOKUP(A254,$A$3:$I$369,{3,5,6,7,8,9},FALSE)/VLOOKUP(A254-7,$A$3:$I$369,{3,5,6,7,8,9},FALSE))-1, "No Data")</f>
        <v>0</v>
      </c>
      <c r="N254" s="20">
        <v>-0.18181818181818177</v>
      </c>
      <c r="O254" s="20">
        <v>3.4482758620689724E-2</v>
      </c>
      <c r="P254" s="20">
        <v>-7.7922077922077948E-3</v>
      </c>
      <c r="Q254" s="20">
        <v>9.6774193548387011E-2</v>
      </c>
      <c r="R254" s="21">
        <v>-3.1914893617021156E-2</v>
      </c>
    </row>
    <row r="255" spans="1:18" x14ac:dyDescent="0.25">
      <c r="A255" s="22">
        <v>43717</v>
      </c>
      <c r="B255" s="23">
        <v>407716</v>
      </c>
      <c r="C255" s="24">
        <v>0.18</v>
      </c>
      <c r="D255" s="23">
        <v>35</v>
      </c>
      <c r="E255" s="23">
        <v>21</v>
      </c>
      <c r="F255" s="23">
        <v>26</v>
      </c>
      <c r="G255" s="23">
        <v>370</v>
      </c>
      <c r="H255" s="23">
        <v>38</v>
      </c>
      <c r="I255" s="24">
        <v>0.94</v>
      </c>
      <c r="J255" s="25">
        <f t="shared" si="9"/>
        <v>4.5575774983074524E-2</v>
      </c>
      <c r="K255" s="26">
        <f t="shared" si="10"/>
        <v>17772</v>
      </c>
      <c r="L255" s="27">
        <f t="shared" si="11"/>
        <v>0.18048877820669706</v>
      </c>
      <c r="M255" s="27" cm="1">
        <f t="array" ref="M255:R255">IFERROR((VLOOKUP(A255,$A$3:$I$369,{3,5,6,7,8,9},FALSE)/VLOOKUP(A255-7,$A$3:$I$369,{3,5,6,7,8,9},FALSE))-1, "No Data")</f>
        <v>5.8823529411764497E-2</v>
      </c>
      <c r="N255" s="27">
        <v>-4.5454545454545414E-2</v>
      </c>
      <c r="O255" s="27">
        <v>-7.1428571428571397E-2</v>
      </c>
      <c r="P255" s="27">
        <v>1.6483516483516425E-2</v>
      </c>
      <c r="Q255" s="27">
        <v>0.1875</v>
      </c>
      <c r="R255" s="28">
        <v>2.1739130434782483E-2</v>
      </c>
    </row>
    <row r="256" spans="1:18" x14ac:dyDescent="0.25">
      <c r="A256" s="15">
        <v>43718</v>
      </c>
      <c r="B256" s="16">
        <v>397777</v>
      </c>
      <c r="C256" s="17">
        <v>0.18</v>
      </c>
      <c r="D256" s="16">
        <v>35</v>
      </c>
      <c r="E256" s="16">
        <v>18</v>
      </c>
      <c r="F256" s="16">
        <v>27</v>
      </c>
      <c r="G256" s="16">
        <v>399</v>
      </c>
      <c r="H256" s="16">
        <v>37</v>
      </c>
      <c r="I256" s="17">
        <v>0.91</v>
      </c>
      <c r="J256" s="18">
        <f t="shared" si="9"/>
        <v>-1.0706771255614478E-2</v>
      </c>
      <c r="K256" s="19">
        <f t="shared" si="10"/>
        <v>-4305</v>
      </c>
      <c r="L256" s="20">
        <f t="shared" si="11"/>
        <v>-8.8808868261750273E-2</v>
      </c>
      <c r="M256" s="20" cm="1">
        <f t="array" ref="M256:R256">IFERROR((VLOOKUP(A256,$A$3:$I$369,{3,5,6,7,8,9},FALSE)/VLOOKUP(A256-7,$A$3:$I$369,{3,5,6,7,8,9},FALSE))-1, "No Data")</f>
        <v>0</v>
      </c>
      <c r="N256" s="20">
        <v>5.8823529411764719E-2</v>
      </c>
      <c r="O256" s="20">
        <v>-9.9999999999999978E-2</v>
      </c>
      <c r="P256" s="20">
        <v>0.13675213675213671</v>
      </c>
      <c r="Q256" s="20">
        <v>0.15625</v>
      </c>
      <c r="R256" s="21">
        <v>-4.2105263157894646E-2</v>
      </c>
    </row>
    <row r="257" spans="1:18" x14ac:dyDescent="0.25">
      <c r="A257" s="22">
        <v>43719</v>
      </c>
      <c r="B257" s="23">
        <v>393437</v>
      </c>
      <c r="C257" s="24">
        <v>0.18</v>
      </c>
      <c r="D257" s="23">
        <v>40</v>
      </c>
      <c r="E257" s="23">
        <v>17</v>
      </c>
      <c r="F257" s="23">
        <v>26</v>
      </c>
      <c r="G257" s="23">
        <v>387</v>
      </c>
      <c r="H257" s="23">
        <v>31</v>
      </c>
      <c r="I257" s="24">
        <v>0.94</v>
      </c>
      <c r="J257" s="25">
        <f t="shared" si="9"/>
        <v>2.3964875113539064E-2</v>
      </c>
      <c r="K257" s="26">
        <f t="shared" si="10"/>
        <v>9208</v>
      </c>
      <c r="L257" s="27">
        <f t="shared" si="11"/>
        <v>5.0220384731834988E-2</v>
      </c>
      <c r="M257" s="27" cm="1">
        <f t="array" ref="M257:R257">IFERROR((VLOOKUP(A257,$A$3:$I$369,{3,5,6,7,8,9},FALSE)/VLOOKUP(A257-7,$A$3:$I$369,{3,5,6,7,8,9},FALSE))-1, "No Data")</f>
        <v>-5.2631578947368474E-2</v>
      </c>
      <c r="N257" s="27">
        <v>-0.15000000000000002</v>
      </c>
      <c r="O257" s="27">
        <v>0</v>
      </c>
      <c r="P257" s="27">
        <v>7.2022160664819923E-2</v>
      </c>
      <c r="Q257" s="27">
        <v>-8.8235294117647078E-2</v>
      </c>
      <c r="R257" s="28">
        <v>1.0752688172043001E-2</v>
      </c>
    </row>
    <row r="258" spans="1:18" x14ac:dyDescent="0.25">
      <c r="A258" s="15">
        <v>43720</v>
      </c>
      <c r="B258" s="16">
        <v>406634</v>
      </c>
      <c r="C258" s="17">
        <v>0.18</v>
      </c>
      <c r="D258" s="16">
        <v>34</v>
      </c>
      <c r="E258" s="16">
        <v>20</v>
      </c>
      <c r="F258" s="16">
        <v>25</v>
      </c>
      <c r="G258" s="16">
        <v>368</v>
      </c>
      <c r="H258" s="16">
        <v>36</v>
      </c>
      <c r="I258" s="17">
        <v>0.91</v>
      </c>
      <c r="J258" s="18">
        <f t="shared" si="9"/>
        <v>5.0793585165048061E-2</v>
      </c>
      <c r="K258" s="19">
        <f t="shared" si="10"/>
        <v>19656</v>
      </c>
      <c r="L258" s="20">
        <f t="shared" si="11"/>
        <v>0.11646818423786365</v>
      </c>
      <c r="M258" s="20" cm="1">
        <f t="array" ref="M258:R258">IFERROR((VLOOKUP(A258,$A$3:$I$369,{3,5,6,7,8,9},FALSE)/VLOOKUP(A258-7,$A$3:$I$369,{3,5,6,7,8,9},FALSE))-1, "No Data")</f>
        <v>5.8823529411764497E-2</v>
      </c>
      <c r="N258" s="20">
        <v>-9.0909090909090939E-2</v>
      </c>
      <c r="O258" s="20">
        <v>-3.8461538461538436E-2</v>
      </c>
      <c r="P258" s="20">
        <v>0</v>
      </c>
      <c r="Q258" s="20">
        <v>0.16129032258064524</v>
      </c>
      <c r="R258" s="21">
        <v>-2.1505376344086002E-2</v>
      </c>
    </row>
    <row r="259" spans="1:18" x14ac:dyDescent="0.25">
      <c r="A259" s="22">
        <v>43721</v>
      </c>
      <c r="B259" s="23">
        <v>392550</v>
      </c>
      <c r="C259" s="24">
        <v>0.19</v>
      </c>
      <c r="D259" s="23">
        <v>30</v>
      </c>
      <c r="E259" s="23">
        <v>19</v>
      </c>
      <c r="F259" s="23">
        <v>29</v>
      </c>
      <c r="G259" s="23">
        <v>384</v>
      </c>
      <c r="H259" s="23">
        <v>32</v>
      </c>
      <c r="I259" s="24">
        <v>0.92</v>
      </c>
      <c r="J259" s="25">
        <f t="shared" si="9"/>
        <v>-1.0573542199649677E-2</v>
      </c>
      <c r="K259" s="26">
        <f t="shared" si="10"/>
        <v>-4195</v>
      </c>
      <c r="L259" s="27">
        <f t="shared" si="11"/>
        <v>-0.10052140199968151</v>
      </c>
      <c r="M259" s="27" cm="1">
        <f t="array" ref="M259:R259">IFERROR((VLOOKUP(A259,$A$3:$I$369,{3,5,6,7,8,9},FALSE)/VLOOKUP(A259-7,$A$3:$I$369,{3,5,6,7,8,9},FALSE))-1, "No Data")</f>
        <v>5.555555555555558E-2</v>
      </c>
      <c r="N259" s="27">
        <v>0.11764705882352944</v>
      </c>
      <c r="O259" s="27">
        <v>-3.3333333333333326E-2</v>
      </c>
      <c r="P259" s="27">
        <v>1.8567639257294433E-2</v>
      </c>
      <c r="Q259" s="27">
        <v>-5.8823529411764719E-2</v>
      </c>
      <c r="R259" s="28">
        <v>0</v>
      </c>
    </row>
    <row r="260" spans="1:18" x14ac:dyDescent="0.25">
      <c r="A260" s="29">
        <v>43722</v>
      </c>
      <c r="B260" s="30">
        <v>406604</v>
      </c>
      <c r="C260" s="31">
        <v>0.17</v>
      </c>
      <c r="D260" s="30">
        <v>64</v>
      </c>
      <c r="E260" s="30">
        <v>22</v>
      </c>
      <c r="F260" s="30">
        <v>30</v>
      </c>
      <c r="G260" s="30">
        <v>378</v>
      </c>
      <c r="H260" s="30">
        <v>35</v>
      </c>
      <c r="I260" s="31">
        <v>0.93</v>
      </c>
      <c r="J260" s="32">
        <f t="shared" si="9"/>
        <v>-9.803367542745578E-4</v>
      </c>
      <c r="K260" s="33">
        <f t="shared" si="10"/>
        <v>-399</v>
      </c>
      <c r="L260" s="34">
        <f t="shared" si="11"/>
        <v>0.88050760140371853</v>
      </c>
      <c r="M260" s="34" cm="1">
        <f t="array" ref="M260:R260">IFERROR((VLOOKUP(A260,$A$3:$I$369,{3,5,6,7,8,9},FALSE)/VLOOKUP(A260-7,$A$3:$I$369,{3,5,6,7,8,9},FALSE))-1, "No Data")</f>
        <v>0</v>
      </c>
      <c r="N260" s="34">
        <v>0.22222222222222232</v>
      </c>
      <c r="O260" s="34">
        <v>0.15384615384615374</v>
      </c>
      <c r="P260" s="34">
        <v>-1.8181818181818188E-2</v>
      </c>
      <c r="Q260" s="34">
        <v>-5.4054054054054057E-2</v>
      </c>
      <c r="R260" s="35">
        <v>-2.1052631578947323E-2</v>
      </c>
    </row>
    <row r="261" spans="1:18" x14ac:dyDescent="0.25">
      <c r="A261" s="22">
        <v>43723</v>
      </c>
      <c r="B261" s="23">
        <v>393532</v>
      </c>
      <c r="C261" s="24">
        <v>0.19</v>
      </c>
      <c r="D261" s="23">
        <v>31</v>
      </c>
      <c r="E261" s="23">
        <v>18</v>
      </c>
      <c r="F261" s="23">
        <v>29</v>
      </c>
      <c r="G261" s="23">
        <v>385</v>
      </c>
      <c r="H261" s="23">
        <v>38</v>
      </c>
      <c r="I261" s="24">
        <v>0.94</v>
      </c>
      <c r="J261" s="25">
        <f t="shared" ref="J261:J324" si="12">IFERROR((VLOOKUP(A261,$A$3:$I$369,2,FALSE)/VLOOKUP(A261-7,$A$3:$I$369,2,FALSE))-1, "No Data")</f>
        <v>1.9774501750448925E-2</v>
      </c>
      <c r="K261" s="26">
        <f t="shared" si="10"/>
        <v>7631</v>
      </c>
      <c r="L261" s="27">
        <f t="shared" si="11"/>
        <v>-9.6771155592459523E-2</v>
      </c>
      <c r="M261" s="27" cm="1">
        <f t="array" ref="M261:R261">IFERROR((VLOOKUP(A261,$A$3:$I$369,{3,5,6,7,8,9},FALSE)/VLOOKUP(A261-7,$A$3:$I$369,{3,5,6,7,8,9},FALSE))-1, "No Data")</f>
        <v>5.555555555555558E-2</v>
      </c>
      <c r="N261" s="27">
        <v>0</v>
      </c>
      <c r="O261" s="27">
        <v>-3.3333333333333326E-2</v>
      </c>
      <c r="P261" s="27">
        <v>7.8534031413612926E-3</v>
      </c>
      <c r="Q261" s="27">
        <v>0.11764705882352944</v>
      </c>
      <c r="R261" s="28">
        <v>3.296703296703285E-2</v>
      </c>
    </row>
    <row r="262" spans="1:18" x14ac:dyDescent="0.25">
      <c r="A262" s="15">
        <v>43724</v>
      </c>
      <c r="B262" s="16">
        <v>398745</v>
      </c>
      <c r="C262" s="17">
        <v>0.19</v>
      </c>
      <c r="D262" s="16">
        <v>33</v>
      </c>
      <c r="E262" s="16">
        <v>21</v>
      </c>
      <c r="F262" s="16">
        <v>25</v>
      </c>
      <c r="G262" s="16">
        <v>367</v>
      </c>
      <c r="H262" s="16">
        <v>32</v>
      </c>
      <c r="I262" s="17">
        <v>0.95</v>
      </c>
      <c r="J262" s="18">
        <f t="shared" si="12"/>
        <v>-2.2003060954193576E-2</v>
      </c>
      <c r="K262" s="19">
        <f t="shared" si="10"/>
        <v>-8971</v>
      </c>
      <c r="L262" s="20">
        <f t="shared" si="11"/>
        <v>-7.7888600328239632E-2</v>
      </c>
      <c r="M262" s="20" cm="1">
        <f t="array" ref="M262:R262">IFERROR((VLOOKUP(A262,$A$3:$I$369,{3,5,6,7,8,9},FALSE)/VLOOKUP(A262-7,$A$3:$I$369,{3,5,6,7,8,9},FALSE))-1, "No Data")</f>
        <v>5.555555555555558E-2</v>
      </c>
      <c r="N262" s="20">
        <v>0</v>
      </c>
      <c r="O262" s="20">
        <v>-3.8461538461538436E-2</v>
      </c>
      <c r="P262" s="20">
        <v>-8.1081081081081363E-3</v>
      </c>
      <c r="Q262" s="20">
        <v>-0.15789473684210531</v>
      </c>
      <c r="R262" s="21">
        <v>1.0638297872340496E-2</v>
      </c>
    </row>
    <row r="263" spans="1:18" x14ac:dyDescent="0.25">
      <c r="A263" s="22">
        <v>43725</v>
      </c>
      <c r="B263" s="23">
        <v>388146</v>
      </c>
      <c r="C263" s="24">
        <v>0.17</v>
      </c>
      <c r="D263" s="23">
        <v>32</v>
      </c>
      <c r="E263" s="23">
        <v>18</v>
      </c>
      <c r="F263" s="23">
        <v>29</v>
      </c>
      <c r="G263" s="23">
        <v>382</v>
      </c>
      <c r="H263" s="23">
        <v>30</v>
      </c>
      <c r="I263" s="24">
        <v>0.94</v>
      </c>
      <c r="J263" s="25">
        <f t="shared" si="12"/>
        <v>-2.4212058515198254E-2</v>
      </c>
      <c r="K263" s="26">
        <f t="shared" si="10"/>
        <v>-9631</v>
      </c>
      <c r="L263" s="27">
        <f t="shared" si="11"/>
        <v>-0.10785102492818122</v>
      </c>
      <c r="M263" s="27" cm="1">
        <f t="array" ref="M263:R263">IFERROR((VLOOKUP(A263,$A$3:$I$369,{3,5,6,7,8,9},FALSE)/VLOOKUP(A263-7,$A$3:$I$369,{3,5,6,7,8,9},FALSE))-1, "No Data")</f>
        <v>-5.5555555555555469E-2</v>
      </c>
      <c r="N263" s="27">
        <v>0</v>
      </c>
      <c r="O263" s="27">
        <v>7.4074074074074181E-2</v>
      </c>
      <c r="P263" s="27">
        <v>-4.260651629072687E-2</v>
      </c>
      <c r="Q263" s="27">
        <v>-0.18918918918918914</v>
      </c>
      <c r="R263" s="28">
        <v>3.296703296703285E-2</v>
      </c>
    </row>
    <row r="264" spans="1:18" x14ac:dyDescent="0.25">
      <c r="A264" s="15">
        <v>43726</v>
      </c>
      <c r="B264" s="16">
        <v>406545</v>
      </c>
      <c r="C264" s="17">
        <v>0.18</v>
      </c>
      <c r="D264" s="16">
        <v>32</v>
      </c>
      <c r="E264" s="16">
        <v>20</v>
      </c>
      <c r="F264" s="16">
        <v>28</v>
      </c>
      <c r="G264" s="16">
        <v>377</v>
      </c>
      <c r="H264" s="16">
        <v>35</v>
      </c>
      <c r="I264" s="17">
        <v>0.93</v>
      </c>
      <c r="J264" s="18">
        <f t="shared" si="12"/>
        <v>3.3316642817020181E-2</v>
      </c>
      <c r="K264" s="19">
        <f t="shared" si="10"/>
        <v>13108</v>
      </c>
      <c r="L264" s="20">
        <f t="shared" si="11"/>
        <v>-0.17334668574638379</v>
      </c>
      <c r="M264" s="20" cm="1">
        <f t="array" ref="M264:R264">IFERROR((VLOOKUP(A264,$A$3:$I$369,{3,5,6,7,8,9},FALSE)/VLOOKUP(A264-7,$A$3:$I$369,{3,5,6,7,8,9},FALSE))-1, "No Data")</f>
        <v>0</v>
      </c>
      <c r="N264" s="20">
        <v>0.17647058823529416</v>
      </c>
      <c r="O264" s="20">
        <v>7.6923076923076872E-2</v>
      </c>
      <c r="P264" s="20">
        <v>-2.5839793281653756E-2</v>
      </c>
      <c r="Q264" s="20">
        <v>0.12903225806451624</v>
      </c>
      <c r="R264" s="21">
        <v>-1.0638297872340274E-2</v>
      </c>
    </row>
    <row r="265" spans="1:18" x14ac:dyDescent="0.25">
      <c r="A265" s="22">
        <v>43727</v>
      </c>
      <c r="B265" s="23">
        <v>406600</v>
      </c>
      <c r="C265" s="24">
        <v>0.19</v>
      </c>
      <c r="D265" s="23">
        <v>33</v>
      </c>
      <c r="E265" s="23">
        <v>21</v>
      </c>
      <c r="F265" s="23">
        <v>30</v>
      </c>
      <c r="G265" s="23">
        <v>351</v>
      </c>
      <c r="H265" s="23">
        <v>34</v>
      </c>
      <c r="I265" s="24">
        <v>0.95</v>
      </c>
      <c r="J265" s="25">
        <f t="shared" si="12"/>
        <v>-8.3613273853200276E-5</v>
      </c>
      <c r="K265" s="26">
        <f t="shared" si="10"/>
        <v>-34</v>
      </c>
      <c r="L265" s="27">
        <f t="shared" si="11"/>
        <v>-2.9492918765798626E-2</v>
      </c>
      <c r="M265" s="27" cm="1">
        <f t="array" ref="M265:R265">IFERROR((VLOOKUP(A265,$A$3:$I$369,{3,5,6,7,8,9},FALSE)/VLOOKUP(A265-7,$A$3:$I$369,{3,5,6,7,8,9},FALSE))-1, "No Data")</f>
        <v>5.555555555555558E-2</v>
      </c>
      <c r="N265" s="27">
        <v>5.0000000000000044E-2</v>
      </c>
      <c r="O265" s="27">
        <v>0.19999999999999996</v>
      </c>
      <c r="P265" s="27">
        <v>-4.6195652173913082E-2</v>
      </c>
      <c r="Q265" s="27">
        <v>-5.555555555555558E-2</v>
      </c>
      <c r="R265" s="28">
        <v>4.39560439560438E-2</v>
      </c>
    </row>
    <row r="266" spans="1:18" x14ac:dyDescent="0.25">
      <c r="A266" s="15">
        <v>43728</v>
      </c>
      <c r="B266" s="16">
        <v>407858</v>
      </c>
      <c r="C266" s="17">
        <v>0.19</v>
      </c>
      <c r="D266" s="16">
        <v>39</v>
      </c>
      <c r="E266" s="16">
        <v>21</v>
      </c>
      <c r="F266" s="16">
        <v>27</v>
      </c>
      <c r="G266" s="16">
        <v>383</v>
      </c>
      <c r="H266" s="16">
        <v>35</v>
      </c>
      <c r="I266" s="17">
        <v>0.93</v>
      </c>
      <c r="J266" s="18">
        <f t="shared" si="12"/>
        <v>3.8996306203031406E-2</v>
      </c>
      <c r="K266" s="19">
        <f t="shared" si="10"/>
        <v>15308</v>
      </c>
      <c r="L266" s="20">
        <f t="shared" si="11"/>
        <v>0.350695198063941</v>
      </c>
      <c r="M266" s="20" cm="1">
        <f t="array" ref="M266:R266">IFERROR((VLOOKUP(A266,$A$3:$I$369,{3,5,6,7,8,9},FALSE)/VLOOKUP(A266-7,$A$3:$I$369,{3,5,6,7,8,9},FALSE))-1, "No Data")</f>
        <v>0</v>
      </c>
      <c r="N266" s="20">
        <v>0.10526315789473695</v>
      </c>
      <c r="O266" s="20">
        <v>-6.8965517241379337E-2</v>
      </c>
      <c r="P266" s="20">
        <v>-2.6041666666666297E-3</v>
      </c>
      <c r="Q266" s="20">
        <v>9.375E-2</v>
      </c>
      <c r="R266" s="21">
        <v>1.0869565217391353E-2</v>
      </c>
    </row>
    <row r="267" spans="1:18" x14ac:dyDescent="0.25">
      <c r="A267" s="29">
        <v>43729</v>
      </c>
      <c r="B267" s="30">
        <v>388449</v>
      </c>
      <c r="C267" s="31">
        <v>0.17</v>
      </c>
      <c r="D267" s="30">
        <v>37</v>
      </c>
      <c r="E267" s="30">
        <v>20</v>
      </c>
      <c r="F267" s="30">
        <v>25</v>
      </c>
      <c r="G267" s="30">
        <v>372</v>
      </c>
      <c r="H267" s="30">
        <v>31</v>
      </c>
      <c r="I267" s="31">
        <v>0.91</v>
      </c>
      <c r="J267" s="32">
        <f t="shared" si="12"/>
        <v>-4.4650323164553196E-2</v>
      </c>
      <c r="K267" s="33">
        <f t="shared" si="10"/>
        <v>-18155</v>
      </c>
      <c r="L267" s="34">
        <f t="shared" si="11"/>
        <v>-0.44768846807950735</v>
      </c>
      <c r="M267" s="34" cm="1">
        <f t="array" ref="M267:R267">IFERROR((VLOOKUP(A267,$A$3:$I$369,{3,5,6,7,8,9},FALSE)/VLOOKUP(A267-7,$A$3:$I$369,{3,5,6,7,8,9},FALSE))-1, "No Data")</f>
        <v>0</v>
      </c>
      <c r="N267" s="34">
        <v>-9.0909090909090939E-2</v>
      </c>
      <c r="O267" s="34">
        <v>-0.16666666666666663</v>
      </c>
      <c r="P267" s="34">
        <v>-1.5873015873015928E-2</v>
      </c>
      <c r="Q267" s="34">
        <v>-0.11428571428571432</v>
      </c>
      <c r="R267" s="35">
        <v>-2.1505376344086002E-2</v>
      </c>
    </row>
    <row r="268" spans="1:18" x14ac:dyDescent="0.25">
      <c r="A268" s="15">
        <v>43730</v>
      </c>
      <c r="B268" s="16">
        <v>401959</v>
      </c>
      <c r="C268" s="17">
        <v>0.19</v>
      </c>
      <c r="D268" s="16">
        <v>31</v>
      </c>
      <c r="E268" s="16">
        <v>20</v>
      </c>
      <c r="F268" s="16">
        <v>25</v>
      </c>
      <c r="G268" s="16">
        <v>366</v>
      </c>
      <c r="H268" s="16">
        <v>31</v>
      </c>
      <c r="I268" s="17">
        <v>0.95</v>
      </c>
      <c r="J268" s="18">
        <f t="shared" si="12"/>
        <v>2.1413760507404733E-2</v>
      </c>
      <c r="K268" s="19">
        <f t="shared" ref="K268:K331" si="13">B268-B261</f>
        <v>8427</v>
      </c>
      <c r="L268" s="20">
        <f t="shared" ref="L268:L331" si="14">((B268*D268)/(B261*D261))-1</f>
        <v>2.1413760507404733E-2</v>
      </c>
      <c r="M268" s="20" cm="1">
        <f t="array" ref="M268:R268">IFERROR((VLOOKUP(A268,$A$3:$I$369,{3,5,6,7,8,9},FALSE)/VLOOKUP(A268-7,$A$3:$I$369,{3,5,6,7,8,9},FALSE))-1, "No Data")</f>
        <v>0</v>
      </c>
      <c r="N268" s="20">
        <v>0.11111111111111116</v>
      </c>
      <c r="O268" s="20">
        <v>-0.13793103448275867</v>
      </c>
      <c r="P268" s="20">
        <v>-4.9350649350649367E-2</v>
      </c>
      <c r="Q268" s="20">
        <v>-0.18421052631578949</v>
      </c>
      <c r="R268" s="21">
        <v>1.0638297872340496E-2</v>
      </c>
    </row>
    <row r="269" spans="1:18" x14ac:dyDescent="0.25">
      <c r="A269" s="22">
        <v>43731</v>
      </c>
      <c r="B269" s="23">
        <v>405567</v>
      </c>
      <c r="C269" s="24">
        <v>0.19</v>
      </c>
      <c r="D269" s="23">
        <v>35</v>
      </c>
      <c r="E269" s="23">
        <v>22</v>
      </c>
      <c r="F269" s="23">
        <v>27</v>
      </c>
      <c r="G269" s="23">
        <v>359</v>
      </c>
      <c r="H269" s="23">
        <v>31</v>
      </c>
      <c r="I269" s="24">
        <v>0.91</v>
      </c>
      <c r="J269" s="25">
        <f t="shared" si="12"/>
        <v>1.7108678478727102E-2</v>
      </c>
      <c r="K269" s="26">
        <f t="shared" si="13"/>
        <v>6822</v>
      </c>
      <c r="L269" s="27">
        <f t="shared" si="14"/>
        <v>7.8751628689558872E-2</v>
      </c>
      <c r="M269" s="27" cm="1">
        <f t="array" ref="M269:R269">IFERROR((VLOOKUP(A269,$A$3:$I$369,{3,5,6,7,8,9},FALSE)/VLOOKUP(A269-7,$A$3:$I$369,{3,5,6,7,8,9},FALSE))-1, "No Data")</f>
        <v>0</v>
      </c>
      <c r="N269" s="27">
        <v>4.7619047619047672E-2</v>
      </c>
      <c r="O269" s="27">
        <v>8.0000000000000071E-2</v>
      </c>
      <c r="P269" s="27">
        <v>-2.1798365122615793E-2</v>
      </c>
      <c r="Q269" s="27">
        <v>-3.125E-2</v>
      </c>
      <c r="R269" s="28">
        <v>-4.2105263157894646E-2</v>
      </c>
    </row>
    <row r="270" spans="1:18" x14ac:dyDescent="0.25">
      <c r="A270" s="15">
        <v>43732</v>
      </c>
      <c r="B270" s="16">
        <v>388298</v>
      </c>
      <c r="C270" s="17">
        <v>0.19</v>
      </c>
      <c r="D270" s="16">
        <v>38</v>
      </c>
      <c r="E270" s="16">
        <v>17</v>
      </c>
      <c r="F270" s="16">
        <v>30</v>
      </c>
      <c r="G270" s="16">
        <v>398</v>
      </c>
      <c r="H270" s="16">
        <v>35</v>
      </c>
      <c r="I270" s="17">
        <v>0.95</v>
      </c>
      <c r="J270" s="18">
        <f t="shared" si="12"/>
        <v>3.9160522071601811E-4</v>
      </c>
      <c r="K270" s="19">
        <f t="shared" si="13"/>
        <v>152</v>
      </c>
      <c r="L270" s="20">
        <f t="shared" si="14"/>
        <v>0.18796503119960017</v>
      </c>
      <c r="M270" s="20" cm="1">
        <f t="array" ref="M270:R270">IFERROR((VLOOKUP(A270,$A$3:$I$369,{3,5,6,7,8,9},FALSE)/VLOOKUP(A270-7,$A$3:$I$369,{3,5,6,7,8,9},FALSE))-1, "No Data")</f>
        <v>0.11764705882352944</v>
      </c>
      <c r="N270" s="20">
        <v>-5.555555555555558E-2</v>
      </c>
      <c r="O270" s="20">
        <v>3.4482758620689724E-2</v>
      </c>
      <c r="P270" s="20">
        <v>4.1884816753926746E-2</v>
      </c>
      <c r="Q270" s="20">
        <v>0.16666666666666674</v>
      </c>
      <c r="R270" s="21">
        <v>1.0638297872340496E-2</v>
      </c>
    </row>
    <row r="271" spans="1:18" x14ac:dyDescent="0.25">
      <c r="A271" s="22">
        <v>43733</v>
      </c>
      <c r="B271" s="23">
        <v>391681</v>
      </c>
      <c r="C271" s="24">
        <v>0.17</v>
      </c>
      <c r="D271" s="23">
        <v>32</v>
      </c>
      <c r="E271" s="23">
        <v>21</v>
      </c>
      <c r="F271" s="23">
        <v>28</v>
      </c>
      <c r="G271" s="23">
        <v>388</v>
      </c>
      <c r="H271" s="23">
        <v>37</v>
      </c>
      <c r="I271" s="24">
        <v>0.91</v>
      </c>
      <c r="J271" s="25">
        <f t="shared" si="12"/>
        <v>-3.6561758230946095E-2</v>
      </c>
      <c r="K271" s="26">
        <f t="shared" si="13"/>
        <v>-14864</v>
      </c>
      <c r="L271" s="27">
        <f t="shared" si="14"/>
        <v>-3.6561758230946095E-2</v>
      </c>
      <c r="M271" s="27" cm="1">
        <f t="array" ref="M271:R271">IFERROR((VLOOKUP(A271,$A$3:$I$369,{3,5,6,7,8,9},FALSE)/VLOOKUP(A271-7,$A$3:$I$369,{3,5,6,7,8,9},FALSE))-1, "No Data")</f>
        <v>-5.5555555555555469E-2</v>
      </c>
      <c r="N271" s="27">
        <v>5.0000000000000044E-2</v>
      </c>
      <c r="O271" s="27">
        <v>0</v>
      </c>
      <c r="P271" s="27">
        <v>2.917771883289122E-2</v>
      </c>
      <c r="Q271" s="27">
        <v>5.7142857142857162E-2</v>
      </c>
      <c r="R271" s="28">
        <v>-2.1505376344086002E-2</v>
      </c>
    </row>
    <row r="272" spans="1:18" x14ac:dyDescent="0.25">
      <c r="A272" s="15">
        <v>43734</v>
      </c>
      <c r="B272" s="16">
        <v>400929</v>
      </c>
      <c r="C272" s="17">
        <v>0.19</v>
      </c>
      <c r="D272" s="16">
        <v>30</v>
      </c>
      <c r="E272" s="16">
        <v>18</v>
      </c>
      <c r="F272" s="16">
        <v>28</v>
      </c>
      <c r="G272" s="16">
        <v>394</v>
      </c>
      <c r="H272" s="16">
        <v>35</v>
      </c>
      <c r="I272" s="17">
        <v>0.91</v>
      </c>
      <c r="J272" s="18">
        <f t="shared" si="12"/>
        <v>-1.3947368421052597E-2</v>
      </c>
      <c r="K272" s="19">
        <f t="shared" si="13"/>
        <v>-5671</v>
      </c>
      <c r="L272" s="20">
        <f t="shared" si="14"/>
        <v>-0.10358851674641145</v>
      </c>
      <c r="M272" s="20" cm="1">
        <f t="array" ref="M272:R272">IFERROR((VLOOKUP(A272,$A$3:$I$369,{3,5,6,7,8,9},FALSE)/VLOOKUP(A272-7,$A$3:$I$369,{3,5,6,7,8,9},FALSE))-1, "No Data")</f>
        <v>0</v>
      </c>
      <c r="N272" s="20">
        <v>-0.1428571428571429</v>
      </c>
      <c r="O272" s="20">
        <v>-6.6666666666666652E-2</v>
      </c>
      <c r="P272" s="20">
        <v>0.12250712250712259</v>
      </c>
      <c r="Q272" s="20">
        <v>2.9411764705882248E-2</v>
      </c>
      <c r="R272" s="21">
        <v>-4.2105263157894646E-2</v>
      </c>
    </row>
    <row r="273" spans="1:18" x14ac:dyDescent="0.25">
      <c r="A273" s="22">
        <v>43735</v>
      </c>
      <c r="B273" s="23">
        <v>400010</v>
      </c>
      <c r="C273" s="24">
        <v>0.19</v>
      </c>
      <c r="D273" s="23">
        <v>37</v>
      </c>
      <c r="E273" s="23">
        <v>21</v>
      </c>
      <c r="F273" s="23">
        <v>29</v>
      </c>
      <c r="G273" s="23">
        <v>393</v>
      </c>
      <c r="H273" s="23">
        <v>38</v>
      </c>
      <c r="I273" s="24">
        <v>0.92</v>
      </c>
      <c r="J273" s="25">
        <f t="shared" si="12"/>
        <v>-1.9241991085132581E-2</v>
      </c>
      <c r="K273" s="26">
        <f t="shared" si="13"/>
        <v>-7848</v>
      </c>
      <c r="L273" s="27">
        <f t="shared" si="14"/>
        <v>-6.9537273593587301E-2</v>
      </c>
      <c r="M273" s="27" cm="1">
        <f t="array" ref="M273:R273">IFERROR((VLOOKUP(A273,$A$3:$I$369,{3,5,6,7,8,9},FALSE)/VLOOKUP(A273-7,$A$3:$I$369,{3,5,6,7,8,9},FALSE))-1, "No Data")</f>
        <v>0</v>
      </c>
      <c r="N273" s="27">
        <v>0</v>
      </c>
      <c r="O273" s="27">
        <v>7.4074074074074181E-2</v>
      </c>
      <c r="P273" s="27">
        <v>2.6109660574412441E-2</v>
      </c>
      <c r="Q273" s="27">
        <v>8.5714285714285632E-2</v>
      </c>
      <c r="R273" s="28">
        <v>-1.0752688172043001E-2</v>
      </c>
    </row>
    <row r="274" spans="1:18" x14ac:dyDescent="0.25">
      <c r="A274" s="15">
        <v>43736</v>
      </c>
      <c r="B274" s="16">
        <v>406277</v>
      </c>
      <c r="C274" s="17">
        <v>0.19</v>
      </c>
      <c r="D274" s="16">
        <v>38</v>
      </c>
      <c r="E274" s="16">
        <v>17</v>
      </c>
      <c r="F274" s="16">
        <v>30</v>
      </c>
      <c r="G274" s="16">
        <v>397</v>
      </c>
      <c r="H274" s="16">
        <v>36</v>
      </c>
      <c r="I274" s="17">
        <v>0.94</v>
      </c>
      <c r="J274" s="18">
        <f t="shared" si="12"/>
        <v>4.5895342760568392E-2</v>
      </c>
      <c r="K274" s="19">
        <f t="shared" si="13"/>
        <v>17828</v>
      </c>
      <c r="L274" s="20">
        <f t="shared" si="14"/>
        <v>7.4162784456799802E-2</v>
      </c>
      <c r="M274" s="20" cm="1">
        <f t="array" ref="M274:R274">IFERROR((VLOOKUP(A274,$A$3:$I$369,{3,5,6,7,8,9},FALSE)/VLOOKUP(A274-7,$A$3:$I$369,{3,5,6,7,8,9},FALSE))-1, "No Data")</f>
        <v>0.11764705882352944</v>
      </c>
      <c r="N274" s="20">
        <v>-0.15000000000000002</v>
      </c>
      <c r="O274" s="20">
        <v>0.19999999999999996</v>
      </c>
      <c r="P274" s="20">
        <v>6.7204301075268758E-2</v>
      </c>
      <c r="Q274" s="20">
        <v>0.16129032258064524</v>
      </c>
      <c r="R274" s="21">
        <v>3.296703296703285E-2</v>
      </c>
    </row>
    <row r="275" spans="1:18" x14ac:dyDescent="0.25">
      <c r="A275" s="22">
        <v>43737</v>
      </c>
      <c r="B275" s="23">
        <v>400829</v>
      </c>
      <c r="C275" s="24">
        <v>0.18</v>
      </c>
      <c r="D275" s="23">
        <v>30</v>
      </c>
      <c r="E275" s="23">
        <v>22</v>
      </c>
      <c r="F275" s="23">
        <v>28</v>
      </c>
      <c r="G275" s="23">
        <v>360</v>
      </c>
      <c r="H275" s="23">
        <v>39</v>
      </c>
      <c r="I275" s="24">
        <v>0.91</v>
      </c>
      <c r="J275" s="25">
        <f t="shared" si="12"/>
        <v>-2.8112319913224937E-3</v>
      </c>
      <c r="K275" s="26">
        <f t="shared" si="13"/>
        <v>-1130</v>
      </c>
      <c r="L275" s="27">
        <f t="shared" si="14"/>
        <v>-3.4978611604505661E-2</v>
      </c>
      <c r="M275" s="27" cm="1">
        <f t="array" ref="M275:R275">IFERROR((VLOOKUP(A275,$A$3:$I$369,{3,5,6,7,8,9},FALSE)/VLOOKUP(A275-7,$A$3:$I$369,{3,5,6,7,8,9},FALSE))-1, "No Data")</f>
        <v>-5.2631578947368474E-2</v>
      </c>
      <c r="N275" s="27">
        <v>0.10000000000000009</v>
      </c>
      <c r="O275" s="27">
        <v>0.12000000000000011</v>
      </c>
      <c r="P275" s="27">
        <v>-1.6393442622950838E-2</v>
      </c>
      <c r="Q275" s="27">
        <v>0.25806451612903225</v>
      </c>
      <c r="R275" s="28">
        <v>-4.2105263157894646E-2</v>
      </c>
    </row>
    <row r="276" spans="1:18" x14ac:dyDescent="0.25">
      <c r="A276" s="15">
        <v>43738</v>
      </c>
      <c r="B276" s="16">
        <v>392169</v>
      </c>
      <c r="C276" s="17">
        <v>0.18</v>
      </c>
      <c r="D276" s="16">
        <v>32</v>
      </c>
      <c r="E276" s="16">
        <v>18</v>
      </c>
      <c r="F276" s="16">
        <v>28</v>
      </c>
      <c r="G276" s="16">
        <v>359</v>
      </c>
      <c r="H276" s="16">
        <v>34</v>
      </c>
      <c r="I276" s="17">
        <v>0.91</v>
      </c>
      <c r="J276" s="18">
        <f t="shared" si="12"/>
        <v>-3.3035232156462424E-2</v>
      </c>
      <c r="K276" s="19">
        <f t="shared" si="13"/>
        <v>-13398</v>
      </c>
      <c r="L276" s="20">
        <f t="shared" si="14"/>
        <v>-0.11591792654305133</v>
      </c>
      <c r="M276" s="20" cm="1">
        <f t="array" ref="M276:R276">IFERROR((VLOOKUP(A276,$A$3:$I$369,{3,5,6,7,8,9},FALSE)/VLOOKUP(A276-7,$A$3:$I$369,{3,5,6,7,8,9},FALSE))-1, "No Data")</f>
        <v>-5.2631578947368474E-2</v>
      </c>
      <c r="N276" s="20">
        <v>-0.18181818181818177</v>
      </c>
      <c r="O276" s="20">
        <v>3.7037037037036979E-2</v>
      </c>
      <c r="P276" s="20">
        <v>0</v>
      </c>
      <c r="Q276" s="20">
        <v>9.6774193548387011E-2</v>
      </c>
      <c r="R276" s="21">
        <v>0</v>
      </c>
    </row>
    <row r="277" spans="1:18" x14ac:dyDescent="0.25">
      <c r="A277" s="22">
        <v>43739</v>
      </c>
      <c r="B277" s="23">
        <v>383376</v>
      </c>
      <c r="C277" s="24">
        <v>0.17</v>
      </c>
      <c r="D277" s="23">
        <v>30</v>
      </c>
      <c r="E277" s="23">
        <v>21</v>
      </c>
      <c r="F277" s="23">
        <v>25</v>
      </c>
      <c r="G277" s="23">
        <v>394</v>
      </c>
      <c r="H277" s="23">
        <v>35</v>
      </c>
      <c r="I277" s="24">
        <v>0.92</v>
      </c>
      <c r="J277" s="25">
        <f t="shared" si="12"/>
        <v>-1.2675831449041719E-2</v>
      </c>
      <c r="K277" s="26">
        <f t="shared" si="13"/>
        <v>-4922</v>
      </c>
      <c r="L277" s="27">
        <f t="shared" si="14"/>
        <v>-0.22053355114398032</v>
      </c>
      <c r="M277" s="27" cm="1">
        <f t="array" ref="M277:R277">IFERROR((VLOOKUP(A277,$A$3:$I$369,{3,5,6,7,8,9},FALSE)/VLOOKUP(A277-7,$A$3:$I$369,{3,5,6,7,8,9},FALSE))-1, "No Data")</f>
        <v>-0.10526315789473684</v>
      </c>
      <c r="N277" s="27">
        <v>0.23529411764705888</v>
      </c>
      <c r="O277" s="27">
        <v>-0.16666666666666663</v>
      </c>
      <c r="P277" s="27">
        <v>-1.0050251256281451E-2</v>
      </c>
      <c r="Q277" s="27">
        <v>0</v>
      </c>
      <c r="R277" s="28">
        <v>-3.1578947368420929E-2</v>
      </c>
    </row>
    <row r="278" spans="1:18" x14ac:dyDescent="0.25">
      <c r="A278" s="15">
        <v>43740</v>
      </c>
      <c r="B278" s="16">
        <v>384903</v>
      </c>
      <c r="C278" s="17">
        <v>0.19</v>
      </c>
      <c r="D278" s="16">
        <v>34</v>
      </c>
      <c r="E278" s="16">
        <v>19</v>
      </c>
      <c r="F278" s="16">
        <v>26</v>
      </c>
      <c r="G278" s="16">
        <v>380</v>
      </c>
      <c r="H278" s="16">
        <v>30</v>
      </c>
      <c r="I278" s="17">
        <v>0.94</v>
      </c>
      <c r="J278" s="18">
        <f t="shared" si="12"/>
        <v>-1.7304898629241672E-2</v>
      </c>
      <c r="K278" s="19">
        <f t="shared" si="13"/>
        <v>-6778</v>
      </c>
      <c r="L278" s="20">
        <f t="shared" si="14"/>
        <v>4.4113545206430738E-2</v>
      </c>
      <c r="M278" s="20" cm="1">
        <f t="array" ref="M278:R278">IFERROR((VLOOKUP(A278,$A$3:$I$369,{3,5,6,7,8,9},FALSE)/VLOOKUP(A278-7,$A$3:$I$369,{3,5,6,7,8,9},FALSE))-1, "No Data")</f>
        <v>0.11764705882352944</v>
      </c>
      <c r="N278" s="20">
        <v>-9.5238095238095233E-2</v>
      </c>
      <c r="O278" s="20">
        <v>-7.1428571428571397E-2</v>
      </c>
      <c r="P278" s="20">
        <v>-2.0618556701030966E-2</v>
      </c>
      <c r="Q278" s="20">
        <v>-0.18918918918918914</v>
      </c>
      <c r="R278" s="21">
        <v>3.296703296703285E-2</v>
      </c>
    </row>
    <row r="279" spans="1:18" x14ac:dyDescent="0.25">
      <c r="A279" s="22">
        <v>43741</v>
      </c>
      <c r="B279" s="23">
        <v>381179</v>
      </c>
      <c r="C279" s="24">
        <v>0.17</v>
      </c>
      <c r="D279" s="23">
        <v>37</v>
      </c>
      <c r="E279" s="23">
        <v>18</v>
      </c>
      <c r="F279" s="23">
        <v>28</v>
      </c>
      <c r="G279" s="23">
        <v>387</v>
      </c>
      <c r="H279" s="23">
        <v>33</v>
      </c>
      <c r="I279" s="24">
        <v>0.93</v>
      </c>
      <c r="J279" s="25">
        <f t="shared" si="12"/>
        <v>-4.9260592274442572E-2</v>
      </c>
      <c r="K279" s="26">
        <f t="shared" si="13"/>
        <v>-19750</v>
      </c>
      <c r="L279" s="27">
        <f t="shared" si="14"/>
        <v>0.17257860286152082</v>
      </c>
      <c r="M279" s="27" cm="1">
        <f t="array" ref="M279:R279">IFERROR((VLOOKUP(A279,$A$3:$I$369,{3,5,6,7,8,9},FALSE)/VLOOKUP(A279-7,$A$3:$I$369,{3,5,6,7,8,9},FALSE))-1, "No Data")</f>
        <v>-0.10526315789473684</v>
      </c>
      <c r="N279" s="27">
        <v>0</v>
      </c>
      <c r="O279" s="27">
        <v>0</v>
      </c>
      <c r="P279" s="27">
        <v>-1.7766497461928932E-2</v>
      </c>
      <c r="Q279" s="27">
        <v>-5.7142857142857162E-2</v>
      </c>
      <c r="R279" s="28">
        <v>2.19780219780219E-2</v>
      </c>
    </row>
    <row r="280" spans="1:18" x14ac:dyDescent="0.25">
      <c r="A280" s="15">
        <v>43742</v>
      </c>
      <c r="B280" s="16">
        <v>389368</v>
      </c>
      <c r="C280" s="17">
        <v>0.19</v>
      </c>
      <c r="D280" s="16">
        <v>34</v>
      </c>
      <c r="E280" s="16">
        <v>22</v>
      </c>
      <c r="F280" s="16">
        <v>29</v>
      </c>
      <c r="G280" s="16">
        <v>357</v>
      </c>
      <c r="H280" s="16">
        <v>40</v>
      </c>
      <c r="I280" s="17">
        <v>0.94</v>
      </c>
      <c r="J280" s="18">
        <f t="shared" si="12"/>
        <v>-2.6604334891627723E-2</v>
      </c>
      <c r="K280" s="19">
        <f t="shared" si="13"/>
        <v>-10642</v>
      </c>
      <c r="L280" s="20">
        <f t="shared" si="14"/>
        <v>-0.1055283077382525</v>
      </c>
      <c r="M280" s="20" cm="1">
        <f t="array" ref="M280:R280">IFERROR((VLOOKUP(A280,$A$3:$I$369,{3,5,6,7,8,9},FALSE)/VLOOKUP(A280-7,$A$3:$I$369,{3,5,6,7,8,9},FALSE))-1, "No Data")</f>
        <v>0</v>
      </c>
      <c r="N280" s="20">
        <v>4.7619047619047672E-2</v>
      </c>
      <c r="O280" s="20">
        <v>0</v>
      </c>
      <c r="P280" s="20">
        <v>-9.1603053435114545E-2</v>
      </c>
      <c r="Q280" s="20">
        <v>5.2631578947368363E-2</v>
      </c>
      <c r="R280" s="21">
        <v>2.1739130434782483E-2</v>
      </c>
    </row>
    <row r="281" spans="1:18" x14ac:dyDescent="0.25">
      <c r="A281" s="22">
        <v>43743</v>
      </c>
      <c r="B281" s="23">
        <v>409180</v>
      </c>
      <c r="C281" s="24">
        <v>0.19</v>
      </c>
      <c r="D281" s="23">
        <v>32</v>
      </c>
      <c r="E281" s="23">
        <v>21</v>
      </c>
      <c r="F281" s="23">
        <v>29</v>
      </c>
      <c r="G281" s="23">
        <v>382</v>
      </c>
      <c r="H281" s="23">
        <v>39</v>
      </c>
      <c r="I281" s="24">
        <v>0.95</v>
      </c>
      <c r="J281" s="25">
        <f t="shared" si="12"/>
        <v>7.1453712614792941E-3</v>
      </c>
      <c r="K281" s="26">
        <f t="shared" si="13"/>
        <v>2903</v>
      </c>
      <c r="L281" s="27">
        <f t="shared" si="14"/>
        <v>-0.15187758209559643</v>
      </c>
      <c r="M281" s="27" cm="1">
        <f t="array" ref="M281:R281">IFERROR((VLOOKUP(A281,$A$3:$I$369,{3,5,6,7,8,9},FALSE)/VLOOKUP(A281-7,$A$3:$I$369,{3,5,6,7,8,9},FALSE))-1, "No Data")</f>
        <v>0</v>
      </c>
      <c r="N281" s="27">
        <v>0.23529411764705888</v>
      </c>
      <c r="O281" s="27">
        <v>-3.3333333333333326E-2</v>
      </c>
      <c r="P281" s="27">
        <v>-3.7783375314861423E-2</v>
      </c>
      <c r="Q281" s="27">
        <v>8.3333333333333259E-2</v>
      </c>
      <c r="R281" s="28">
        <v>1.0638297872340496E-2</v>
      </c>
    </row>
    <row r="282" spans="1:18" x14ac:dyDescent="0.25">
      <c r="A282" s="15">
        <v>43744</v>
      </c>
      <c r="B282" s="16">
        <v>382705</v>
      </c>
      <c r="C282" s="17">
        <v>0.17</v>
      </c>
      <c r="D282" s="16">
        <v>31</v>
      </c>
      <c r="E282" s="16">
        <v>19</v>
      </c>
      <c r="F282" s="16">
        <v>30</v>
      </c>
      <c r="G282" s="16">
        <v>372</v>
      </c>
      <c r="H282" s="16">
        <v>31</v>
      </c>
      <c r="I282" s="17">
        <v>0.94</v>
      </c>
      <c r="J282" s="18">
        <f t="shared" si="12"/>
        <v>-4.521628924054899E-2</v>
      </c>
      <c r="K282" s="19">
        <f t="shared" si="13"/>
        <v>-18124</v>
      </c>
      <c r="L282" s="20">
        <f t="shared" si="14"/>
        <v>-1.3390165548567312E-2</v>
      </c>
      <c r="M282" s="20" cm="1">
        <f t="array" ref="M282:R282">IFERROR((VLOOKUP(A282,$A$3:$I$369,{3,5,6,7,8,9},FALSE)/VLOOKUP(A282-7,$A$3:$I$369,{3,5,6,7,8,9},FALSE))-1, "No Data")</f>
        <v>-5.5555555555555469E-2</v>
      </c>
      <c r="N282" s="20">
        <v>-0.13636363636363635</v>
      </c>
      <c r="O282" s="20">
        <v>7.1428571428571397E-2</v>
      </c>
      <c r="P282" s="20">
        <v>3.3333333333333437E-2</v>
      </c>
      <c r="Q282" s="20">
        <v>-0.20512820512820518</v>
      </c>
      <c r="R282" s="21">
        <v>3.296703296703285E-2</v>
      </c>
    </row>
    <row r="283" spans="1:18" x14ac:dyDescent="0.25">
      <c r="A283" s="22">
        <v>43745</v>
      </c>
      <c r="B283" s="23">
        <v>402657</v>
      </c>
      <c r="C283" s="24">
        <v>0.18</v>
      </c>
      <c r="D283" s="23">
        <v>30</v>
      </c>
      <c r="E283" s="23">
        <v>19</v>
      </c>
      <c r="F283" s="23">
        <v>26</v>
      </c>
      <c r="G283" s="23">
        <v>388</v>
      </c>
      <c r="H283" s="23">
        <v>32</v>
      </c>
      <c r="I283" s="24">
        <v>0.91</v>
      </c>
      <c r="J283" s="25">
        <f t="shared" si="12"/>
        <v>2.6743572286437756E-2</v>
      </c>
      <c r="K283" s="26">
        <f t="shared" si="13"/>
        <v>10488</v>
      </c>
      <c r="L283" s="27">
        <f t="shared" si="14"/>
        <v>-3.7427900981464646E-2</v>
      </c>
      <c r="M283" s="27" cm="1">
        <f t="array" ref="M283:R283">IFERROR((VLOOKUP(A283,$A$3:$I$369,{3,5,6,7,8,9},FALSE)/VLOOKUP(A283-7,$A$3:$I$369,{3,5,6,7,8,9},FALSE))-1, "No Data")</f>
        <v>0</v>
      </c>
      <c r="N283" s="27">
        <v>5.555555555555558E-2</v>
      </c>
      <c r="O283" s="27">
        <v>-7.1428571428571397E-2</v>
      </c>
      <c r="P283" s="27">
        <v>8.0779944289693484E-2</v>
      </c>
      <c r="Q283" s="27">
        <v>-5.8823529411764719E-2</v>
      </c>
      <c r="R283" s="28">
        <v>0</v>
      </c>
    </row>
    <row r="284" spans="1:18" x14ac:dyDescent="0.25">
      <c r="A284" s="15">
        <v>43746</v>
      </c>
      <c r="B284" s="16">
        <v>386505</v>
      </c>
      <c r="C284" s="17">
        <v>0.19</v>
      </c>
      <c r="D284" s="16">
        <v>38</v>
      </c>
      <c r="E284" s="16">
        <v>18</v>
      </c>
      <c r="F284" s="16">
        <v>29</v>
      </c>
      <c r="G284" s="16">
        <v>387</v>
      </c>
      <c r="H284" s="16">
        <v>39</v>
      </c>
      <c r="I284" s="17">
        <v>0.95</v>
      </c>
      <c r="J284" s="18">
        <f t="shared" si="12"/>
        <v>8.161700262927285E-3</v>
      </c>
      <c r="K284" s="19">
        <f t="shared" si="13"/>
        <v>3129</v>
      </c>
      <c r="L284" s="20">
        <f t="shared" si="14"/>
        <v>0.2770048203330413</v>
      </c>
      <c r="M284" s="20" cm="1">
        <f t="array" ref="M284:R284">IFERROR((VLOOKUP(A284,$A$3:$I$369,{3,5,6,7,8,9},FALSE)/VLOOKUP(A284-7,$A$3:$I$369,{3,5,6,7,8,9},FALSE))-1, "No Data")</f>
        <v>0.11764705882352944</v>
      </c>
      <c r="N284" s="20">
        <v>-0.1428571428571429</v>
      </c>
      <c r="O284" s="20">
        <v>0.15999999999999992</v>
      </c>
      <c r="P284" s="20">
        <v>-1.7766497461928932E-2</v>
      </c>
      <c r="Q284" s="20">
        <v>0.11428571428571432</v>
      </c>
      <c r="R284" s="21">
        <v>3.2608695652173836E-2</v>
      </c>
    </row>
    <row r="285" spans="1:18" x14ac:dyDescent="0.25">
      <c r="A285" s="29">
        <v>43747</v>
      </c>
      <c r="B285" s="30">
        <v>382253</v>
      </c>
      <c r="C285" s="31">
        <v>0.19</v>
      </c>
      <c r="D285" s="30">
        <v>34</v>
      </c>
      <c r="E285" s="30">
        <v>19</v>
      </c>
      <c r="F285" s="30">
        <v>29</v>
      </c>
      <c r="G285" s="30">
        <v>366</v>
      </c>
      <c r="H285" s="30">
        <v>34</v>
      </c>
      <c r="I285" s="31">
        <v>0.91</v>
      </c>
      <c r="J285" s="32">
        <f t="shared" si="12"/>
        <v>-6.8848515080423001E-3</v>
      </c>
      <c r="K285" s="33">
        <f t="shared" si="13"/>
        <v>-2650</v>
      </c>
      <c r="L285" s="34">
        <f t="shared" si="14"/>
        <v>-6.8848515080423001E-3</v>
      </c>
      <c r="M285" s="34" cm="1">
        <f t="array" ref="M285:R285">IFERROR((VLOOKUP(A285,$A$3:$I$369,{3,5,6,7,8,9},FALSE)/VLOOKUP(A285-7,$A$3:$I$369,{3,5,6,7,8,9},FALSE))-1, "No Data")</f>
        <v>0</v>
      </c>
      <c r="N285" s="34">
        <v>0</v>
      </c>
      <c r="O285" s="34">
        <v>0.11538461538461542</v>
      </c>
      <c r="P285" s="34">
        <v>-3.6842105263157898E-2</v>
      </c>
      <c r="Q285" s="34">
        <v>0.1333333333333333</v>
      </c>
      <c r="R285" s="35">
        <v>-3.1914893617021156E-2</v>
      </c>
    </row>
    <row r="286" spans="1:18" x14ac:dyDescent="0.25">
      <c r="A286" s="15">
        <v>43748</v>
      </c>
      <c r="B286" s="16">
        <v>408424</v>
      </c>
      <c r="C286" s="17">
        <v>0.17</v>
      </c>
      <c r="D286" s="16">
        <v>33</v>
      </c>
      <c r="E286" s="16">
        <v>22</v>
      </c>
      <c r="F286" s="16">
        <v>29</v>
      </c>
      <c r="G286" s="16">
        <v>368</v>
      </c>
      <c r="H286" s="16">
        <v>30</v>
      </c>
      <c r="I286" s="17">
        <v>0.93</v>
      </c>
      <c r="J286" s="18">
        <f t="shared" si="12"/>
        <v>7.1475605948911225E-2</v>
      </c>
      <c r="K286" s="19">
        <f t="shared" si="13"/>
        <v>27245</v>
      </c>
      <c r="L286" s="20">
        <f t="shared" si="14"/>
        <v>-4.4359594694214355E-2</v>
      </c>
      <c r="M286" s="20" cm="1">
        <f t="array" ref="M286:R286">IFERROR((VLOOKUP(A286,$A$3:$I$369,{3,5,6,7,8,9},FALSE)/VLOOKUP(A286-7,$A$3:$I$369,{3,5,6,7,8,9},FALSE))-1, "No Data")</f>
        <v>0</v>
      </c>
      <c r="N286" s="20">
        <v>0.22222222222222232</v>
      </c>
      <c r="O286" s="20">
        <v>3.5714285714285809E-2</v>
      </c>
      <c r="P286" s="20">
        <v>-4.9095607235142169E-2</v>
      </c>
      <c r="Q286" s="20">
        <v>-9.0909090909090939E-2</v>
      </c>
      <c r="R286" s="21">
        <v>0</v>
      </c>
    </row>
    <row r="287" spans="1:18" x14ac:dyDescent="0.25">
      <c r="A287" s="22">
        <v>43749</v>
      </c>
      <c r="B287" s="23">
        <v>388464</v>
      </c>
      <c r="C287" s="24">
        <v>0.18</v>
      </c>
      <c r="D287" s="23">
        <v>31</v>
      </c>
      <c r="E287" s="23">
        <v>19</v>
      </c>
      <c r="F287" s="23">
        <v>25</v>
      </c>
      <c r="G287" s="23">
        <v>384</v>
      </c>
      <c r="H287" s="23">
        <v>30</v>
      </c>
      <c r="I287" s="24">
        <v>0.95</v>
      </c>
      <c r="J287" s="25">
        <f t="shared" si="12"/>
        <v>-2.3217110805202612E-3</v>
      </c>
      <c r="K287" s="26">
        <f t="shared" si="13"/>
        <v>-904</v>
      </c>
      <c r="L287" s="27">
        <f t="shared" si="14"/>
        <v>-9.035214833812133E-2</v>
      </c>
      <c r="M287" s="27" cm="1">
        <f t="array" ref="M287:R287">IFERROR((VLOOKUP(A287,$A$3:$I$369,{3,5,6,7,8,9},FALSE)/VLOOKUP(A287-7,$A$3:$I$369,{3,5,6,7,8,9},FALSE))-1, "No Data")</f>
        <v>-5.2631578947368474E-2</v>
      </c>
      <c r="N287" s="27">
        <v>-0.13636363636363635</v>
      </c>
      <c r="O287" s="27">
        <v>-0.13793103448275867</v>
      </c>
      <c r="P287" s="27">
        <v>7.5630252100840289E-2</v>
      </c>
      <c r="Q287" s="27">
        <v>-0.25</v>
      </c>
      <c r="R287" s="28">
        <v>1.0638297872340496E-2</v>
      </c>
    </row>
    <row r="288" spans="1:18" x14ac:dyDescent="0.25">
      <c r="A288" s="15">
        <v>43750</v>
      </c>
      <c r="B288" s="16">
        <v>387248</v>
      </c>
      <c r="C288" s="17">
        <v>0.17</v>
      </c>
      <c r="D288" s="16">
        <v>33</v>
      </c>
      <c r="E288" s="16">
        <v>17</v>
      </c>
      <c r="F288" s="16">
        <v>27</v>
      </c>
      <c r="G288" s="16">
        <v>360</v>
      </c>
      <c r="H288" s="16">
        <v>39</v>
      </c>
      <c r="I288" s="17">
        <v>0.95</v>
      </c>
      <c r="J288" s="18">
        <f t="shared" si="12"/>
        <v>-5.3599882692213718E-2</v>
      </c>
      <c r="K288" s="19">
        <f t="shared" si="13"/>
        <v>-21932</v>
      </c>
      <c r="L288" s="20">
        <f t="shared" si="14"/>
        <v>-2.4024879026345425E-2</v>
      </c>
      <c r="M288" s="20" cm="1">
        <f t="array" ref="M288:R288">IFERROR((VLOOKUP(A288,$A$3:$I$369,{3,5,6,7,8,9},FALSE)/VLOOKUP(A288-7,$A$3:$I$369,{3,5,6,7,8,9},FALSE))-1, "No Data")</f>
        <v>-0.10526315789473684</v>
      </c>
      <c r="N288" s="20">
        <v>-0.19047619047619047</v>
      </c>
      <c r="O288" s="20">
        <v>-6.8965517241379337E-2</v>
      </c>
      <c r="P288" s="20">
        <v>-5.759162303664922E-2</v>
      </c>
      <c r="Q288" s="20">
        <v>0</v>
      </c>
      <c r="R288" s="21">
        <v>0</v>
      </c>
    </row>
    <row r="289" spans="1:18" x14ac:dyDescent="0.25">
      <c r="A289" s="22">
        <v>43751</v>
      </c>
      <c r="B289" s="23">
        <v>404505</v>
      </c>
      <c r="C289" s="24">
        <v>0.19</v>
      </c>
      <c r="D289" s="23">
        <v>32</v>
      </c>
      <c r="E289" s="23">
        <v>21</v>
      </c>
      <c r="F289" s="23">
        <v>27</v>
      </c>
      <c r="G289" s="23">
        <v>387</v>
      </c>
      <c r="H289" s="23">
        <v>36</v>
      </c>
      <c r="I289" s="24">
        <v>0.95</v>
      </c>
      <c r="J289" s="25">
        <f t="shared" si="12"/>
        <v>5.6962934897636597E-2</v>
      </c>
      <c r="K289" s="26">
        <f t="shared" si="13"/>
        <v>21800</v>
      </c>
      <c r="L289" s="27">
        <f t="shared" si="14"/>
        <v>9.1058513442721534E-2</v>
      </c>
      <c r="M289" s="27" cm="1">
        <f t="array" ref="M289:R289">IFERROR((VLOOKUP(A289,$A$3:$I$369,{3,5,6,7,8,9},FALSE)/VLOOKUP(A289-7,$A$3:$I$369,{3,5,6,7,8,9},FALSE))-1, "No Data")</f>
        <v>0.11764705882352944</v>
      </c>
      <c r="N289" s="27">
        <v>0.10526315789473695</v>
      </c>
      <c r="O289" s="27">
        <v>-9.9999999999999978E-2</v>
      </c>
      <c r="P289" s="27">
        <v>4.0322580645161255E-2</v>
      </c>
      <c r="Q289" s="27">
        <v>0.16129032258064524</v>
      </c>
      <c r="R289" s="28">
        <v>1.0638297872340496E-2</v>
      </c>
    </row>
    <row r="290" spans="1:18" x14ac:dyDescent="0.25">
      <c r="A290" s="15">
        <v>43752</v>
      </c>
      <c r="B290" s="16">
        <v>401477</v>
      </c>
      <c r="C290" s="17">
        <v>0.18</v>
      </c>
      <c r="D290" s="16">
        <v>31</v>
      </c>
      <c r="E290" s="16">
        <v>21</v>
      </c>
      <c r="F290" s="16">
        <v>25</v>
      </c>
      <c r="G290" s="16">
        <v>362</v>
      </c>
      <c r="H290" s="16">
        <v>36</v>
      </c>
      <c r="I290" s="17">
        <v>0.93</v>
      </c>
      <c r="J290" s="18">
        <f t="shared" si="12"/>
        <v>-2.9305339283807186E-3</v>
      </c>
      <c r="K290" s="19">
        <f t="shared" si="13"/>
        <v>-1180</v>
      </c>
      <c r="L290" s="20">
        <f t="shared" si="14"/>
        <v>3.0305114940673228E-2</v>
      </c>
      <c r="M290" s="20" cm="1">
        <f t="array" ref="M290:R290">IFERROR((VLOOKUP(A290,$A$3:$I$369,{3,5,6,7,8,9},FALSE)/VLOOKUP(A290-7,$A$3:$I$369,{3,5,6,7,8,9},FALSE))-1, "No Data")</f>
        <v>0</v>
      </c>
      <c r="N290" s="20">
        <v>0.10526315789473695</v>
      </c>
      <c r="O290" s="20">
        <v>-3.8461538461538436E-2</v>
      </c>
      <c r="P290" s="20">
        <v>-6.7010309278350499E-2</v>
      </c>
      <c r="Q290" s="20">
        <v>0.125</v>
      </c>
      <c r="R290" s="21">
        <v>2.19780219780219E-2</v>
      </c>
    </row>
    <row r="291" spans="1:18" x14ac:dyDescent="0.25">
      <c r="A291" s="22">
        <v>43753</v>
      </c>
      <c r="B291" s="23">
        <v>402669</v>
      </c>
      <c r="C291" s="24">
        <v>0.19</v>
      </c>
      <c r="D291" s="23">
        <v>35</v>
      </c>
      <c r="E291" s="23">
        <v>17</v>
      </c>
      <c r="F291" s="23">
        <v>25</v>
      </c>
      <c r="G291" s="23">
        <v>394</v>
      </c>
      <c r="H291" s="23">
        <v>32</v>
      </c>
      <c r="I291" s="24">
        <v>0.91</v>
      </c>
      <c r="J291" s="25">
        <f t="shared" si="12"/>
        <v>4.1820933752474199E-2</v>
      </c>
      <c r="K291" s="26">
        <f t="shared" si="13"/>
        <v>16164</v>
      </c>
      <c r="L291" s="27">
        <f t="shared" si="14"/>
        <v>-4.0428087333247542E-2</v>
      </c>
      <c r="M291" s="27" cm="1">
        <f t="array" ref="M291:R291">IFERROR((VLOOKUP(A291,$A$3:$I$369,{3,5,6,7,8,9},FALSE)/VLOOKUP(A291-7,$A$3:$I$369,{3,5,6,7,8,9},FALSE))-1, "No Data")</f>
        <v>0</v>
      </c>
      <c r="N291" s="27">
        <v>-5.555555555555558E-2</v>
      </c>
      <c r="O291" s="27">
        <v>-0.13793103448275867</v>
      </c>
      <c r="P291" s="27">
        <v>1.8087855297157729E-2</v>
      </c>
      <c r="Q291" s="27">
        <v>-0.17948717948717952</v>
      </c>
      <c r="R291" s="28">
        <v>-4.2105263157894646E-2</v>
      </c>
    </row>
    <row r="292" spans="1:18" x14ac:dyDescent="0.25">
      <c r="A292" s="15">
        <v>43754</v>
      </c>
      <c r="B292" s="16">
        <v>401441</v>
      </c>
      <c r="C292" s="17">
        <v>0.19</v>
      </c>
      <c r="D292" s="16">
        <v>38</v>
      </c>
      <c r="E292" s="16">
        <v>22</v>
      </c>
      <c r="F292" s="16">
        <v>26</v>
      </c>
      <c r="G292" s="16">
        <v>371</v>
      </c>
      <c r="H292" s="16">
        <v>31</v>
      </c>
      <c r="I292" s="17">
        <v>0.95</v>
      </c>
      <c r="J292" s="18">
        <f t="shared" si="12"/>
        <v>5.0197120755101965E-2</v>
      </c>
      <c r="K292" s="19">
        <f t="shared" si="13"/>
        <v>19188</v>
      </c>
      <c r="L292" s="20">
        <f t="shared" si="14"/>
        <v>0.17374972319687876</v>
      </c>
      <c r="M292" s="20" cm="1">
        <f t="array" ref="M292:R292">IFERROR((VLOOKUP(A292,$A$3:$I$369,{3,5,6,7,8,9},FALSE)/VLOOKUP(A292-7,$A$3:$I$369,{3,5,6,7,8,9},FALSE))-1, "No Data")</f>
        <v>0</v>
      </c>
      <c r="N292" s="20">
        <v>0.15789473684210531</v>
      </c>
      <c r="O292" s="20">
        <v>-0.10344827586206895</v>
      </c>
      <c r="P292" s="20">
        <v>1.3661202185792254E-2</v>
      </c>
      <c r="Q292" s="20">
        <v>-8.8235294117647078E-2</v>
      </c>
      <c r="R292" s="21">
        <v>4.39560439560438E-2</v>
      </c>
    </row>
    <row r="293" spans="1:18" x14ac:dyDescent="0.25">
      <c r="A293" s="22">
        <v>43755</v>
      </c>
      <c r="B293" s="23">
        <v>404247</v>
      </c>
      <c r="C293" s="24">
        <v>0.17</v>
      </c>
      <c r="D293" s="23">
        <v>37</v>
      </c>
      <c r="E293" s="23">
        <v>18</v>
      </c>
      <c r="F293" s="23">
        <v>27</v>
      </c>
      <c r="G293" s="23">
        <v>365</v>
      </c>
      <c r="H293" s="23">
        <v>34</v>
      </c>
      <c r="I293" s="24">
        <v>0.92</v>
      </c>
      <c r="J293" s="25">
        <f t="shared" si="12"/>
        <v>-1.0227116917712942E-2</v>
      </c>
      <c r="K293" s="26">
        <f t="shared" si="13"/>
        <v>-4177</v>
      </c>
      <c r="L293" s="27">
        <f t="shared" si="14"/>
        <v>0.10974535375892791</v>
      </c>
      <c r="M293" s="27" cm="1">
        <f t="array" ref="M293:R293">IFERROR((VLOOKUP(A293,$A$3:$I$369,{3,5,6,7,8,9},FALSE)/VLOOKUP(A293-7,$A$3:$I$369,{3,5,6,7,8,9},FALSE))-1, "No Data")</f>
        <v>0</v>
      </c>
      <c r="N293" s="27">
        <v>-0.18181818181818177</v>
      </c>
      <c r="O293" s="27">
        <v>-6.8965517241379337E-2</v>
      </c>
      <c r="P293" s="27">
        <v>-8.152173913043459E-3</v>
      </c>
      <c r="Q293" s="27">
        <v>0.1333333333333333</v>
      </c>
      <c r="R293" s="28">
        <v>-1.0752688172043001E-2</v>
      </c>
    </row>
    <row r="294" spans="1:18" x14ac:dyDescent="0.25">
      <c r="A294" s="15">
        <v>43756</v>
      </c>
      <c r="B294" s="16">
        <v>384464</v>
      </c>
      <c r="C294" s="17">
        <v>0.18</v>
      </c>
      <c r="D294" s="16">
        <v>35</v>
      </c>
      <c r="E294" s="16">
        <v>20</v>
      </c>
      <c r="F294" s="16">
        <v>30</v>
      </c>
      <c r="G294" s="16">
        <v>383</v>
      </c>
      <c r="H294" s="16">
        <v>39</v>
      </c>
      <c r="I294" s="17">
        <v>0.94</v>
      </c>
      <c r="J294" s="18">
        <f t="shared" si="12"/>
        <v>-1.029696445487871E-2</v>
      </c>
      <c r="K294" s="19">
        <f t="shared" si="13"/>
        <v>-4000</v>
      </c>
      <c r="L294" s="20">
        <f t="shared" si="14"/>
        <v>0.11740665303481435</v>
      </c>
      <c r="M294" s="20" cm="1">
        <f t="array" ref="M294:R294">IFERROR((VLOOKUP(A294,$A$3:$I$369,{3,5,6,7,8,9},FALSE)/VLOOKUP(A294-7,$A$3:$I$369,{3,5,6,7,8,9},FALSE))-1, "No Data")</f>
        <v>0</v>
      </c>
      <c r="N294" s="20">
        <v>5.2631578947368363E-2</v>
      </c>
      <c r="O294" s="20">
        <v>0.19999999999999996</v>
      </c>
      <c r="P294" s="20">
        <v>-2.6041666666666297E-3</v>
      </c>
      <c r="Q294" s="20">
        <v>0.30000000000000004</v>
      </c>
      <c r="R294" s="21">
        <v>-1.0526315789473717E-2</v>
      </c>
    </row>
    <row r="295" spans="1:18" x14ac:dyDescent="0.25">
      <c r="A295" s="22">
        <v>43757</v>
      </c>
      <c r="B295" s="23">
        <v>383538</v>
      </c>
      <c r="C295" s="24">
        <v>0.19</v>
      </c>
      <c r="D295" s="23">
        <v>34</v>
      </c>
      <c r="E295" s="23">
        <v>19</v>
      </c>
      <c r="F295" s="23">
        <v>27</v>
      </c>
      <c r="G295" s="23">
        <v>386</v>
      </c>
      <c r="H295" s="23">
        <v>35</v>
      </c>
      <c r="I295" s="24">
        <v>0.92</v>
      </c>
      <c r="J295" s="25">
        <f t="shared" si="12"/>
        <v>-9.5804239143907344E-3</v>
      </c>
      <c r="K295" s="26">
        <f t="shared" si="13"/>
        <v>-3710</v>
      </c>
      <c r="L295" s="27">
        <f t="shared" si="14"/>
        <v>2.0432290512445883E-2</v>
      </c>
      <c r="M295" s="27" cm="1">
        <f t="array" ref="M295:R295">IFERROR((VLOOKUP(A295,$A$3:$I$369,{3,5,6,7,8,9},FALSE)/VLOOKUP(A295-7,$A$3:$I$369,{3,5,6,7,8,9},FALSE))-1, "No Data")</f>
        <v>0.11764705882352944</v>
      </c>
      <c r="N295" s="27">
        <v>0.11764705882352944</v>
      </c>
      <c r="O295" s="27">
        <v>0</v>
      </c>
      <c r="P295" s="27">
        <v>7.2222222222222188E-2</v>
      </c>
      <c r="Q295" s="27">
        <v>-0.10256410256410253</v>
      </c>
      <c r="R295" s="28">
        <v>-3.1578947368420929E-2</v>
      </c>
    </row>
    <row r="296" spans="1:18" x14ac:dyDescent="0.25">
      <c r="A296" s="15">
        <v>43758</v>
      </c>
      <c r="B296" s="16">
        <v>392178</v>
      </c>
      <c r="C296" s="17">
        <v>0.19</v>
      </c>
      <c r="D296" s="16">
        <v>38</v>
      </c>
      <c r="E296" s="16">
        <v>22</v>
      </c>
      <c r="F296" s="16">
        <v>25</v>
      </c>
      <c r="G296" s="16">
        <v>361</v>
      </c>
      <c r="H296" s="16">
        <v>33</v>
      </c>
      <c r="I296" s="17">
        <v>0.94</v>
      </c>
      <c r="J296" s="18">
        <f t="shared" si="12"/>
        <v>-3.0474283383394529E-2</v>
      </c>
      <c r="K296" s="19">
        <f t="shared" si="13"/>
        <v>-12327</v>
      </c>
      <c r="L296" s="20">
        <f t="shared" si="14"/>
        <v>0.15131178848221905</v>
      </c>
      <c r="M296" s="20" cm="1">
        <f t="array" ref="M296:R296">IFERROR((VLOOKUP(A296,$A$3:$I$369,{3,5,6,7,8,9},FALSE)/VLOOKUP(A296-7,$A$3:$I$369,{3,5,6,7,8,9},FALSE))-1, "No Data")</f>
        <v>0</v>
      </c>
      <c r="N296" s="20">
        <v>4.7619047619047672E-2</v>
      </c>
      <c r="O296" s="20">
        <v>-7.407407407407407E-2</v>
      </c>
      <c r="P296" s="20">
        <v>-6.7183462532299787E-2</v>
      </c>
      <c r="Q296" s="20">
        <v>-8.333333333333337E-2</v>
      </c>
      <c r="R296" s="21">
        <v>-1.0526315789473717E-2</v>
      </c>
    </row>
    <row r="297" spans="1:18" x14ac:dyDescent="0.25">
      <c r="A297" s="29">
        <v>43759</v>
      </c>
      <c r="B297" s="30">
        <v>383369</v>
      </c>
      <c r="C297" s="31">
        <v>0.19</v>
      </c>
      <c r="D297" s="30">
        <v>31</v>
      </c>
      <c r="E297" s="30">
        <v>22</v>
      </c>
      <c r="F297" s="30">
        <v>30</v>
      </c>
      <c r="G297" s="30">
        <v>368</v>
      </c>
      <c r="H297" s="30">
        <v>36</v>
      </c>
      <c r="I297" s="31">
        <v>0.92</v>
      </c>
      <c r="J297" s="32">
        <f t="shared" si="12"/>
        <v>-4.5103455490600908E-2</v>
      </c>
      <c r="K297" s="33">
        <f t="shared" si="13"/>
        <v>-18108</v>
      </c>
      <c r="L297" s="34">
        <f t="shared" si="14"/>
        <v>-4.5103455490600908E-2</v>
      </c>
      <c r="M297" s="34" cm="1">
        <f t="array" ref="M297:R297">IFERROR((VLOOKUP(A297,$A$3:$I$369,{3,5,6,7,8,9},FALSE)/VLOOKUP(A297-7,$A$3:$I$369,{3,5,6,7,8,9},FALSE))-1, "No Data")</f>
        <v>5.555555555555558E-2</v>
      </c>
      <c r="N297" s="34">
        <v>4.7619047619047672E-2</v>
      </c>
      <c r="O297" s="34">
        <v>0.19999999999999996</v>
      </c>
      <c r="P297" s="34">
        <v>1.6574585635359185E-2</v>
      </c>
      <c r="Q297" s="34">
        <v>0</v>
      </c>
      <c r="R297" s="35">
        <v>-1.0752688172043001E-2</v>
      </c>
    </row>
    <row r="298" spans="1:18" x14ac:dyDescent="0.25">
      <c r="A298" s="15">
        <v>43760</v>
      </c>
      <c r="B298" s="16">
        <v>399709</v>
      </c>
      <c r="C298" s="17">
        <v>0.18</v>
      </c>
      <c r="D298" s="16">
        <v>37</v>
      </c>
      <c r="E298" s="16">
        <v>19</v>
      </c>
      <c r="F298" s="16">
        <v>29</v>
      </c>
      <c r="G298" s="16">
        <v>376</v>
      </c>
      <c r="H298" s="16">
        <v>32</v>
      </c>
      <c r="I298" s="17">
        <v>0.94</v>
      </c>
      <c r="J298" s="18">
        <f t="shared" si="12"/>
        <v>-7.3509507809143004E-3</v>
      </c>
      <c r="K298" s="19">
        <f t="shared" si="13"/>
        <v>-2960</v>
      </c>
      <c r="L298" s="20">
        <f t="shared" si="14"/>
        <v>4.9371852031604879E-2</v>
      </c>
      <c r="M298" s="20" cm="1">
        <f t="array" ref="M298:R298">IFERROR((VLOOKUP(A298,$A$3:$I$369,{3,5,6,7,8,9},FALSE)/VLOOKUP(A298-7,$A$3:$I$369,{3,5,6,7,8,9},FALSE))-1, "No Data")</f>
        <v>-5.2631578947368474E-2</v>
      </c>
      <c r="N298" s="20">
        <v>0.11764705882352944</v>
      </c>
      <c r="O298" s="20">
        <v>0.15999999999999992</v>
      </c>
      <c r="P298" s="20">
        <v>-4.5685279187817285E-2</v>
      </c>
      <c r="Q298" s="20">
        <v>0</v>
      </c>
      <c r="R298" s="21">
        <v>3.296703296703285E-2</v>
      </c>
    </row>
    <row r="299" spans="1:18" x14ac:dyDescent="0.25">
      <c r="A299" s="22">
        <v>43761</v>
      </c>
      <c r="B299" s="23">
        <v>394443</v>
      </c>
      <c r="C299" s="24">
        <v>0.18</v>
      </c>
      <c r="D299" s="23">
        <v>37</v>
      </c>
      <c r="E299" s="23">
        <v>18</v>
      </c>
      <c r="F299" s="23">
        <v>30</v>
      </c>
      <c r="G299" s="23">
        <v>369</v>
      </c>
      <c r="H299" s="23">
        <v>33</v>
      </c>
      <c r="I299" s="24">
        <v>0.95</v>
      </c>
      <c r="J299" s="25">
        <f t="shared" si="12"/>
        <v>-1.7432200497706996E-2</v>
      </c>
      <c r="K299" s="26">
        <f t="shared" si="13"/>
        <v>-6998</v>
      </c>
      <c r="L299" s="27">
        <f t="shared" si="14"/>
        <v>-4.3289247853030455E-2</v>
      </c>
      <c r="M299" s="27" cm="1">
        <f t="array" ref="M299:R299">IFERROR((VLOOKUP(A299,$A$3:$I$369,{3,5,6,7,8,9},FALSE)/VLOOKUP(A299-7,$A$3:$I$369,{3,5,6,7,8,9},FALSE))-1, "No Data")</f>
        <v>-5.2631578947368474E-2</v>
      </c>
      <c r="N299" s="27">
        <v>-0.18181818181818177</v>
      </c>
      <c r="O299" s="27">
        <v>0.15384615384615374</v>
      </c>
      <c r="P299" s="27">
        <v>-5.3908355795148077E-3</v>
      </c>
      <c r="Q299" s="27">
        <v>6.4516129032258007E-2</v>
      </c>
      <c r="R299" s="28">
        <v>0</v>
      </c>
    </row>
    <row r="300" spans="1:18" x14ac:dyDescent="0.25">
      <c r="A300" s="15">
        <v>43762</v>
      </c>
      <c r="B300" s="16">
        <v>389066</v>
      </c>
      <c r="C300" s="17">
        <v>0.18</v>
      </c>
      <c r="D300" s="16">
        <v>38</v>
      </c>
      <c r="E300" s="16">
        <v>21</v>
      </c>
      <c r="F300" s="16">
        <v>27</v>
      </c>
      <c r="G300" s="16">
        <v>398</v>
      </c>
      <c r="H300" s="16">
        <v>31</v>
      </c>
      <c r="I300" s="17">
        <v>0.91</v>
      </c>
      <c r="J300" s="18">
        <f t="shared" si="12"/>
        <v>-3.755377281711425E-2</v>
      </c>
      <c r="K300" s="19">
        <f t="shared" si="13"/>
        <v>-15181</v>
      </c>
      <c r="L300" s="20">
        <f t="shared" si="14"/>
        <v>-1.1541712622982203E-2</v>
      </c>
      <c r="M300" s="20" cm="1">
        <f t="array" ref="M300:R300">IFERROR((VLOOKUP(A300,$A$3:$I$369,{3,5,6,7,8,9},FALSE)/VLOOKUP(A300-7,$A$3:$I$369,{3,5,6,7,8,9},FALSE))-1, "No Data")</f>
        <v>5.8823529411764497E-2</v>
      </c>
      <c r="N300" s="20">
        <v>0.16666666666666674</v>
      </c>
      <c r="O300" s="20">
        <v>0</v>
      </c>
      <c r="P300" s="20">
        <v>9.0410958904109551E-2</v>
      </c>
      <c r="Q300" s="20">
        <v>-8.8235294117647078E-2</v>
      </c>
      <c r="R300" s="21">
        <v>-1.0869565217391353E-2</v>
      </c>
    </row>
    <row r="301" spans="1:18" x14ac:dyDescent="0.25">
      <c r="A301" s="22">
        <v>43763</v>
      </c>
      <c r="B301" s="23">
        <v>393573</v>
      </c>
      <c r="C301" s="24">
        <v>0.19</v>
      </c>
      <c r="D301" s="23">
        <v>37</v>
      </c>
      <c r="E301" s="23">
        <v>20</v>
      </c>
      <c r="F301" s="23">
        <v>28</v>
      </c>
      <c r="G301" s="23">
        <v>375</v>
      </c>
      <c r="H301" s="23">
        <v>39</v>
      </c>
      <c r="I301" s="24">
        <v>0.93</v>
      </c>
      <c r="J301" s="25">
        <f t="shared" si="12"/>
        <v>2.3692725456739838E-2</v>
      </c>
      <c r="K301" s="26">
        <f t="shared" si="13"/>
        <v>9109</v>
      </c>
      <c r="L301" s="27">
        <f t="shared" si="14"/>
        <v>8.2189452625696324E-2</v>
      </c>
      <c r="M301" s="27" cm="1">
        <f t="array" ref="M301:R301">IFERROR((VLOOKUP(A301,$A$3:$I$369,{3,5,6,7,8,9},FALSE)/VLOOKUP(A301-7,$A$3:$I$369,{3,5,6,7,8,9},FALSE))-1, "No Data")</f>
        <v>5.555555555555558E-2</v>
      </c>
      <c r="N301" s="27">
        <v>0</v>
      </c>
      <c r="O301" s="27">
        <v>-6.6666666666666652E-2</v>
      </c>
      <c r="P301" s="27">
        <v>-2.0887728459530019E-2</v>
      </c>
      <c r="Q301" s="27">
        <v>0</v>
      </c>
      <c r="R301" s="28">
        <v>-1.0638297872340274E-2</v>
      </c>
    </row>
    <row r="302" spans="1:18" x14ac:dyDescent="0.25">
      <c r="A302" s="15">
        <v>43764</v>
      </c>
      <c r="B302" s="16">
        <v>382825</v>
      </c>
      <c r="C302" s="17">
        <v>0.17</v>
      </c>
      <c r="D302" s="16">
        <v>36</v>
      </c>
      <c r="E302" s="16">
        <v>20</v>
      </c>
      <c r="F302" s="16">
        <v>28</v>
      </c>
      <c r="G302" s="16">
        <v>359</v>
      </c>
      <c r="H302" s="16">
        <v>40</v>
      </c>
      <c r="I302" s="17">
        <v>0.92</v>
      </c>
      <c r="J302" s="18">
        <f t="shared" si="12"/>
        <v>-1.8590074516736665E-3</v>
      </c>
      <c r="K302" s="19">
        <f t="shared" si="13"/>
        <v>-713</v>
      </c>
      <c r="L302" s="20">
        <f t="shared" si="14"/>
        <v>5.6855168580580928E-2</v>
      </c>
      <c r="M302" s="20" cm="1">
        <f t="array" ref="M302:R302">IFERROR((VLOOKUP(A302,$A$3:$I$369,{3,5,6,7,8,9},FALSE)/VLOOKUP(A302-7,$A$3:$I$369,{3,5,6,7,8,9},FALSE))-1, "No Data")</f>
        <v>-0.10526315789473684</v>
      </c>
      <c r="N302" s="20">
        <v>5.2631578947368363E-2</v>
      </c>
      <c r="O302" s="20">
        <v>3.7037037037036979E-2</v>
      </c>
      <c r="P302" s="20">
        <v>-6.9948186528497436E-2</v>
      </c>
      <c r="Q302" s="20">
        <v>0.14285714285714279</v>
      </c>
      <c r="R302" s="21">
        <v>0</v>
      </c>
    </row>
    <row r="303" spans="1:18" x14ac:dyDescent="0.25">
      <c r="A303" s="22">
        <v>43765</v>
      </c>
      <c r="B303" s="23">
        <v>382944</v>
      </c>
      <c r="C303" s="24">
        <v>0.18</v>
      </c>
      <c r="D303" s="23">
        <v>33</v>
      </c>
      <c r="E303" s="23">
        <v>17</v>
      </c>
      <c r="F303" s="23">
        <v>27</v>
      </c>
      <c r="G303" s="23">
        <v>366</v>
      </c>
      <c r="H303" s="23">
        <v>35</v>
      </c>
      <c r="I303" s="24">
        <v>0.95</v>
      </c>
      <c r="J303" s="25">
        <f t="shared" si="12"/>
        <v>-2.3545430901274367E-2</v>
      </c>
      <c r="K303" s="26">
        <f t="shared" si="13"/>
        <v>-9234</v>
      </c>
      <c r="L303" s="27">
        <f t="shared" si="14"/>
        <v>-0.1520262952563699</v>
      </c>
      <c r="M303" s="27" cm="1">
        <f t="array" ref="M303:R303">IFERROR((VLOOKUP(A303,$A$3:$I$369,{3,5,6,7,8,9},FALSE)/VLOOKUP(A303-7,$A$3:$I$369,{3,5,6,7,8,9},FALSE))-1, "No Data")</f>
        <v>-5.2631578947368474E-2</v>
      </c>
      <c r="N303" s="27">
        <v>-0.22727272727272729</v>
      </c>
      <c r="O303" s="27">
        <v>8.0000000000000071E-2</v>
      </c>
      <c r="P303" s="27">
        <v>1.3850415512465464E-2</v>
      </c>
      <c r="Q303" s="27">
        <v>6.0606060606060552E-2</v>
      </c>
      <c r="R303" s="28">
        <v>1.0638297872340496E-2</v>
      </c>
    </row>
    <row r="304" spans="1:18" x14ac:dyDescent="0.25">
      <c r="A304" s="15">
        <v>43766</v>
      </c>
      <c r="B304" s="16">
        <v>403354</v>
      </c>
      <c r="C304" s="17">
        <v>0.19</v>
      </c>
      <c r="D304" s="16">
        <v>31</v>
      </c>
      <c r="E304" s="16">
        <v>20</v>
      </c>
      <c r="F304" s="16">
        <v>28</v>
      </c>
      <c r="G304" s="16">
        <v>395</v>
      </c>
      <c r="H304" s="16">
        <v>31</v>
      </c>
      <c r="I304" s="17">
        <v>0.94</v>
      </c>
      <c r="J304" s="18">
        <f t="shared" si="12"/>
        <v>5.212993225847673E-2</v>
      </c>
      <c r="K304" s="19">
        <f t="shared" si="13"/>
        <v>19985</v>
      </c>
      <c r="L304" s="20">
        <f t="shared" si="14"/>
        <v>5.212993225847673E-2</v>
      </c>
      <c r="M304" s="20" cm="1">
        <f t="array" ref="M304:R304">IFERROR((VLOOKUP(A304,$A$3:$I$369,{3,5,6,7,8,9},FALSE)/VLOOKUP(A304-7,$A$3:$I$369,{3,5,6,7,8,9},FALSE))-1, "No Data")</f>
        <v>0</v>
      </c>
      <c r="N304" s="20">
        <v>-9.0909090909090939E-2</v>
      </c>
      <c r="O304" s="20">
        <v>-6.6666666666666652E-2</v>
      </c>
      <c r="P304" s="20">
        <v>7.3369565217391353E-2</v>
      </c>
      <c r="Q304" s="20">
        <v>-0.13888888888888884</v>
      </c>
      <c r="R304" s="21">
        <v>2.1739130434782483E-2</v>
      </c>
    </row>
    <row r="305" spans="1:18" x14ac:dyDescent="0.25">
      <c r="A305" s="22">
        <v>43767</v>
      </c>
      <c r="B305" s="23">
        <v>396314</v>
      </c>
      <c r="C305" s="24">
        <v>0.18</v>
      </c>
      <c r="D305" s="23">
        <v>32</v>
      </c>
      <c r="E305" s="23">
        <v>22</v>
      </c>
      <c r="F305" s="23">
        <v>26</v>
      </c>
      <c r="G305" s="23">
        <v>382</v>
      </c>
      <c r="H305" s="23">
        <v>30</v>
      </c>
      <c r="I305" s="24">
        <v>0.93</v>
      </c>
      <c r="J305" s="25">
        <f t="shared" si="12"/>
        <v>-8.4936791515827226E-3</v>
      </c>
      <c r="K305" s="26">
        <f t="shared" si="13"/>
        <v>-3395</v>
      </c>
      <c r="L305" s="27">
        <f t="shared" si="14"/>
        <v>-0.1424810198067743</v>
      </c>
      <c r="M305" s="27" cm="1">
        <f t="array" ref="M305:R305">IFERROR((VLOOKUP(A305,$A$3:$I$369,{3,5,6,7,8,9},FALSE)/VLOOKUP(A305-7,$A$3:$I$369,{3,5,6,7,8,9},FALSE))-1, "No Data")</f>
        <v>0</v>
      </c>
      <c r="N305" s="27">
        <v>0.15789473684210531</v>
      </c>
      <c r="O305" s="27">
        <v>-0.10344827586206895</v>
      </c>
      <c r="P305" s="27">
        <v>1.5957446808510634E-2</v>
      </c>
      <c r="Q305" s="27">
        <v>-6.25E-2</v>
      </c>
      <c r="R305" s="28">
        <v>-1.0638297872340274E-2</v>
      </c>
    </row>
    <row r="306" spans="1:18" x14ac:dyDescent="0.25">
      <c r="A306" s="15">
        <v>43768</v>
      </c>
      <c r="B306" s="16">
        <v>396097</v>
      </c>
      <c r="C306" s="17">
        <v>0.17</v>
      </c>
      <c r="D306" s="16">
        <v>34</v>
      </c>
      <c r="E306" s="16">
        <v>21</v>
      </c>
      <c r="F306" s="16">
        <v>30</v>
      </c>
      <c r="G306" s="16">
        <v>394</v>
      </c>
      <c r="H306" s="16">
        <v>37</v>
      </c>
      <c r="I306" s="17">
        <v>0.91</v>
      </c>
      <c r="J306" s="18">
        <f t="shared" si="12"/>
        <v>4.1932547922005625E-3</v>
      </c>
      <c r="K306" s="19">
        <f t="shared" si="13"/>
        <v>1654</v>
      </c>
      <c r="L306" s="20">
        <f t="shared" si="14"/>
        <v>-7.7227819920680507E-2</v>
      </c>
      <c r="M306" s="20" cm="1">
        <f t="array" ref="M306:R306">IFERROR((VLOOKUP(A306,$A$3:$I$369,{3,5,6,7,8,9},FALSE)/VLOOKUP(A306-7,$A$3:$I$369,{3,5,6,7,8,9},FALSE))-1, "No Data")</f>
        <v>-5.5555555555555469E-2</v>
      </c>
      <c r="N306" s="20">
        <v>0.16666666666666674</v>
      </c>
      <c r="O306" s="20">
        <v>0</v>
      </c>
      <c r="P306" s="20">
        <v>6.7750677506775103E-2</v>
      </c>
      <c r="Q306" s="20">
        <v>0.1212121212121211</v>
      </c>
      <c r="R306" s="21">
        <v>-4.2105263157894646E-2</v>
      </c>
    </row>
    <row r="307" spans="1:18" x14ac:dyDescent="0.25">
      <c r="A307" s="22">
        <v>43769</v>
      </c>
      <c r="B307" s="23">
        <v>392878</v>
      </c>
      <c r="C307" s="24">
        <v>0.17</v>
      </c>
      <c r="D307" s="23">
        <v>40</v>
      </c>
      <c r="E307" s="23">
        <v>22</v>
      </c>
      <c r="F307" s="23">
        <v>29</v>
      </c>
      <c r="G307" s="23">
        <v>363</v>
      </c>
      <c r="H307" s="23">
        <v>34</v>
      </c>
      <c r="I307" s="24">
        <v>0.95</v>
      </c>
      <c r="J307" s="25">
        <f t="shared" si="12"/>
        <v>9.7978235055233842E-3</v>
      </c>
      <c r="K307" s="26">
        <f t="shared" si="13"/>
        <v>3812</v>
      </c>
      <c r="L307" s="27">
        <f t="shared" si="14"/>
        <v>6.294507737423527E-2</v>
      </c>
      <c r="M307" s="27" cm="1">
        <f t="array" ref="M307:R307">IFERROR((VLOOKUP(A307,$A$3:$I$369,{3,5,6,7,8,9},FALSE)/VLOOKUP(A307-7,$A$3:$I$369,{3,5,6,7,8,9},FALSE))-1, "No Data")</f>
        <v>-5.5555555555555469E-2</v>
      </c>
      <c r="N307" s="27">
        <v>4.7619047619047672E-2</v>
      </c>
      <c r="O307" s="27">
        <v>7.4074074074074181E-2</v>
      </c>
      <c r="P307" s="27">
        <v>-8.7939698492462304E-2</v>
      </c>
      <c r="Q307" s="27">
        <v>9.6774193548387011E-2</v>
      </c>
      <c r="R307" s="28">
        <v>4.39560439560438E-2</v>
      </c>
    </row>
    <row r="308" spans="1:18" x14ac:dyDescent="0.25">
      <c r="A308" s="15">
        <v>43770</v>
      </c>
      <c r="B308" s="16">
        <v>404865</v>
      </c>
      <c r="C308" s="17">
        <v>0.19</v>
      </c>
      <c r="D308" s="16">
        <v>33</v>
      </c>
      <c r="E308" s="16">
        <v>20</v>
      </c>
      <c r="F308" s="16">
        <v>26</v>
      </c>
      <c r="G308" s="16">
        <v>355</v>
      </c>
      <c r="H308" s="16">
        <v>31</v>
      </c>
      <c r="I308" s="17">
        <v>0.91</v>
      </c>
      <c r="J308" s="18">
        <f t="shared" si="12"/>
        <v>2.8690992522352854E-2</v>
      </c>
      <c r="K308" s="19">
        <f t="shared" si="13"/>
        <v>11292</v>
      </c>
      <c r="L308" s="20">
        <f t="shared" si="14"/>
        <v>-8.2518844507090683E-2</v>
      </c>
      <c r="M308" s="20" cm="1">
        <f t="array" ref="M308:R308">IFERROR((VLOOKUP(A308,$A$3:$I$369,{3,5,6,7,8,9},FALSE)/VLOOKUP(A308-7,$A$3:$I$369,{3,5,6,7,8,9},FALSE))-1, "No Data")</f>
        <v>0</v>
      </c>
      <c r="N308" s="20">
        <v>0</v>
      </c>
      <c r="O308" s="20">
        <v>-7.1428571428571397E-2</v>
      </c>
      <c r="P308" s="20">
        <v>-5.3333333333333344E-2</v>
      </c>
      <c r="Q308" s="20">
        <v>-0.20512820512820518</v>
      </c>
      <c r="R308" s="21">
        <v>-2.1505376344086002E-2</v>
      </c>
    </row>
    <row r="309" spans="1:18" x14ac:dyDescent="0.25">
      <c r="A309" s="22">
        <v>43771</v>
      </c>
      <c r="B309" s="23">
        <v>404425</v>
      </c>
      <c r="C309" s="24">
        <v>0.18</v>
      </c>
      <c r="D309" s="23">
        <v>33</v>
      </c>
      <c r="E309" s="23">
        <v>19</v>
      </c>
      <c r="F309" s="23">
        <v>30</v>
      </c>
      <c r="G309" s="23">
        <v>399</v>
      </c>
      <c r="H309" s="23">
        <v>36</v>
      </c>
      <c r="I309" s="24">
        <v>0.91</v>
      </c>
      <c r="J309" s="25">
        <f t="shared" si="12"/>
        <v>5.6422647423757688E-2</v>
      </c>
      <c r="K309" s="26">
        <f t="shared" si="13"/>
        <v>21600</v>
      </c>
      <c r="L309" s="27">
        <f t="shared" si="14"/>
        <v>-3.161257319488886E-2</v>
      </c>
      <c r="M309" s="27" cm="1">
        <f t="array" ref="M309:R309">IFERROR((VLOOKUP(A309,$A$3:$I$369,{3,5,6,7,8,9},FALSE)/VLOOKUP(A309-7,$A$3:$I$369,{3,5,6,7,8,9},FALSE))-1, "No Data")</f>
        <v>5.8823529411764497E-2</v>
      </c>
      <c r="N309" s="27">
        <v>-5.0000000000000044E-2</v>
      </c>
      <c r="O309" s="27">
        <v>7.1428571428571397E-2</v>
      </c>
      <c r="P309" s="27">
        <v>0.11142061281337057</v>
      </c>
      <c r="Q309" s="27">
        <v>-9.9999999999999978E-2</v>
      </c>
      <c r="R309" s="28">
        <v>-1.0869565217391353E-2</v>
      </c>
    </row>
    <row r="310" spans="1:18" x14ac:dyDescent="0.25">
      <c r="A310" s="15">
        <v>43772</v>
      </c>
      <c r="B310" s="16">
        <v>404029</v>
      </c>
      <c r="C310" s="17">
        <v>0.19</v>
      </c>
      <c r="D310" s="16">
        <v>32</v>
      </c>
      <c r="E310" s="16">
        <v>19</v>
      </c>
      <c r="F310" s="16">
        <v>26</v>
      </c>
      <c r="G310" s="16">
        <v>390</v>
      </c>
      <c r="H310" s="16">
        <v>37</v>
      </c>
      <c r="I310" s="17">
        <v>0.94</v>
      </c>
      <c r="J310" s="18">
        <f t="shared" si="12"/>
        <v>5.5060269908916215E-2</v>
      </c>
      <c r="K310" s="19">
        <f t="shared" si="13"/>
        <v>21085</v>
      </c>
      <c r="L310" s="20">
        <f t="shared" si="14"/>
        <v>2.3088746578342922E-2</v>
      </c>
      <c r="M310" s="20" cm="1">
        <f t="array" ref="M310:R310">IFERROR((VLOOKUP(A310,$A$3:$I$369,{3,5,6,7,8,9},FALSE)/VLOOKUP(A310-7,$A$3:$I$369,{3,5,6,7,8,9},FALSE))-1, "No Data")</f>
        <v>5.555555555555558E-2</v>
      </c>
      <c r="N310" s="20">
        <v>0.11764705882352944</v>
      </c>
      <c r="O310" s="20">
        <v>-3.703703703703709E-2</v>
      </c>
      <c r="P310" s="20">
        <v>6.5573770491803351E-2</v>
      </c>
      <c r="Q310" s="20">
        <v>5.7142857142857162E-2</v>
      </c>
      <c r="R310" s="21">
        <v>-1.0526315789473717E-2</v>
      </c>
    </row>
    <row r="311" spans="1:18" x14ac:dyDescent="0.25">
      <c r="A311" s="22">
        <v>43773</v>
      </c>
      <c r="B311" s="23">
        <v>382779</v>
      </c>
      <c r="C311" s="24">
        <v>0.19</v>
      </c>
      <c r="D311" s="23">
        <v>34</v>
      </c>
      <c r="E311" s="23">
        <v>22</v>
      </c>
      <c r="F311" s="23">
        <v>27</v>
      </c>
      <c r="G311" s="23">
        <v>396</v>
      </c>
      <c r="H311" s="23">
        <v>34</v>
      </c>
      <c r="I311" s="24">
        <v>0.92</v>
      </c>
      <c r="J311" s="25">
        <f t="shared" si="12"/>
        <v>-5.100978296979819E-2</v>
      </c>
      <c r="K311" s="26">
        <f t="shared" si="13"/>
        <v>-20575</v>
      </c>
      <c r="L311" s="27">
        <f t="shared" si="14"/>
        <v>4.082797996860843E-2</v>
      </c>
      <c r="M311" s="27" cm="1">
        <f t="array" ref="M311:R311">IFERROR((VLOOKUP(A311,$A$3:$I$369,{3,5,6,7,8,9},FALSE)/VLOOKUP(A311-7,$A$3:$I$369,{3,5,6,7,8,9},FALSE))-1, "No Data")</f>
        <v>0</v>
      </c>
      <c r="N311" s="27">
        <v>0.10000000000000009</v>
      </c>
      <c r="O311" s="27">
        <v>-3.5714285714285698E-2</v>
      </c>
      <c r="P311" s="27">
        <v>2.5316455696202667E-3</v>
      </c>
      <c r="Q311" s="27">
        <v>9.6774193548387011E-2</v>
      </c>
      <c r="R311" s="28">
        <v>-2.1276595744680771E-2</v>
      </c>
    </row>
    <row r="312" spans="1:18" x14ac:dyDescent="0.25">
      <c r="A312" s="15">
        <v>43774</v>
      </c>
      <c r="B312" s="16">
        <v>394015</v>
      </c>
      <c r="C312" s="17">
        <v>0.17</v>
      </c>
      <c r="D312" s="16">
        <v>31</v>
      </c>
      <c r="E312" s="16">
        <v>22</v>
      </c>
      <c r="F312" s="16">
        <v>25</v>
      </c>
      <c r="G312" s="16">
        <v>398</v>
      </c>
      <c r="H312" s="16">
        <v>39</v>
      </c>
      <c r="I312" s="17">
        <v>0.91</v>
      </c>
      <c r="J312" s="18">
        <f t="shared" si="12"/>
        <v>-5.8009558077686263E-3</v>
      </c>
      <c r="K312" s="19">
        <f t="shared" si="13"/>
        <v>-2299</v>
      </c>
      <c r="L312" s="20">
        <f t="shared" si="14"/>
        <v>-3.686967593877577E-2</v>
      </c>
      <c r="M312" s="20" cm="1">
        <f t="array" ref="M312:R312">IFERROR((VLOOKUP(A312,$A$3:$I$369,{3,5,6,7,8,9},FALSE)/VLOOKUP(A312-7,$A$3:$I$369,{3,5,6,7,8,9},FALSE))-1, "No Data")</f>
        <v>-5.5555555555555469E-2</v>
      </c>
      <c r="N312" s="20">
        <v>0</v>
      </c>
      <c r="O312" s="20">
        <v>-3.8461538461538436E-2</v>
      </c>
      <c r="P312" s="20">
        <v>4.1884816753926746E-2</v>
      </c>
      <c r="Q312" s="20">
        <v>0.30000000000000004</v>
      </c>
      <c r="R312" s="21">
        <v>-2.1505376344086002E-2</v>
      </c>
    </row>
    <row r="313" spans="1:18" x14ac:dyDescent="0.25">
      <c r="A313" s="22">
        <v>43775</v>
      </c>
      <c r="B313" s="23">
        <v>384987</v>
      </c>
      <c r="C313" s="24">
        <v>0.18</v>
      </c>
      <c r="D313" s="23">
        <v>34</v>
      </c>
      <c r="E313" s="23">
        <v>19</v>
      </c>
      <c r="F313" s="23">
        <v>25</v>
      </c>
      <c r="G313" s="23">
        <v>394</v>
      </c>
      <c r="H313" s="23">
        <v>33</v>
      </c>
      <c r="I313" s="24">
        <v>0.94</v>
      </c>
      <c r="J313" s="25">
        <f t="shared" si="12"/>
        <v>-2.8048685044319899E-2</v>
      </c>
      <c r="K313" s="26">
        <f t="shared" si="13"/>
        <v>-11110</v>
      </c>
      <c r="L313" s="27">
        <f t="shared" si="14"/>
        <v>-2.8048685044319899E-2</v>
      </c>
      <c r="M313" s="27" cm="1">
        <f t="array" ref="M313:R313">IFERROR((VLOOKUP(A313,$A$3:$I$369,{3,5,6,7,8,9},FALSE)/VLOOKUP(A313-7,$A$3:$I$369,{3,5,6,7,8,9},FALSE))-1, "No Data")</f>
        <v>5.8823529411764497E-2</v>
      </c>
      <c r="N313" s="27">
        <v>-9.5238095238095233E-2</v>
      </c>
      <c r="O313" s="27">
        <v>-0.16666666666666663</v>
      </c>
      <c r="P313" s="27">
        <v>0</v>
      </c>
      <c r="Q313" s="27">
        <v>-0.10810810810810811</v>
      </c>
      <c r="R313" s="28">
        <v>3.296703296703285E-2</v>
      </c>
    </row>
    <row r="314" spans="1:18" x14ac:dyDescent="0.25">
      <c r="A314" s="15">
        <v>43776</v>
      </c>
      <c r="B314" s="16">
        <v>405410</v>
      </c>
      <c r="C314" s="17">
        <v>0.18</v>
      </c>
      <c r="D314" s="16">
        <v>36</v>
      </c>
      <c r="E314" s="16">
        <v>21</v>
      </c>
      <c r="F314" s="16">
        <v>30</v>
      </c>
      <c r="G314" s="16">
        <v>361</v>
      </c>
      <c r="H314" s="16">
        <v>37</v>
      </c>
      <c r="I314" s="17">
        <v>0.93</v>
      </c>
      <c r="J314" s="18">
        <f t="shared" si="12"/>
        <v>3.1897942872851193E-2</v>
      </c>
      <c r="K314" s="19">
        <f t="shared" si="13"/>
        <v>12532</v>
      </c>
      <c r="L314" s="20">
        <f t="shared" si="14"/>
        <v>-7.1291851414433949E-2</v>
      </c>
      <c r="M314" s="20" cm="1">
        <f t="array" ref="M314:R314">IFERROR((VLOOKUP(A314,$A$3:$I$369,{3,5,6,7,8,9},FALSE)/VLOOKUP(A314-7,$A$3:$I$369,{3,5,6,7,8,9},FALSE))-1, "No Data")</f>
        <v>5.8823529411764497E-2</v>
      </c>
      <c r="N314" s="20">
        <v>-4.5454545454545414E-2</v>
      </c>
      <c r="O314" s="20">
        <v>3.4482758620689724E-2</v>
      </c>
      <c r="P314" s="20">
        <v>-5.5096418732781816E-3</v>
      </c>
      <c r="Q314" s="20">
        <v>8.8235294117646967E-2</v>
      </c>
      <c r="R314" s="21">
        <v>-2.1052631578947323E-2</v>
      </c>
    </row>
    <row r="315" spans="1:18" x14ac:dyDescent="0.25">
      <c r="A315" s="22">
        <v>43777</v>
      </c>
      <c r="B315" s="23">
        <v>403572</v>
      </c>
      <c r="C315" s="24">
        <v>0.19</v>
      </c>
      <c r="D315" s="23">
        <v>31</v>
      </c>
      <c r="E315" s="23">
        <v>17</v>
      </c>
      <c r="F315" s="23">
        <v>26</v>
      </c>
      <c r="G315" s="23">
        <v>352</v>
      </c>
      <c r="H315" s="23">
        <v>34</v>
      </c>
      <c r="I315" s="24">
        <v>0.94</v>
      </c>
      <c r="J315" s="25">
        <f t="shared" si="12"/>
        <v>-3.1936571449742157E-3</v>
      </c>
      <c r="K315" s="26">
        <f t="shared" si="13"/>
        <v>-1293</v>
      </c>
      <c r="L315" s="27">
        <f t="shared" si="14"/>
        <v>-6.36061627725516E-2</v>
      </c>
      <c r="M315" s="27" cm="1">
        <f t="array" ref="M315:R315">IFERROR((VLOOKUP(A315,$A$3:$I$369,{3,5,6,7,8,9},FALSE)/VLOOKUP(A315-7,$A$3:$I$369,{3,5,6,7,8,9},FALSE))-1, "No Data")</f>
        <v>0</v>
      </c>
      <c r="N315" s="27">
        <v>-0.15000000000000002</v>
      </c>
      <c r="O315" s="27">
        <v>0</v>
      </c>
      <c r="P315" s="27">
        <v>-8.4507042253521014E-3</v>
      </c>
      <c r="Q315" s="27">
        <v>9.6774193548387011E-2</v>
      </c>
      <c r="R315" s="28">
        <v>3.296703296703285E-2</v>
      </c>
    </row>
    <row r="316" spans="1:18" x14ac:dyDescent="0.25">
      <c r="A316" s="29">
        <v>43778</v>
      </c>
      <c r="B316" s="30">
        <v>380487</v>
      </c>
      <c r="C316" s="31">
        <v>0.19</v>
      </c>
      <c r="D316" s="30">
        <v>40</v>
      </c>
      <c r="E316" s="30">
        <v>21</v>
      </c>
      <c r="F316" s="30">
        <v>27</v>
      </c>
      <c r="G316" s="30">
        <v>368</v>
      </c>
      <c r="H316" s="30">
        <v>32</v>
      </c>
      <c r="I316" s="31">
        <v>0.93</v>
      </c>
      <c r="J316" s="32">
        <f t="shared" si="12"/>
        <v>-5.9190208320454962E-2</v>
      </c>
      <c r="K316" s="33">
        <f t="shared" si="13"/>
        <v>-23938</v>
      </c>
      <c r="L316" s="34">
        <f t="shared" si="14"/>
        <v>0.14037550506611529</v>
      </c>
      <c r="M316" s="34" cm="1">
        <f t="array" ref="M316:R316">IFERROR((VLOOKUP(A316,$A$3:$I$369,{3,5,6,7,8,9},FALSE)/VLOOKUP(A316-7,$A$3:$I$369,{3,5,6,7,8,9},FALSE))-1, "No Data")</f>
        <v>5.555555555555558E-2</v>
      </c>
      <c r="N316" s="34">
        <v>0.10526315789473695</v>
      </c>
      <c r="O316" s="34">
        <v>-9.9999999999999978E-2</v>
      </c>
      <c r="P316" s="34">
        <v>-7.7694235588972482E-2</v>
      </c>
      <c r="Q316" s="34">
        <v>-0.11111111111111116</v>
      </c>
      <c r="R316" s="35">
        <v>2.19780219780219E-2</v>
      </c>
    </row>
    <row r="317" spans="1:18" x14ac:dyDescent="0.25">
      <c r="A317" s="22">
        <v>43779</v>
      </c>
      <c r="B317" s="23">
        <v>397106</v>
      </c>
      <c r="C317" s="24">
        <v>0.19</v>
      </c>
      <c r="D317" s="23">
        <v>34</v>
      </c>
      <c r="E317" s="23">
        <v>20</v>
      </c>
      <c r="F317" s="23">
        <v>30</v>
      </c>
      <c r="G317" s="23">
        <v>358</v>
      </c>
      <c r="H317" s="23">
        <v>37</v>
      </c>
      <c r="I317" s="24">
        <v>0.92</v>
      </c>
      <c r="J317" s="25">
        <f t="shared" si="12"/>
        <v>-1.7134908632796209E-2</v>
      </c>
      <c r="K317" s="26">
        <f t="shared" si="13"/>
        <v>-6923</v>
      </c>
      <c r="L317" s="27">
        <f t="shared" si="14"/>
        <v>4.4294159577654035E-2</v>
      </c>
      <c r="M317" s="27" cm="1">
        <f t="array" ref="M317:R317">IFERROR((VLOOKUP(A317,$A$3:$I$369,{3,5,6,7,8,9},FALSE)/VLOOKUP(A317-7,$A$3:$I$369,{3,5,6,7,8,9},FALSE))-1, "No Data")</f>
        <v>0</v>
      </c>
      <c r="N317" s="27">
        <v>5.2631578947368363E-2</v>
      </c>
      <c r="O317" s="27">
        <v>0.15384615384615374</v>
      </c>
      <c r="P317" s="27">
        <v>-8.2051282051282093E-2</v>
      </c>
      <c r="Q317" s="27">
        <v>0</v>
      </c>
      <c r="R317" s="28">
        <v>-2.1276595744680771E-2</v>
      </c>
    </row>
    <row r="318" spans="1:18" x14ac:dyDescent="0.25">
      <c r="A318" s="15">
        <v>43780</v>
      </c>
      <c r="B318" s="16">
        <v>387858</v>
      </c>
      <c r="C318" s="17">
        <v>0.17</v>
      </c>
      <c r="D318" s="16">
        <v>38</v>
      </c>
      <c r="E318" s="16">
        <v>17</v>
      </c>
      <c r="F318" s="16">
        <v>25</v>
      </c>
      <c r="G318" s="16">
        <v>381</v>
      </c>
      <c r="H318" s="16">
        <v>31</v>
      </c>
      <c r="I318" s="17">
        <v>0.94</v>
      </c>
      <c r="J318" s="18">
        <f t="shared" si="12"/>
        <v>1.3268752988016663E-2</v>
      </c>
      <c r="K318" s="19">
        <f t="shared" si="13"/>
        <v>5079</v>
      </c>
      <c r="L318" s="20">
        <f t="shared" si="14"/>
        <v>0.13247684157484207</v>
      </c>
      <c r="M318" s="20" cm="1">
        <f t="array" ref="M318:R318">IFERROR((VLOOKUP(A318,$A$3:$I$369,{3,5,6,7,8,9},FALSE)/VLOOKUP(A318-7,$A$3:$I$369,{3,5,6,7,8,9},FALSE))-1, "No Data")</f>
        <v>-0.10526315789473684</v>
      </c>
      <c r="N318" s="20">
        <v>-0.22727272727272729</v>
      </c>
      <c r="O318" s="20">
        <v>-7.407407407407407E-2</v>
      </c>
      <c r="P318" s="20">
        <v>-3.7878787878787845E-2</v>
      </c>
      <c r="Q318" s="20">
        <v>-8.8235294117647078E-2</v>
      </c>
      <c r="R318" s="21">
        <v>2.1739130434782483E-2</v>
      </c>
    </row>
    <row r="319" spans="1:18" x14ac:dyDescent="0.25">
      <c r="A319" s="22">
        <v>43781</v>
      </c>
      <c r="B319" s="23">
        <v>403207</v>
      </c>
      <c r="C319" s="24">
        <v>0.18</v>
      </c>
      <c r="D319" s="23">
        <v>32</v>
      </c>
      <c r="E319" s="23">
        <v>19</v>
      </c>
      <c r="F319" s="23">
        <v>30</v>
      </c>
      <c r="G319" s="23">
        <v>387</v>
      </c>
      <c r="H319" s="23">
        <v>39</v>
      </c>
      <c r="I319" s="24">
        <v>0.93</v>
      </c>
      <c r="J319" s="25">
        <f t="shared" si="12"/>
        <v>2.3329061076355018E-2</v>
      </c>
      <c r="K319" s="26">
        <f t="shared" si="13"/>
        <v>9192</v>
      </c>
      <c r="L319" s="27">
        <f t="shared" si="14"/>
        <v>5.6339675949785839E-2</v>
      </c>
      <c r="M319" s="27" cm="1">
        <f t="array" ref="M319:R319">IFERROR((VLOOKUP(A319,$A$3:$I$369,{3,5,6,7,8,9},FALSE)/VLOOKUP(A319-7,$A$3:$I$369,{3,5,6,7,8,9},FALSE))-1, "No Data")</f>
        <v>5.8823529411764497E-2</v>
      </c>
      <c r="N319" s="27">
        <v>-0.13636363636363635</v>
      </c>
      <c r="O319" s="27">
        <v>0.19999999999999996</v>
      </c>
      <c r="P319" s="27">
        <v>-2.7638190954773822E-2</v>
      </c>
      <c r="Q319" s="27">
        <v>0</v>
      </c>
      <c r="R319" s="28">
        <v>2.19780219780219E-2</v>
      </c>
    </row>
    <row r="320" spans="1:18" x14ac:dyDescent="0.25">
      <c r="A320" s="15">
        <v>43782</v>
      </c>
      <c r="B320" s="16">
        <v>380788</v>
      </c>
      <c r="C320" s="17">
        <v>0.19</v>
      </c>
      <c r="D320" s="16">
        <v>36</v>
      </c>
      <c r="E320" s="16">
        <v>21</v>
      </c>
      <c r="F320" s="16">
        <v>25</v>
      </c>
      <c r="G320" s="16">
        <v>394</v>
      </c>
      <c r="H320" s="16">
        <v>34</v>
      </c>
      <c r="I320" s="17">
        <v>0.95</v>
      </c>
      <c r="J320" s="18">
        <f t="shared" si="12"/>
        <v>-1.0906861790138334E-2</v>
      </c>
      <c r="K320" s="19">
        <f t="shared" si="13"/>
        <v>-4199</v>
      </c>
      <c r="L320" s="20">
        <f t="shared" si="14"/>
        <v>4.7275087516324144E-2</v>
      </c>
      <c r="M320" s="20" cm="1">
        <f t="array" ref="M320:R320">IFERROR((VLOOKUP(A320,$A$3:$I$369,{3,5,6,7,8,9},FALSE)/VLOOKUP(A320-7,$A$3:$I$369,{3,5,6,7,8,9},FALSE))-1, "No Data")</f>
        <v>5.555555555555558E-2</v>
      </c>
      <c r="N320" s="20">
        <v>0.10526315789473695</v>
      </c>
      <c r="O320" s="20">
        <v>0</v>
      </c>
      <c r="P320" s="20">
        <v>0</v>
      </c>
      <c r="Q320" s="20">
        <v>3.0303030303030276E-2</v>
      </c>
      <c r="R320" s="21">
        <v>1.0638297872340496E-2</v>
      </c>
    </row>
    <row r="321" spans="1:18" x14ac:dyDescent="0.25">
      <c r="A321" s="22">
        <v>43783</v>
      </c>
      <c r="B321" s="23">
        <v>383044</v>
      </c>
      <c r="C321" s="24">
        <v>0.19</v>
      </c>
      <c r="D321" s="23">
        <v>34</v>
      </c>
      <c r="E321" s="23">
        <v>20</v>
      </c>
      <c r="F321" s="23">
        <v>25</v>
      </c>
      <c r="G321" s="23">
        <v>378</v>
      </c>
      <c r="H321" s="23">
        <v>33</v>
      </c>
      <c r="I321" s="24">
        <v>0.92</v>
      </c>
      <c r="J321" s="25">
        <f t="shared" si="12"/>
        <v>-5.5168841419797277E-2</v>
      </c>
      <c r="K321" s="26">
        <f t="shared" si="13"/>
        <v>-22366</v>
      </c>
      <c r="L321" s="27">
        <f t="shared" si="14"/>
        <v>-0.10765946134091964</v>
      </c>
      <c r="M321" s="27" cm="1">
        <f t="array" ref="M321:R321">IFERROR((VLOOKUP(A321,$A$3:$I$369,{3,5,6,7,8,9},FALSE)/VLOOKUP(A321-7,$A$3:$I$369,{3,5,6,7,8,9},FALSE))-1, "No Data")</f>
        <v>5.555555555555558E-2</v>
      </c>
      <c r="N321" s="27">
        <v>-4.7619047619047672E-2</v>
      </c>
      <c r="O321" s="27">
        <v>-0.16666666666666663</v>
      </c>
      <c r="P321" s="27">
        <v>4.7091412742382266E-2</v>
      </c>
      <c r="Q321" s="27">
        <v>-0.10810810810810811</v>
      </c>
      <c r="R321" s="28">
        <v>-1.0752688172043001E-2</v>
      </c>
    </row>
    <row r="322" spans="1:18" x14ac:dyDescent="0.25">
      <c r="A322" s="15">
        <v>43784</v>
      </c>
      <c r="B322" s="16">
        <v>396628</v>
      </c>
      <c r="C322" s="17">
        <v>0.19</v>
      </c>
      <c r="D322" s="16">
        <v>30</v>
      </c>
      <c r="E322" s="16">
        <v>18</v>
      </c>
      <c r="F322" s="16">
        <v>27</v>
      </c>
      <c r="G322" s="16">
        <v>365</v>
      </c>
      <c r="H322" s="16">
        <v>40</v>
      </c>
      <c r="I322" s="17">
        <v>0.91</v>
      </c>
      <c r="J322" s="18">
        <f t="shared" si="12"/>
        <v>-1.720634731844628E-2</v>
      </c>
      <c r="K322" s="19">
        <f t="shared" si="13"/>
        <v>-6944</v>
      </c>
      <c r="L322" s="20">
        <f t="shared" si="14"/>
        <v>-4.8909368372689999E-2</v>
      </c>
      <c r="M322" s="20" cm="1">
        <f t="array" ref="M322:R322">IFERROR((VLOOKUP(A322,$A$3:$I$369,{3,5,6,7,8,9},FALSE)/VLOOKUP(A322-7,$A$3:$I$369,{3,5,6,7,8,9},FALSE))-1, "No Data")</f>
        <v>0</v>
      </c>
      <c r="N322" s="20">
        <v>5.8823529411764719E-2</v>
      </c>
      <c r="O322" s="20">
        <v>3.8461538461538547E-2</v>
      </c>
      <c r="P322" s="20">
        <v>3.6931818181818121E-2</v>
      </c>
      <c r="Q322" s="20">
        <v>0.17647058823529416</v>
      </c>
      <c r="R322" s="21">
        <v>-3.1914893617021156E-2</v>
      </c>
    </row>
    <row r="323" spans="1:18" x14ac:dyDescent="0.25">
      <c r="A323" s="22">
        <v>43785</v>
      </c>
      <c r="B323" s="23">
        <v>404564</v>
      </c>
      <c r="C323" s="24">
        <v>0.18</v>
      </c>
      <c r="D323" s="23">
        <v>40</v>
      </c>
      <c r="E323" s="23">
        <v>21</v>
      </c>
      <c r="F323" s="23">
        <v>30</v>
      </c>
      <c r="G323" s="23">
        <v>392</v>
      </c>
      <c r="H323" s="23">
        <v>39</v>
      </c>
      <c r="I323" s="24">
        <v>0.92</v>
      </c>
      <c r="J323" s="25">
        <f t="shared" si="12"/>
        <v>6.3279428732124776E-2</v>
      </c>
      <c r="K323" s="26">
        <f t="shared" si="13"/>
        <v>24077</v>
      </c>
      <c r="L323" s="27">
        <f t="shared" si="14"/>
        <v>6.3279428732124776E-2</v>
      </c>
      <c r="M323" s="27" cm="1">
        <f t="array" ref="M323:R323">IFERROR((VLOOKUP(A323,$A$3:$I$369,{3,5,6,7,8,9},FALSE)/VLOOKUP(A323-7,$A$3:$I$369,{3,5,6,7,8,9},FALSE))-1, "No Data")</f>
        <v>-5.2631578947368474E-2</v>
      </c>
      <c r="N323" s="27">
        <v>0</v>
      </c>
      <c r="O323" s="27">
        <v>0.11111111111111116</v>
      </c>
      <c r="P323" s="27">
        <v>6.5217391304347894E-2</v>
      </c>
      <c r="Q323" s="27">
        <v>0.21875</v>
      </c>
      <c r="R323" s="28">
        <v>-1.0752688172043001E-2</v>
      </c>
    </row>
    <row r="324" spans="1:18" x14ac:dyDescent="0.25">
      <c r="A324" s="29">
        <v>43786</v>
      </c>
      <c r="B324" s="30">
        <v>380987</v>
      </c>
      <c r="C324" s="31">
        <v>0.19</v>
      </c>
      <c r="D324" s="30">
        <v>112</v>
      </c>
      <c r="E324" s="30">
        <v>22</v>
      </c>
      <c r="F324" s="30">
        <v>27</v>
      </c>
      <c r="G324" s="30">
        <v>353</v>
      </c>
      <c r="H324" s="30">
        <v>38</v>
      </c>
      <c r="I324" s="31">
        <v>0.95</v>
      </c>
      <c r="J324" s="32">
        <f t="shared" si="12"/>
        <v>-4.0591177166801828E-2</v>
      </c>
      <c r="K324" s="33">
        <f t="shared" si="13"/>
        <v>-16119</v>
      </c>
      <c r="L324" s="34">
        <f t="shared" si="14"/>
        <v>2.1604055340387704</v>
      </c>
      <c r="M324" s="34" cm="1">
        <f t="array" ref="M324:R324">IFERROR((VLOOKUP(A324,$A$3:$I$369,{3,5,6,7,8,9},FALSE)/VLOOKUP(A324-7,$A$3:$I$369,{3,5,6,7,8,9},FALSE))-1, "No Data")</f>
        <v>0</v>
      </c>
      <c r="N324" s="34">
        <v>0.10000000000000009</v>
      </c>
      <c r="O324" s="34">
        <v>-9.9999999999999978E-2</v>
      </c>
      <c r="P324" s="34">
        <v>-1.3966480446927387E-2</v>
      </c>
      <c r="Q324" s="34">
        <v>2.7027027027026973E-2</v>
      </c>
      <c r="R324" s="35">
        <v>3.2608695652173836E-2</v>
      </c>
    </row>
    <row r="325" spans="1:18" x14ac:dyDescent="0.25">
      <c r="A325" s="22">
        <v>43787</v>
      </c>
      <c r="B325" s="23">
        <v>398199</v>
      </c>
      <c r="C325" s="24">
        <v>0.18</v>
      </c>
      <c r="D325" s="23">
        <v>37</v>
      </c>
      <c r="E325" s="23">
        <v>22</v>
      </c>
      <c r="F325" s="23">
        <v>26</v>
      </c>
      <c r="G325" s="23">
        <v>385</v>
      </c>
      <c r="H325" s="23">
        <v>34</v>
      </c>
      <c r="I325" s="24">
        <v>0.94</v>
      </c>
      <c r="J325" s="25">
        <f t="shared" ref="J325:J369" si="15">IFERROR((VLOOKUP(A325,$A$3:$I$369,2,FALSE)/VLOOKUP(A325-7,$A$3:$I$369,2,FALSE))-1, "No Data")</f>
        <v>2.6661819531890618E-2</v>
      </c>
      <c r="K325" s="26">
        <f t="shared" si="13"/>
        <v>10341</v>
      </c>
      <c r="L325" s="27">
        <f t="shared" si="14"/>
        <v>-3.5559677158025771E-4</v>
      </c>
      <c r="M325" s="27" cm="1">
        <f t="array" ref="M325:R325">IFERROR((VLOOKUP(A325,$A$3:$I$369,{3,5,6,7,8,9},FALSE)/VLOOKUP(A325-7,$A$3:$I$369,{3,5,6,7,8,9},FALSE))-1, "No Data")</f>
        <v>5.8823529411764497E-2</v>
      </c>
      <c r="N325" s="27">
        <v>0.29411764705882359</v>
      </c>
      <c r="O325" s="27">
        <v>4.0000000000000036E-2</v>
      </c>
      <c r="P325" s="27">
        <v>1.049868766404205E-2</v>
      </c>
      <c r="Q325" s="27">
        <v>9.6774193548387011E-2</v>
      </c>
      <c r="R325" s="28">
        <v>0</v>
      </c>
    </row>
    <row r="326" spans="1:18" x14ac:dyDescent="0.25">
      <c r="A326" s="15">
        <v>43788</v>
      </c>
      <c r="B326" s="16">
        <v>384779</v>
      </c>
      <c r="C326" s="17">
        <v>0.19</v>
      </c>
      <c r="D326" s="16">
        <v>33</v>
      </c>
      <c r="E326" s="16">
        <v>22</v>
      </c>
      <c r="F326" s="16">
        <v>27</v>
      </c>
      <c r="G326" s="16">
        <v>369</v>
      </c>
      <c r="H326" s="16">
        <v>33</v>
      </c>
      <c r="I326" s="17">
        <v>0.92</v>
      </c>
      <c r="J326" s="18">
        <f t="shared" si="15"/>
        <v>-4.5703571614580052E-2</v>
      </c>
      <c r="K326" s="19">
        <f t="shared" si="13"/>
        <v>-18428</v>
      </c>
      <c r="L326" s="20">
        <f t="shared" si="14"/>
        <v>-1.588180822753571E-2</v>
      </c>
      <c r="M326" s="20" cm="1">
        <f t="array" ref="M326:R326">IFERROR((VLOOKUP(A326,$A$3:$I$369,{3,5,6,7,8,9},FALSE)/VLOOKUP(A326-7,$A$3:$I$369,{3,5,6,7,8,9},FALSE))-1, "No Data")</f>
        <v>5.555555555555558E-2</v>
      </c>
      <c r="N326" s="20">
        <v>0.15789473684210531</v>
      </c>
      <c r="O326" s="20">
        <v>-9.9999999999999978E-2</v>
      </c>
      <c r="P326" s="20">
        <v>-4.6511627906976716E-2</v>
      </c>
      <c r="Q326" s="20">
        <v>-0.15384615384615385</v>
      </c>
      <c r="R326" s="21">
        <v>-1.0752688172043001E-2</v>
      </c>
    </row>
    <row r="327" spans="1:18" x14ac:dyDescent="0.25">
      <c r="A327" s="22">
        <v>43789</v>
      </c>
      <c r="B327" s="23">
        <v>410182</v>
      </c>
      <c r="C327" s="24">
        <v>0.19</v>
      </c>
      <c r="D327" s="23">
        <v>40</v>
      </c>
      <c r="E327" s="23">
        <v>19</v>
      </c>
      <c r="F327" s="23">
        <v>29</v>
      </c>
      <c r="G327" s="23">
        <v>389</v>
      </c>
      <c r="H327" s="23">
        <v>32</v>
      </c>
      <c r="I327" s="24">
        <v>0.92</v>
      </c>
      <c r="J327" s="25">
        <f t="shared" si="15"/>
        <v>7.7192558589031179E-2</v>
      </c>
      <c r="K327" s="26">
        <f t="shared" si="13"/>
        <v>29394</v>
      </c>
      <c r="L327" s="27">
        <f t="shared" si="14"/>
        <v>0.19688062065447909</v>
      </c>
      <c r="M327" s="27" cm="1">
        <f t="array" ref="M327:R327">IFERROR((VLOOKUP(A327,$A$3:$I$369,{3,5,6,7,8,9},FALSE)/VLOOKUP(A327-7,$A$3:$I$369,{3,5,6,7,8,9},FALSE))-1, "No Data")</f>
        <v>0</v>
      </c>
      <c r="N327" s="27">
        <v>-9.5238095238095233E-2</v>
      </c>
      <c r="O327" s="27">
        <v>0.15999999999999992</v>
      </c>
      <c r="P327" s="27">
        <v>-1.2690355329949221E-2</v>
      </c>
      <c r="Q327" s="27">
        <v>-5.8823529411764719E-2</v>
      </c>
      <c r="R327" s="28">
        <v>-3.1578947368420929E-2</v>
      </c>
    </row>
    <row r="328" spans="1:18" x14ac:dyDescent="0.25">
      <c r="A328" s="15">
        <v>43790</v>
      </c>
      <c r="B328" s="16">
        <v>393181</v>
      </c>
      <c r="C328" s="17">
        <v>0.18</v>
      </c>
      <c r="D328" s="16">
        <v>38</v>
      </c>
      <c r="E328" s="16">
        <v>21</v>
      </c>
      <c r="F328" s="16">
        <v>27</v>
      </c>
      <c r="G328" s="16">
        <v>395</v>
      </c>
      <c r="H328" s="16">
        <v>35</v>
      </c>
      <c r="I328" s="17">
        <v>0.92</v>
      </c>
      <c r="J328" s="18">
        <f t="shared" si="15"/>
        <v>2.6464322636563953E-2</v>
      </c>
      <c r="K328" s="19">
        <f t="shared" si="13"/>
        <v>10137</v>
      </c>
      <c r="L328" s="20">
        <f t="shared" si="14"/>
        <v>0.1472248311820421</v>
      </c>
      <c r="M328" s="20" cm="1">
        <f t="array" ref="M328:R328">IFERROR((VLOOKUP(A328,$A$3:$I$369,{3,5,6,7,8,9},FALSE)/VLOOKUP(A328-7,$A$3:$I$369,{3,5,6,7,8,9},FALSE))-1, "No Data")</f>
        <v>-5.2631578947368474E-2</v>
      </c>
      <c r="N328" s="20">
        <v>5.0000000000000044E-2</v>
      </c>
      <c r="O328" s="20">
        <v>8.0000000000000071E-2</v>
      </c>
      <c r="P328" s="20">
        <v>4.4973544973544888E-2</v>
      </c>
      <c r="Q328" s="20">
        <v>6.0606060606060552E-2</v>
      </c>
      <c r="R328" s="21">
        <v>0</v>
      </c>
    </row>
    <row r="329" spans="1:18" x14ac:dyDescent="0.25">
      <c r="A329" s="22">
        <v>43791</v>
      </c>
      <c r="B329" s="23">
        <v>409499</v>
      </c>
      <c r="C329" s="24">
        <v>0.18</v>
      </c>
      <c r="D329" s="23">
        <v>35</v>
      </c>
      <c r="E329" s="23">
        <v>19</v>
      </c>
      <c r="F329" s="23">
        <v>25</v>
      </c>
      <c r="G329" s="23">
        <v>360</v>
      </c>
      <c r="H329" s="23">
        <v>37</v>
      </c>
      <c r="I329" s="24">
        <v>0.95</v>
      </c>
      <c r="J329" s="25">
        <f t="shared" si="15"/>
        <v>3.2451062456508417E-2</v>
      </c>
      <c r="K329" s="26">
        <f t="shared" si="13"/>
        <v>12871</v>
      </c>
      <c r="L329" s="27">
        <f t="shared" si="14"/>
        <v>0.20452623953259308</v>
      </c>
      <c r="M329" s="27" cm="1">
        <f t="array" ref="M329:R329">IFERROR((VLOOKUP(A329,$A$3:$I$369,{3,5,6,7,8,9},FALSE)/VLOOKUP(A329-7,$A$3:$I$369,{3,5,6,7,8,9},FALSE))-1, "No Data")</f>
        <v>-5.2631578947368474E-2</v>
      </c>
      <c r="N329" s="27">
        <v>5.555555555555558E-2</v>
      </c>
      <c r="O329" s="27">
        <v>-7.407407407407407E-2</v>
      </c>
      <c r="P329" s="27">
        <v>-1.3698630136986356E-2</v>
      </c>
      <c r="Q329" s="27">
        <v>-7.4999999999999956E-2</v>
      </c>
      <c r="R329" s="28">
        <v>4.39560439560438E-2</v>
      </c>
    </row>
    <row r="330" spans="1:18" x14ac:dyDescent="0.25">
      <c r="A330" s="15">
        <v>43792</v>
      </c>
      <c r="B330" s="16">
        <v>401426</v>
      </c>
      <c r="C330" s="17">
        <v>0.18</v>
      </c>
      <c r="D330" s="16">
        <v>37</v>
      </c>
      <c r="E330" s="16">
        <v>18</v>
      </c>
      <c r="F330" s="16">
        <v>28</v>
      </c>
      <c r="G330" s="16">
        <v>393</v>
      </c>
      <c r="H330" s="16">
        <v>39</v>
      </c>
      <c r="I330" s="17">
        <v>0.95</v>
      </c>
      <c r="J330" s="18">
        <f t="shared" si="15"/>
        <v>-7.7564983537833365E-3</v>
      </c>
      <c r="K330" s="19">
        <f t="shared" si="13"/>
        <v>-3138</v>
      </c>
      <c r="L330" s="20">
        <f t="shared" si="14"/>
        <v>-8.2174760977249628E-2</v>
      </c>
      <c r="M330" s="20" cm="1">
        <f t="array" ref="M330:R330">IFERROR((VLOOKUP(A330,$A$3:$I$369,{3,5,6,7,8,9},FALSE)/VLOOKUP(A330-7,$A$3:$I$369,{3,5,6,7,8,9},FALSE))-1, "No Data")</f>
        <v>0</v>
      </c>
      <c r="N330" s="20">
        <v>-0.1428571428571429</v>
      </c>
      <c r="O330" s="20">
        <v>-6.6666666666666652E-2</v>
      </c>
      <c r="P330" s="20">
        <v>2.5510204081633514E-3</v>
      </c>
      <c r="Q330" s="20">
        <v>0</v>
      </c>
      <c r="R330" s="21">
        <v>3.2608695652173836E-2</v>
      </c>
    </row>
    <row r="331" spans="1:18" x14ac:dyDescent="0.25">
      <c r="A331" s="29">
        <v>43793</v>
      </c>
      <c r="B331" s="30">
        <v>388049</v>
      </c>
      <c r="C331" s="31">
        <v>0.19</v>
      </c>
      <c r="D331" s="30">
        <v>34</v>
      </c>
      <c r="E331" s="30">
        <v>22</v>
      </c>
      <c r="F331" s="30">
        <v>27</v>
      </c>
      <c r="G331" s="30">
        <v>354</v>
      </c>
      <c r="H331" s="30">
        <v>37</v>
      </c>
      <c r="I331" s="31">
        <v>0.95</v>
      </c>
      <c r="J331" s="32">
        <f t="shared" si="15"/>
        <v>1.853606553504461E-2</v>
      </c>
      <c r="K331" s="33">
        <f t="shared" si="13"/>
        <v>7062</v>
      </c>
      <c r="L331" s="34">
        <f t="shared" si="14"/>
        <v>-0.69080155153400435</v>
      </c>
      <c r="M331" s="34" cm="1">
        <f t="array" ref="M331:R331">IFERROR((VLOOKUP(A331,$A$3:$I$369,{3,5,6,7,8,9},FALSE)/VLOOKUP(A331-7,$A$3:$I$369,{3,5,6,7,8,9},FALSE))-1, "No Data")</f>
        <v>0</v>
      </c>
      <c r="N331" s="34">
        <v>0</v>
      </c>
      <c r="O331" s="34">
        <v>0</v>
      </c>
      <c r="P331" s="34">
        <v>2.8328611898016387E-3</v>
      </c>
      <c r="Q331" s="34">
        <v>-2.6315789473684181E-2</v>
      </c>
      <c r="R331" s="35">
        <v>0</v>
      </c>
    </row>
    <row r="332" spans="1:18" x14ac:dyDescent="0.25">
      <c r="A332" s="15">
        <v>43794</v>
      </c>
      <c r="B332" s="16">
        <v>408801</v>
      </c>
      <c r="C332" s="17">
        <v>0.19</v>
      </c>
      <c r="D332" s="16">
        <v>34</v>
      </c>
      <c r="E332" s="16">
        <v>22</v>
      </c>
      <c r="F332" s="16">
        <v>26</v>
      </c>
      <c r="G332" s="16">
        <v>392</v>
      </c>
      <c r="H332" s="16">
        <v>39</v>
      </c>
      <c r="I332" s="17">
        <v>0.94</v>
      </c>
      <c r="J332" s="18">
        <f t="shared" si="15"/>
        <v>2.6624878515516093E-2</v>
      </c>
      <c r="K332" s="19">
        <f t="shared" ref="K332:K369" si="16">B332-B325</f>
        <v>10602</v>
      </c>
      <c r="L332" s="20">
        <f t="shared" ref="L332:L369" si="17">((B332*D332)/(B325*D325))-1</f>
        <v>-5.6614976499255509E-2</v>
      </c>
      <c r="M332" s="20" cm="1">
        <f t="array" ref="M332:R332">IFERROR((VLOOKUP(A332,$A$3:$I$369,{3,5,6,7,8,9},FALSE)/VLOOKUP(A332-7,$A$3:$I$369,{3,5,6,7,8,9},FALSE))-1, "No Data")</f>
        <v>5.555555555555558E-2</v>
      </c>
      <c r="N332" s="20">
        <v>0</v>
      </c>
      <c r="O332" s="20">
        <v>0</v>
      </c>
      <c r="P332" s="20">
        <v>1.8181818181818077E-2</v>
      </c>
      <c r="Q332" s="20">
        <v>0.14705882352941169</v>
      </c>
      <c r="R332" s="21">
        <v>0</v>
      </c>
    </row>
    <row r="333" spans="1:18" x14ac:dyDescent="0.25">
      <c r="A333" s="22">
        <v>43795</v>
      </c>
      <c r="B333" s="23">
        <v>396857</v>
      </c>
      <c r="C333" s="24">
        <v>0.17</v>
      </c>
      <c r="D333" s="23">
        <v>35</v>
      </c>
      <c r="E333" s="23">
        <v>17</v>
      </c>
      <c r="F333" s="23">
        <v>25</v>
      </c>
      <c r="G333" s="23">
        <v>368</v>
      </c>
      <c r="H333" s="23">
        <v>39</v>
      </c>
      <c r="I333" s="24">
        <v>0.95</v>
      </c>
      <c r="J333" s="25">
        <f t="shared" si="15"/>
        <v>3.1389446929276366E-2</v>
      </c>
      <c r="K333" s="26">
        <f t="shared" si="16"/>
        <v>12078</v>
      </c>
      <c r="L333" s="27">
        <f t="shared" si="17"/>
        <v>9.3897898258323398E-2</v>
      </c>
      <c r="M333" s="27" cm="1">
        <f t="array" ref="M333:R333">IFERROR((VLOOKUP(A333,$A$3:$I$369,{3,5,6,7,8,9},FALSE)/VLOOKUP(A333-7,$A$3:$I$369,{3,5,6,7,8,9},FALSE))-1, "No Data")</f>
        <v>-0.10526315789473684</v>
      </c>
      <c r="N333" s="27">
        <v>-0.22727272727272729</v>
      </c>
      <c r="O333" s="27">
        <v>-7.407407407407407E-2</v>
      </c>
      <c r="P333" s="27">
        <v>-2.7100271002710175E-3</v>
      </c>
      <c r="Q333" s="27">
        <v>0.18181818181818188</v>
      </c>
      <c r="R333" s="28">
        <v>3.2608695652173836E-2</v>
      </c>
    </row>
    <row r="334" spans="1:18" x14ac:dyDescent="0.25">
      <c r="A334" s="15">
        <v>43796</v>
      </c>
      <c r="B334" s="16">
        <v>396457</v>
      </c>
      <c r="C334" s="17">
        <v>0.19</v>
      </c>
      <c r="D334" s="16">
        <v>35</v>
      </c>
      <c r="E334" s="16">
        <v>22</v>
      </c>
      <c r="F334" s="16">
        <v>28</v>
      </c>
      <c r="G334" s="16">
        <v>369</v>
      </c>
      <c r="H334" s="16">
        <v>34</v>
      </c>
      <c r="I334" s="17">
        <v>0.91</v>
      </c>
      <c r="J334" s="18">
        <f t="shared" si="15"/>
        <v>-3.3460756444700146E-2</v>
      </c>
      <c r="K334" s="19">
        <f t="shared" si="16"/>
        <v>-13725</v>
      </c>
      <c r="L334" s="20">
        <f t="shared" si="17"/>
        <v>-0.15427816188911259</v>
      </c>
      <c r="M334" s="20" cm="1">
        <f t="array" ref="M334:R334">IFERROR((VLOOKUP(A334,$A$3:$I$369,{3,5,6,7,8,9},FALSE)/VLOOKUP(A334-7,$A$3:$I$369,{3,5,6,7,8,9},FALSE))-1, "No Data")</f>
        <v>0</v>
      </c>
      <c r="N334" s="20">
        <v>0.15789473684210531</v>
      </c>
      <c r="O334" s="20">
        <v>-3.4482758620689613E-2</v>
      </c>
      <c r="P334" s="20">
        <v>-5.1413881748071932E-2</v>
      </c>
      <c r="Q334" s="20">
        <v>6.25E-2</v>
      </c>
      <c r="R334" s="21">
        <v>-1.0869565217391353E-2</v>
      </c>
    </row>
    <row r="335" spans="1:18" x14ac:dyDescent="0.25">
      <c r="A335" s="22">
        <v>43797</v>
      </c>
      <c r="B335" s="23">
        <v>403521</v>
      </c>
      <c r="C335" s="24">
        <v>0.18</v>
      </c>
      <c r="D335" s="23">
        <v>33</v>
      </c>
      <c r="E335" s="23">
        <v>21</v>
      </c>
      <c r="F335" s="23">
        <v>28</v>
      </c>
      <c r="G335" s="23">
        <v>380</v>
      </c>
      <c r="H335" s="23">
        <v>32</v>
      </c>
      <c r="I335" s="24">
        <v>0.94</v>
      </c>
      <c r="J335" s="25">
        <f t="shared" si="15"/>
        <v>2.6298320620782745E-2</v>
      </c>
      <c r="K335" s="26">
        <f t="shared" si="16"/>
        <v>10340</v>
      </c>
      <c r="L335" s="27">
        <f t="shared" si="17"/>
        <v>-0.10874093209247815</v>
      </c>
      <c r="M335" s="27" cm="1">
        <f t="array" ref="M335:R335">IFERROR((VLOOKUP(A335,$A$3:$I$369,{3,5,6,7,8,9},FALSE)/VLOOKUP(A335-7,$A$3:$I$369,{3,5,6,7,8,9},FALSE))-1, "No Data")</f>
        <v>0</v>
      </c>
      <c r="N335" s="27">
        <v>0</v>
      </c>
      <c r="O335" s="27">
        <v>3.7037037037036979E-2</v>
      </c>
      <c r="P335" s="27">
        <v>-3.7974683544303778E-2</v>
      </c>
      <c r="Q335" s="27">
        <v>-8.5714285714285743E-2</v>
      </c>
      <c r="R335" s="28">
        <v>2.1739130434782483E-2</v>
      </c>
    </row>
    <row r="336" spans="1:18" x14ac:dyDescent="0.25">
      <c r="A336" s="15">
        <v>43798</v>
      </c>
      <c r="B336" s="16">
        <v>403130</v>
      </c>
      <c r="C336" s="17">
        <v>0.17</v>
      </c>
      <c r="D336" s="16">
        <v>39</v>
      </c>
      <c r="E336" s="16">
        <v>17</v>
      </c>
      <c r="F336" s="16">
        <v>28</v>
      </c>
      <c r="G336" s="16">
        <v>352</v>
      </c>
      <c r="H336" s="16">
        <v>32</v>
      </c>
      <c r="I336" s="17">
        <v>0.94</v>
      </c>
      <c r="J336" s="18">
        <f t="shared" si="15"/>
        <v>-1.555315153394754E-2</v>
      </c>
      <c r="K336" s="19">
        <f t="shared" si="16"/>
        <v>-6369</v>
      </c>
      <c r="L336" s="20">
        <f t="shared" si="17"/>
        <v>9.6955059719315617E-2</v>
      </c>
      <c r="M336" s="20" cm="1">
        <f t="array" ref="M336:R336">IFERROR((VLOOKUP(A336,$A$3:$I$369,{3,5,6,7,8,9},FALSE)/VLOOKUP(A336-7,$A$3:$I$369,{3,5,6,7,8,9},FALSE))-1, "No Data")</f>
        <v>-5.5555555555555469E-2</v>
      </c>
      <c r="N336" s="20">
        <v>-0.10526315789473684</v>
      </c>
      <c r="O336" s="20">
        <v>0.12000000000000011</v>
      </c>
      <c r="P336" s="20">
        <v>-2.2222222222222254E-2</v>
      </c>
      <c r="Q336" s="20">
        <v>-0.13513513513513509</v>
      </c>
      <c r="R336" s="21">
        <v>-1.0526315789473717E-2</v>
      </c>
    </row>
    <row r="337" spans="1:18" x14ac:dyDescent="0.25">
      <c r="A337" s="22">
        <v>43799</v>
      </c>
      <c r="B337" s="23">
        <v>381333</v>
      </c>
      <c r="C337" s="24">
        <v>0.19</v>
      </c>
      <c r="D337" s="23">
        <v>40</v>
      </c>
      <c r="E337" s="23">
        <v>18</v>
      </c>
      <c r="F337" s="23">
        <v>29</v>
      </c>
      <c r="G337" s="23">
        <v>369</v>
      </c>
      <c r="H337" s="23">
        <v>36</v>
      </c>
      <c r="I337" s="24">
        <v>0.93</v>
      </c>
      <c r="J337" s="25">
        <f t="shared" si="15"/>
        <v>-5.0054057285776166E-2</v>
      </c>
      <c r="K337" s="26">
        <f t="shared" si="16"/>
        <v>-20093</v>
      </c>
      <c r="L337" s="27">
        <f t="shared" si="17"/>
        <v>2.6968586718079779E-2</v>
      </c>
      <c r="M337" s="27" cm="1">
        <f t="array" ref="M337:R337">IFERROR((VLOOKUP(A337,$A$3:$I$369,{3,5,6,7,8,9},FALSE)/VLOOKUP(A337-7,$A$3:$I$369,{3,5,6,7,8,9},FALSE))-1, "No Data")</f>
        <v>5.555555555555558E-2</v>
      </c>
      <c r="N337" s="27">
        <v>0</v>
      </c>
      <c r="O337" s="27">
        <v>3.5714285714285809E-2</v>
      </c>
      <c r="P337" s="27">
        <v>-6.1068702290076327E-2</v>
      </c>
      <c r="Q337" s="27">
        <v>-7.6923076923076872E-2</v>
      </c>
      <c r="R337" s="28">
        <v>-2.1052631578947323E-2</v>
      </c>
    </row>
    <row r="338" spans="1:18" x14ac:dyDescent="0.25">
      <c r="A338" s="29">
        <v>43800</v>
      </c>
      <c r="B338" s="30">
        <v>397690</v>
      </c>
      <c r="C338" s="31">
        <v>0.18</v>
      </c>
      <c r="D338" s="30">
        <v>40</v>
      </c>
      <c r="E338" s="30">
        <v>18</v>
      </c>
      <c r="F338" s="30">
        <v>27</v>
      </c>
      <c r="G338" s="30">
        <v>388</v>
      </c>
      <c r="H338" s="30">
        <v>39</v>
      </c>
      <c r="I338" s="31">
        <v>0.92</v>
      </c>
      <c r="J338" s="32">
        <f t="shared" si="15"/>
        <v>2.4844800527768385E-2</v>
      </c>
      <c r="K338" s="33">
        <f t="shared" si="16"/>
        <v>9641</v>
      </c>
      <c r="L338" s="34">
        <f t="shared" si="17"/>
        <v>0.20569976532678624</v>
      </c>
      <c r="M338" s="34" cm="1">
        <f t="array" ref="M338:R338">IFERROR((VLOOKUP(A338,$A$3:$I$369,{3,5,6,7,8,9},FALSE)/VLOOKUP(A338-7,$A$3:$I$369,{3,5,6,7,8,9},FALSE))-1, "No Data")</f>
        <v>-5.2631578947368474E-2</v>
      </c>
      <c r="N338" s="34">
        <v>-0.18181818181818177</v>
      </c>
      <c r="O338" s="34">
        <v>0</v>
      </c>
      <c r="P338" s="34">
        <v>9.6045197740112886E-2</v>
      </c>
      <c r="Q338" s="34">
        <v>5.4054054054053946E-2</v>
      </c>
      <c r="R338" s="35">
        <v>-3.1578947368420929E-2</v>
      </c>
    </row>
    <row r="339" spans="1:18" x14ac:dyDescent="0.25">
      <c r="A339" s="22">
        <v>43801</v>
      </c>
      <c r="B339" s="23">
        <v>400613</v>
      </c>
      <c r="C339" s="24">
        <v>0.17</v>
      </c>
      <c r="D339" s="23">
        <v>37</v>
      </c>
      <c r="E339" s="23">
        <v>22</v>
      </c>
      <c r="F339" s="23">
        <v>26</v>
      </c>
      <c r="G339" s="23">
        <v>394</v>
      </c>
      <c r="H339" s="23">
        <v>37</v>
      </c>
      <c r="I339" s="24">
        <v>0.91</v>
      </c>
      <c r="J339" s="25">
        <f t="shared" si="15"/>
        <v>-2.0029305212071358E-2</v>
      </c>
      <c r="K339" s="26">
        <f t="shared" si="16"/>
        <v>-8188</v>
      </c>
      <c r="L339" s="27">
        <f t="shared" si="17"/>
        <v>6.6438697269216362E-2</v>
      </c>
      <c r="M339" s="27" cm="1">
        <f t="array" ref="M339:R339">IFERROR((VLOOKUP(A339,$A$3:$I$369,{3,5,6,7,8,9},FALSE)/VLOOKUP(A339-7,$A$3:$I$369,{3,5,6,7,8,9},FALSE))-1, "No Data")</f>
        <v>-0.10526315789473684</v>
      </c>
      <c r="N339" s="27">
        <v>0</v>
      </c>
      <c r="O339" s="27">
        <v>0</v>
      </c>
      <c r="P339" s="27">
        <v>5.1020408163264808E-3</v>
      </c>
      <c r="Q339" s="27">
        <v>-5.1282051282051322E-2</v>
      </c>
      <c r="R339" s="28">
        <v>-3.1914893617021156E-2</v>
      </c>
    </row>
    <row r="340" spans="1:18" x14ac:dyDescent="0.25">
      <c r="A340" s="15">
        <v>43802</v>
      </c>
      <c r="B340" s="16">
        <v>393251</v>
      </c>
      <c r="C340" s="17">
        <v>0.19</v>
      </c>
      <c r="D340" s="16">
        <v>36</v>
      </c>
      <c r="E340" s="16">
        <v>20</v>
      </c>
      <c r="F340" s="16">
        <v>30</v>
      </c>
      <c r="G340" s="16">
        <v>360</v>
      </c>
      <c r="H340" s="16">
        <v>39</v>
      </c>
      <c r="I340" s="17">
        <v>0.94</v>
      </c>
      <c r="J340" s="18">
        <f t="shared" si="15"/>
        <v>-9.0863963593939001E-3</v>
      </c>
      <c r="K340" s="19">
        <f t="shared" si="16"/>
        <v>-3606</v>
      </c>
      <c r="L340" s="20">
        <f t="shared" si="17"/>
        <v>1.9225420887480471E-2</v>
      </c>
      <c r="M340" s="20" cm="1">
        <f t="array" ref="M340:R340">IFERROR((VLOOKUP(A340,$A$3:$I$369,{3,5,6,7,8,9},FALSE)/VLOOKUP(A340-7,$A$3:$I$369,{3,5,6,7,8,9},FALSE))-1, "No Data")</f>
        <v>0.11764705882352944</v>
      </c>
      <c r="N340" s="20">
        <v>0.17647058823529416</v>
      </c>
      <c r="O340" s="20">
        <v>0.19999999999999996</v>
      </c>
      <c r="P340" s="20">
        <v>-2.1739130434782594E-2</v>
      </c>
      <c r="Q340" s="20">
        <v>0</v>
      </c>
      <c r="R340" s="21">
        <v>-1.0526315789473717E-2</v>
      </c>
    </row>
    <row r="341" spans="1:18" x14ac:dyDescent="0.25">
      <c r="A341" s="22">
        <v>43803</v>
      </c>
      <c r="B341" s="23">
        <v>385988</v>
      </c>
      <c r="C341" s="24">
        <v>0.19</v>
      </c>
      <c r="D341" s="23">
        <v>37</v>
      </c>
      <c r="E341" s="23">
        <v>18</v>
      </c>
      <c r="F341" s="23">
        <v>28</v>
      </c>
      <c r="G341" s="23">
        <v>397</v>
      </c>
      <c r="H341" s="23">
        <v>38</v>
      </c>
      <c r="I341" s="24">
        <v>0.92</v>
      </c>
      <c r="J341" s="25">
        <f t="shared" si="15"/>
        <v>-2.6406394640528519E-2</v>
      </c>
      <c r="K341" s="26">
        <f t="shared" si="16"/>
        <v>-10469</v>
      </c>
      <c r="L341" s="27">
        <f t="shared" si="17"/>
        <v>2.9227525665727061E-2</v>
      </c>
      <c r="M341" s="27" cm="1">
        <f t="array" ref="M341:R341">IFERROR((VLOOKUP(A341,$A$3:$I$369,{3,5,6,7,8,9},FALSE)/VLOOKUP(A341-7,$A$3:$I$369,{3,5,6,7,8,9},FALSE))-1, "No Data")</f>
        <v>0</v>
      </c>
      <c r="N341" s="27">
        <v>-0.18181818181818177</v>
      </c>
      <c r="O341" s="27">
        <v>0</v>
      </c>
      <c r="P341" s="27">
        <v>7.5880758807588045E-2</v>
      </c>
      <c r="Q341" s="27">
        <v>0.11764705882352944</v>
      </c>
      <c r="R341" s="28">
        <v>1.098901098901095E-2</v>
      </c>
    </row>
    <row r="342" spans="1:18" x14ac:dyDescent="0.25">
      <c r="A342" s="15">
        <v>43804</v>
      </c>
      <c r="B342" s="16">
        <v>404457</v>
      </c>
      <c r="C342" s="17">
        <v>0.18</v>
      </c>
      <c r="D342" s="16">
        <v>30</v>
      </c>
      <c r="E342" s="16">
        <v>22</v>
      </c>
      <c r="F342" s="16">
        <v>30</v>
      </c>
      <c r="G342" s="16">
        <v>370</v>
      </c>
      <c r="H342" s="16">
        <v>39</v>
      </c>
      <c r="I342" s="17">
        <v>0.91</v>
      </c>
      <c r="J342" s="18">
        <f t="shared" si="15"/>
        <v>2.3195818804968571E-3</v>
      </c>
      <c r="K342" s="19">
        <f t="shared" si="16"/>
        <v>936</v>
      </c>
      <c r="L342" s="20">
        <f t="shared" si="17"/>
        <v>-8.880038010863911E-2</v>
      </c>
      <c r="M342" s="20" cm="1">
        <f t="array" ref="M342:R342">IFERROR((VLOOKUP(A342,$A$3:$I$369,{3,5,6,7,8,9},FALSE)/VLOOKUP(A342-7,$A$3:$I$369,{3,5,6,7,8,9},FALSE))-1, "No Data")</f>
        <v>0</v>
      </c>
      <c r="N342" s="20">
        <v>4.7619047619047672E-2</v>
      </c>
      <c r="O342" s="20">
        <v>7.1428571428571397E-2</v>
      </c>
      <c r="P342" s="20">
        <v>-2.6315789473684181E-2</v>
      </c>
      <c r="Q342" s="20">
        <v>0.21875</v>
      </c>
      <c r="R342" s="21">
        <v>-3.1914893617021156E-2</v>
      </c>
    </row>
    <row r="343" spans="1:18" x14ac:dyDescent="0.25">
      <c r="A343" s="22">
        <v>43805</v>
      </c>
      <c r="B343" s="23">
        <v>386475</v>
      </c>
      <c r="C343" s="24">
        <v>0.19</v>
      </c>
      <c r="D343" s="23">
        <v>34</v>
      </c>
      <c r="E343" s="23">
        <v>21</v>
      </c>
      <c r="F343" s="23">
        <v>26</v>
      </c>
      <c r="G343" s="23">
        <v>356</v>
      </c>
      <c r="H343" s="23">
        <v>32</v>
      </c>
      <c r="I343" s="24">
        <v>0.91</v>
      </c>
      <c r="J343" s="25">
        <f t="shared" si="15"/>
        <v>-4.1314216257782865E-2</v>
      </c>
      <c r="K343" s="26">
        <f t="shared" si="16"/>
        <v>-16655</v>
      </c>
      <c r="L343" s="27">
        <f t="shared" si="17"/>
        <v>-0.16422265007088765</v>
      </c>
      <c r="M343" s="27" cm="1">
        <f t="array" ref="M343:R343">IFERROR((VLOOKUP(A343,$A$3:$I$369,{3,5,6,7,8,9},FALSE)/VLOOKUP(A343-7,$A$3:$I$369,{3,5,6,7,8,9},FALSE))-1, "No Data")</f>
        <v>0.11764705882352944</v>
      </c>
      <c r="N343" s="27">
        <v>0.23529411764705888</v>
      </c>
      <c r="O343" s="27">
        <v>-7.1428571428571397E-2</v>
      </c>
      <c r="P343" s="27">
        <v>1.1363636363636465E-2</v>
      </c>
      <c r="Q343" s="27">
        <v>0</v>
      </c>
      <c r="R343" s="28">
        <v>-3.1914893617021156E-2</v>
      </c>
    </row>
    <row r="344" spans="1:18" x14ac:dyDescent="0.25">
      <c r="A344" s="15">
        <v>43806</v>
      </c>
      <c r="B344" s="16">
        <v>401987</v>
      </c>
      <c r="C344" s="17">
        <v>0.17</v>
      </c>
      <c r="D344" s="16">
        <v>38</v>
      </c>
      <c r="E344" s="16">
        <v>20</v>
      </c>
      <c r="F344" s="16">
        <v>30</v>
      </c>
      <c r="G344" s="16">
        <v>370</v>
      </c>
      <c r="H344" s="16">
        <v>36</v>
      </c>
      <c r="I344" s="17">
        <v>0.95</v>
      </c>
      <c r="J344" s="18">
        <f t="shared" si="15"/>
        <v>5.4162634757547901E-2</v>
      </c>
      <c r="K344" s="19">
        <f t="shared" si="16"/>
        <v>20654</v>
      </c>
      <c r="L344" s="20">
        <f t="shared" si="17"/>
        <v>1.4545030196704278E-3</v>
      </c>
      <c r="M344" s="20" cm="1">
        <f t="array" ref="M344:R344">IFERROR((VLOOKUP(A344,$A$3:$I$369,{3,5,6,7,8,9},FALSE)/VLOOKUP(A344-7,$A$3:$I$369,{3,5,6,7,8,9},FALSE))-1, "No Data")</f>
        <v>-0.10526315789473684</v>
      </c>
      <c r="N344" s="20">
        <v>0.11111111111111116</v>
      </c>
      <c r="O344" s="20">
        <v>3.4482758620689724E-2</v>
      </c>
      <c r="P344" s="20">
        <v>2.7100271002709064E-3</v>
      </c>
      <c r="Q344" s="20">
        <v>0</v>
      </c>
      <c r="R344" s="21">
        <v>2.1505376344086002E-2</v>
      </c>
    </row>
    <row r="345" spans="1:18" x14ac:dyDescent="0.25">
      <c r="A345" s="22">
        <v>43807</v>
      </c>
      <c r="B345" s="23">
        <v>392420</v>
      </c>
      <c r="C345" s="24">
        <v>0.19</v>
      </c>
      <c r="D345" s="23">
        <v>30</v>
      </c>
      <c r="E345" s="23">
        <v>18</v>
      </c>
      <c r="F345" s="23">
        <v>25</v>
      </c>
      <c r="G345" s="23">
        <v>394</v>
      </c>
      <c r="H345" s="23">
        <v>36</v>
      </c>
      <c r="I345" s="24">
        <v>0.93</v>
      </c>
      <c r="J345" s="25">
        <f t="shared" si="15"/>
        <v>-1.3251527571726762E-2</v>
      </c>
      <c r="K345" s="26">
        <f t="shared" si="16"/>
        <v>-5270</v>
      </c>
      <c r="L345" s="27">
        <f t="shared" si="17"/>
        <v>-0.25993864567879499</v>
      </c>
      <c r="M345" s="27" cm="1">
        <f t="array" ref="M345:R345">IFERROR((VLOOKUP(A345,$A$3:$I$369,{3,5,6,7,8,9},FALSE)/VLOOKUP(A345-7,$A$3:$I$369,{3,5,6,7,8,9},FALSE))-1, "No Data")</f>
        <v>5.555555555555558E-2</v>
      </c>
      <c r="N345" s="27">
        <v>0</v>
      </c>
      <c r="O345" s="27">
        <v>-7.407407407407407E-2</v>
      </c>
      <c r="P345" s="27">
        <v>1.5463917525773141E-2</v>
      </c>
      <c r="Q345" s="27">
        <v>-7.6923076923076872E-2</v>
      </c>
      <c r="R345" s="28">
        <v>1.0869565217391353E-2</v>
      </c>
    </row>
    <row r="346" spans="1:18" x14ac:dyDescent="0.25">
      <c r="A346" s="15">
        <v>43808</v>
      </c>
      <c r="B346" s="16">
        <v>397135</v>
      </c>
      <c r="C346" s="17">
        <v>0.17</v>
      </c>
      <c r="D346" s="16">
        <v>36</v>
      </c>
      <c r="E346" s="16">
        <v>22</v>
      </c>
      <c r="F346" s="16">
        <v>25</v>
      </c>
      <c r="G346" s="16">
        <v>363</v>
      </c>
      <c r="H346" s="16">
        <v>38</v>
      </c>
      <c r="I346" s="17">
        <v>0.92</v>
      </c>
      <c r="J346" s="18">
        <f t="shared" si="15"/>
        <v>-8.6816953019497323E-3</v>
      </c>
      <c r="K346" s="19">
        <f t="shared" si="16"/>
        <v>-3478</v>
      </c>
      <c r="L346" s="20">
        <f t="shared" si="17"/>
        <v>-3.5474081915410571E-2</v>
      </c>
      <c r="M346" s="20" cm="1">
        <f t="array" ref="M346:R346">IFERROR((VLOOKUP(A346,$A$3:$I$369,{3,5,6,7,8,9},FALSE)/VLOOKUP(A346-7,$A$3:$I$369,{3,5,6,7,8,9},FALSE))-1, "No Data")</f>
        <v>0</v>
      </c>
      <c r="N346" s="20">
        <v>0</v>
      </c>
      <c r="O346" s="20">
        <v>-3.8461538461538436E-2</v>
      </c>
      <c r="P346" s="20">
        <v>-7.8680203045685237E-2</v>
      </c>
      <c r="Q346" s="20">
        <v>2.7027027027026973E-2</v>
      </c>
      <c r="R346" s="21">
        <v>1.098901098901095E-2</v>
      </c>
    </row>
    <row r="347" spans="1:18" x14ac:dyDescent="0.25">
      <c r="A347" s="22">
        <v>43809</v>
      </c>
      <c r="B347" s="23">
        <v>408697</v>
      </c>
      <c r="C347" s="24">
        <v>0.18</v>
      </c>
      <c r="D347" s="23">
        <v>31</v>
      </c>
      <c r="E347" s="23">
        <v>19</v>
      </c>
      <c r="F347" s="23">
        <v>29</v>
      </c>
      <c r="G347" s="23">
        <v>370</v>
      </c>
      <c r="H347" s="23">
        <v>35</v>
      </c>
      <c r="I347" s="24">
        <v>0.94</v>
      </c>
      <c r="J347" s="25">
        <f t="shared" si="15"/>
        <v>3.9277713216240961E-2</v>
      </c>
      <c r="K347" s="26">
        <f t="shared" si="16"/>
        <v>15446</v>
      </c>
      <c r="L347" s="27">
        <f t="shared" si="17"/>
        <v>-0.10506641361934799</v>
      </c>
      <c r="M347" s="27" cm="1">
        <f t="array" ref="M347:R347">IFERROR((VLOOKUP(A347,$A$3:$I$369,{3,5,6,7,8,9},FALSE)/VLOOKUP(A347-7,$A$3:$I$369,{3,5,6,7,8,9},FALSE))-1, "No Data")</f>
        <v>-5.2631578947368474E-2</v>
      </c>
      <c r="N347" s="27">
        <v>-5.0000000000000044E-2</v>
      </c>
      <c r="O347" s="27">
        <v>-3.3333333333333326E-2</v>
      </c>
      <c r="P347" s="27">
        <v>2.7777777777777679E-2</v>
      </c>
      <c r="Q347" s="27">
        <v>-0.10256410256410253</v>
      </c>
      <c r="R347" s="28">
        <v>0</v>
      </c>
    </row>
    <row r="348" spans="1:18" x14ac:dyDescent="0.25">
      <c r="A348" s="15">
        <v>43810</v>
      </c>
      <c r="B348" s="16">
        <v>384623</v>
      </c>
      <c r="C348" s="17">
        <v>0.18</v>
      </c>
      <c r="D348" s="16">
        <v>36</v>
      </c>
      <c r="E348" s="16">
        <v>20</v>
      </c>
      <c r="F348" s="16">
        <v>27</v>
      </c>
      <c r="G348" s="16">
        <v>397</v>
      </c>
      <c r="H348" s="16">
        <v>37</v>
      </c>
      <c r="I348" s="17">
        <v>0.94</v>
      </c>
      <c r="J348" s="18">
        <f t="shared" si="15"/>
        <v>-3.5363793693068413E-3</v>
      </c>
      <c r="K348" s="19">
        <f t="shared" si="16"/>
        <v>-1365</v>
      </c>
      <c r="L348" s="20">
        <f t="shared" si="17"/>
        <v>-3.0467828575541755E-2</v>
      </c>
      <c r="M348" s="20" cm="1">
        <f t="array" ref="M348:R348">IFERROR((VLOOKUP(A348,$A$3:$I$369,{3,5,6,7,8,9},FALSE)/VLOOKUP(A348-7,$A$3:$I$369,{3,5,6,7,8,9},FALSE))-1, "No Data")</f>
        <v>-5.2631578947368474E-2</v>
      </c>
      <c r="N348" s="20">
        <v>0.11111111111111116</v>
      </c>
      <c r="O348" s="20">
        <v>-3.5714285714285698E-2</v>
      </c>
      <c r="P348" s="20">
        <v>0</v>
      </c>
      <c r="Q348" s="20">
        <v>-2.6315789473684181E-2</v>
      </c>
      <c r="R348" s="21">
        <v>2.1739130434782483E-2</v>
      </c>
    </row>
    <row r="349" spans="1:18" x14ac:dyDescent="0.25">
      <c r="A349" s="22">
        <v>43811</v>
      </c>
      <c r="B349" s="23">
        <v>385929</v>
      </c>
      <c r="C349" s="24">
        <v>0.18</v>
      </c>
      <c r="D349" s="23">
        <v>36</v>
      </c>
      <c r="E349" s="23">
        <v>21</v>
      </c>
      <c r="F349" s="23">
        <v>27</v>
      </c>
      <c r="G349" s="23">
        <v>386</v>
      </c>
      <c r="H349" s="23">
        <v>33</v>
      </c>
      <c r="I349" s="24">
        <v>0.92</v>
      </c>
      <c r="J349" s="25">
        <f t="shared" si="15"/>
        <v>-4.580956690080773E-2</v>
      </c>
      <c r="K349" s="26">
        <f t="shared" si="16"/>
        <v>-18528</v>
      </c>
      <c r="L349" s="27">
        <f t="shared" si="17"/>
        <v>0.14502851971903064</v>
      </c>
      <c r="M349" s="27" cm="1">
        <f t="array" ref="M349:R349">IFERROR((VLOOKUP(A349,$A$3:$I$369,{3,5,6,7,8,9},FALSE)/VLOOKUP(A349-7,$A$3:$I$369,{3,5,6,7,8,9},FALSE))-1, "No Data")</f>
        <v>0</v>
      </c>
      <c r="N349" s="27">
        <v>-4.5454545454545414E-2</v>
      </c>
      <c r="O349" s="27">
        <v>-9.9999999999999978E-2</v>
      </c>
      <c r="P349" s="27">
        <v>4.3243243243243246E-2</v>
      </c>
      <c r="Q349" s="27">
        <v>-0.15384615384615385</v>
      </c>
      <c r="R349" s="28">
        <v>1.098901098901095E-2</v>
      </c>
    </row>
    <row r="350" spans="1:18" x14ac:dyDescent="0.25">
      <c r="A350" s="15">
        <v>43812</v>
      </c>
      <c r="B350" s="16">
        <v>410246</v>
      </c>
      <c r="C350" s="17">
        <v>0.17</v>
      </c>
      <c r="D350" s="16">
        <v>32</v>
      </c>
      <c r="E350" s="16">
        <v>20</v>
      </c>
      <c r="F350" s="16">
        <v>25</v>
      </c>
      <c r="G350" s="16">
        <v>371</v>
      </c>
      <c r="H350" s="16">
        <v>33</v>
      </c>
      <c r="I350" s="17">
        <v>0.92</v>
      </c>
      <c r="J350" s="18">
        <f t="shared" si="15"/>
        <v>6.1507212626948693E-2</v>
      </c>
      <c r="K350" s="19">
        <f t="shared" si="16"/>
        <v>23771</v>
      </c>
      <c r="L350" s="20">
        <f t="shared" si="17"/>
        <v>-9.3438811581303405E-4</v>
      </c>
      <c r="M350" s="20" cm="1">
        <f t="array" ref="M350:R350">IFERROR((VLOOKUP(A350,$A$3:$I$369,{3,5,6,7,8,9},FALSE)/VLOOKUP(A350-7,$A$3:$I$369,{3,5,6,7,8,9},FALSE))-1, "No Data")</f>
        <v>-0.10526315789473684</v>
      </c>
      <c r="N350" s="20">
        <v>-4.7619047619047672E-2</v>
      </c>
      <c r="O350" s="20">
        <v>-3.8461538461538436E-2</v>
      </c>
      <c r="P350" s="20">
        <v>4.2134831460674205E-2</v>
      </c>
      <c r="Q350" s="20">
        <v>3.125E-2</v>
      </c>
      <c r="R350" s="21">
        <v>1.098901098901095E-2</v>
      </c>
    </row>
    <row r="351" spans="1:18" x14ac:dyDescent="0.25">
      <c r="A351" s="22">
        <v>43813</v>
      </c>
      <c r="B351" s="23">
        <v>386399</v>
      </c>
      <c r="C351" s="24">
        <v>0.17</v>
      </c>
      <c r="D351" s="23">
        <v>38</v>
      </c>
      <c r="E351" s="23">
        <v>19</v>
      </c>
      <c r="F351" s="23">
        <v>26</v>
      </c>
      <c r="G351" s="23">
        <v>391</v>
      </c>
      <c r="H351" s="23">
        <v>40</v>
      </c>
      <c r="I351" s="24">
        <v>0.92</v>
      </c>
      <c r="J351" s="25">
        <f t="shared" si="15"/>
        <v>-3.8777373397647197E-2</v>
      </c>
      <c r="K351" s="26">
        <f t="shared" si="16"/>
        <v>-15588</v>
      </c>
      <c r="L351" s="27">
        <f t="shared" si="17"/>
        <v>-3.8777373397647197E-2</v>
      </c>
      <c r="M351" s="27" cm="1">
        <f t="array" ref="M351:R351">IFERROR((VLOOKUP(A351,$A$3:$I$369,{3,5,6,7,8,9},FALSE)/VLOOKUP(A351-7,$A$3:$I$369,{3,5,6,7,8,9},FALSE))-1, "No Data")</f>
        <v>0</v>
      </c>
      <c r="N351" s="27">
        <v>-5.0000000000000044E-2</v>
      </c>
      <c r="O351" s="27">
        <v>-0.1333333333333333</v>
      </c>
      <c r="P351" s="27">
        <v>5.6756756756756843E-2</v>
      </c>
      <c r="Q351" s="27">
        <v>0.11111111111111116</v>
      </c>
      <c r="R351" s="28">
        <v>-3.1578947368420929E-2</v>
      </c>
    </row>
    <row r="352" spans="1:18" x14ac:dyDescent="0.25">
      <c r="A352" s="15">
        <v>43814</v>
      </c>
      <c r="B352" s="16">
        <v>410008</v>
      </c>
      <c r="C352" s="17">
        <v>0.18</v>
      </c>
      <c r="D352" s="16">
        <v>30</v>
      </c>
      <c r="E352" s="16">
        <v>21</v>
      </c>
      <c r="F352" s="16">
        <v>27</v>
      </c>
      <c r="G352" s="16">
        <v>355</v>
      </c>
      <c r="H352" s="16">
        <v>32</v>
      </c>
      <c r="I352" s="17">
        <v>0.91</v>
      </c>
      <c r="J352" s="18">
        <f t="shared" si="15"/>
        <v>4.4819326232098167E-2</v>
      </c>
      <c r="K352" s="19">
        <f t="shared" si="16"/>
        <v>17588</v>
      </c>
      <c r="L352" s="20">
        <f t="shared" si="17"/>
        <v>4.4819326232098167E-2</v>
      </c>
      <c r="M352" s="20" cm="1">
        <f t="array" ref="M352:R352">IFERROR((VLOOKUP(A352,$A$3:$I$369,{3,5,6,7,8,9},FALSE)/VLOOKUP(A352-7,$A$3:$I$369,{3,5,6,7,8,9},FALSE))-1, "No Data")</f>
        <v>-5.2631578947368474E-2</v>
      </c>
      <c r="N352" s="20">
        <v>0.16666666666666674</v>
      </c>
      <c r="O352" s="20">
        <v>8.0000000000000071E-2</v>
      </c>
      <c r="P352" s="20">
        <v>-9.898477157360408E-2</v>
      </c>
      <c r="Q352" s="20">
        <v>-0.11111111111111116</v>
      </c>
      <c r="R352" s="21">
        <v>-2.1505376344086002E-2</v>
      </c>
    </row>
    <row r="353" spans="1:18" x14ac:dyDescent="0.25">
      <c r="A353" s="22">
        <v>43815</v>
      </c>
      <c r="B353" s="23">
        <v>390197</v>
      </c>
      <c r="C353" s="24">
        <v>0.19</v>
      </c>
      <c r="D353" s="23">
        <v>40</v>
      </c>
      <c r="E353" s="23">
        <v>19</v>
      </c>
      <c r="F353" s="23">
        <v>27</v>
      </c>
      <c r="G353" s="23">
        <v>386</v>
      </c>
      <c r="H353" s="23">
        <v>31</v>
      </c>
      <c r="I353" s="24">
        <v>0.95</v>
      </c>
      <c r="J353" s="25">
        <f t="shared" si="15"/>
        <v>-1.7470129804726398E-2</v>
      </c>
      <c r="K353" s="26">
        <f t="shared" si="16"/>
        <v>-6938</v>
      </c>
      <c r="L353" s="27">
        <f t="shared" si="17"/>
        <v>9.1699855772526373E-2</v>
      </c>
      <c r="M353" s="27" cm="1">
        <f t="array" ref="M353:R353">IFERROR((VLOOKUP(A353,$A$3:$I$369,{3,5,6,7,8,9},FALSE)/VLOOKUP(A353-7,$A$3:$I$369,{3,5,6,7,8,9},FALSE))-1, "No Data")</f>
        <v>0.11764705882352944</v>
      </c>
      <c r="N353" s="27">
        <v>-0.13636363636363635</v>
      </c>
      <c r="O353" s="27">
        <v>8.0000000000000071E-2</v>
      </c>
      <c r="P353" s="27">
        <v>6.336088154269981E-2</v>
      </c>
      <c r="Q353" s="27">
        <v>-0.18421052631578949</v>
      </c>
      <c r="R353" s="28">
        <v>3.2608695652173836E-2</v>
      </c>
    </row>
    <row r="354" spans="1:18" x14ac:dyDescent="0.25">
      <c r="A354" s="15">
        <v>43816</v>
      </c>
      <c r="B354" s="16">
        <v>393364</v>
      </c>
      <c r="C354" s="17">
        <v>0.17</v>
      </c>
      <c r="D354" s="16">
        <v>40</v>
      </c>
      <c r="E354" s="16">
        <v>20</v>
      </c>
      <c r="F354" s="16">
        <v>27</v>
      </c>
      <c r="G354" s="16">
        <v>356</v>
      </c>
      <c r="H354" s="16">
        <v>33</v>
      </c>
      <c r="I354" s="17">
        <v>0.92</v>
      </c>
      <c r="J354" s="18">
        <f t="shared" si="15"/>
        <v>-3.7516791168029084E-2</v>
      </c>
      <c r="K354" s="19">
        <f t="shared" si="16"/>
        <v>-15333</v>
      </c>
      <c r="L354" s="20">
        <f t="shared" si="17"/>
        <v>0.24191381784770427</v>
      </c>
      <c r="M354" s="20" cm="1">
        <f t="array" ref="M354:R354">IFERROR((VLOOKUP(A354,$A$3:$I$369,{3,5,6,7,8,9},FALSE)/VLOOKUP(A354-7,$A$3:$I$369,{3,5,6,7,8,9},FALSE))-1, "No Data")</f>
        <v>-5.5555555555555469E-2</v>
      </c>
      <c r="N354" s="20">
        <v>5.2631578947368363E-2</v>
      </c>
      <c r="O354" s="20">
        <v>-6.8965517241379337E-2</v>
      </c>
      <c r="P354" s="20">
        <v>-3.7837837837837784E-2</v>
      </c>
      <c r="Q354" s="20">
        <v>-5.7142857142857162E-2</v>
      </c>
      <c r="R354" s="21">
        <v>-2.1276595744680771E-2</v>
      </c>
    </row>
    <row r="355" spans="1:18" x14ac:dyDescent="0.25">
      <c r="A355" s="22">
        <v>43817</v>
      </c>
      <c r="B355" s="23">
        <v>396256</v>
      </c>
      <c r="C355" s="24">
        <v>0.19</v>
      </c>
      <c r="D355" s="23">
        <v>40</v>
      </c>
      <c r="E355" s="23">
        <v>22</v>
      </c>
      <c r="F355" s="23">
        <v>27</v>
      </c>
      <c r="G355" s="23">
        <v>362</v>
      </c>
      <c r="H355" s="23">
        <v>38</v>
      </c>
      <c r="I355" s="24">
        <v>0.93</v>
      </c>
      <c r="J355" s="25">
        <f t="shared" si="15"/>
        <v>3.0245201145017386E-2</v>
      </c>
      <c r="K355" s="26">
        <f t="shared" si="16"/>
        <v>11633</v>
      </c>
      <c r="L355" s="27">
        <f t="shared" si="17"/>
        <v>0.14471689016113043</v>
      </c>
      <c r="M355" s="27" cm="1">
        <f t="array" ref="M355:R355">IFERROR((VLOOKUP(A355,$A$3:$I$369,{3,5,6,7,8,9},FALSE)/VLOOKUP(A355-7,$A$3:$I$369,{3,5,6,7,8,9},FALSE))-1, "No Data")</f>
        <v>5.555555555555558E-2</v>
      </c>
      <c r="N355" s="27">
        <v>0.10000000000000009</v>
      </c>
      <c r="O355" s="27">
        <v>0</v>
      </c>
      <c r="P355" s="27">
        <v>-8.816120906801006E-2</v>
      </c>
      <c r="Q355" s="27">
        <v>2.7027027027026973E-2</v>
      </c>
      <c r="R355" s="28">
        <v>-1.0638297872340274E-2</v>
      </c>
    </row>
    <row r="356" spans="1:18" x14ac:dyDescent="0.25">
      <c r="A356" s="15">
        <v>43818</v>
      </c>
      <c r="B356" s="16">
        <v>395679</v>
      </c>
      <c r="C356" s="17">
        <v>0.17</v>
      </c>
      <c r="D356" s="16">
        <v>34</v>
      </c>
      <c r="E356" s="16">
        <v>19</v>
      </c>
      <c r="F356" s="16">
        <v>30</v>
      </c>
      <c r="G356" s="16">
        <v>354</v>
      </c>
      <c r="H356" s="16">
        <v>32</v>
      </c>
      <c r="I356" s="17">
        <v>0.92</v>
      </c>
      <c r="J356" s="18">
        <f t="shared" si="15"/>
        <v>2.5263714310145069E-2</v>
      </c>
      <c r="K356" s="19">
        <f t="shared" si="16"/>
        <v>9750</v>
      </c>
      <c r="L356" s="20">
        <f t="shared" si="17"/>
        <v>-3.1695380929307349E-2</v>
      </c>
      <c r="M356" s="20" cm="1">
        <f t="array" ref="M356:R356">IFERROR((VLOOKUP(A356,$A$3:$I$369,{3,5,6,7,8,9},FALSE)/VLOOKUP(A356-7,$A$3:$I$369,{3,5,6,7,8,9},FALSE))-1, "No Data")</f>
        <v>-5.5555555555555469E-2</v>
      </c>
      <c r="N356" s="20">
        <v>-9.5238095238095233E-2</v>
      </c>
      <c r="O356" s="20">
        <v>0.11111111111111116</v>
      </c>
      <c r="P356" s="20">
        <v>-8.2901554404145039E-2</v>
      </c>
      <c r="Q356" s="20">
        <v>-3.0303030303030276E-2</v>
      </c>
      <c r="R356" s="21">
        <v>0</v>
      </c>
    </row>
    <row r="357" spans="1:18" x14ac:dyDescent="0.25">
      <c r="A357" s="22">
        <v>43819</v>
      </c>
      <c r="B357" s="23">
        <v>388480</v>
      </c>
      <c r="C357" s="24">
        <v>0.18</v>
      </c>
      <c r="D357" s="23">
        <v>34</v>
      </c>
      <c r="E357" s="23">
        <v>20</v>
      </c>
      <c r="F357" s="23">
        <v>27</v>
      </c>
      <c r="G357" s="23">
        <v>362</v>
      </c>
      <c r="H357" s="23">
        <v>39</v>
      </c>
      <c r="I357" s="24">
        <v>0.95</v>
      </c>
      <c r="J357" s="25">
        <f t="shared" si="15"/>
        <v>-5.305597129527162E-2</v>
      </c>
      <c r="K357" s="26">
        <f t="shared" si="16"/>
        <v>-21766</v>
      </c>
      <c r="L357" s="27">
        <f t="shared" si="17"/>
        <v>6.1280304987738621E-3</v>
      </c>
      <c r="M357" s="27" cm="1">
        <f t="array" ref="M357:R357">IFERROR((VLOOKUP(A357,$A$3:$I$369,{3,5,6,7,8,9},FALSE)/VLOOKUP(A357-7,$A$3:$I$369,{3,5,6,7,8,9},FALSE))-1, "No Data")</f>
        <v>5.8823529411764497E-2</v>
      </c>
      <c r="N357" s="27">
        <v>0</v>
      </c>
      <c r="O357" s="27">
        <v>8.0000000000000071E-2</v>
      </c>
      <c r="P357" s="27">
        <v>-2.425876010781669E-2</v>
      </c>
      <c r="Q357" s="27">
        <v>0.18181818181818188</v>
      </c>
      <c r="R357" s="28">
        <v>3.2608695652173836E-2</v>
      </c>
    </row>
    <row r="358" spans="1:18" x14ac:dyDescent="0.25">
      <c r="A358" s="15">
        <v>43820</v>
      </c>
      <c r="B358" s="16">
        <v>399659</v>
      </c>
      <c r="C358" s="17">
        <v>0.17</v>
      </c>
      <c r="D358" s="16">
        <v>39</v>
      </c>
      <c r="E358" s="16">
        <v>17</v>
      </c>
      <c r="F358" s="16">
        <v>29</v>
      </c>
      <c r="G358" s="16">
        <v>350</v>
      </c>
      <c r="H358" s="16">
        <v>31</v>
      </c>
      <c r="I358" s="17">
        <v>0.91</v>
      </c>
      <c r="J358" s="18">
        <f t="shared" si="15"/>
        <v>3.4316858998082234E-2</v>
      </c>
      <c r="K358" s="19">
        <f t="shared" si="16"/>
        <v>13260</v>
      </c>
      <c r="L358" s="20">
        <f t="shared" si="17"/>
        <v>6.1535723708558088E-2</v>
      </c>
      <c r="M358" s="20" cm="1">
        <f t="array" ref="M358:R358">IFERROR((VLOOKUP(A358,$A$3:$I$369,{3,5,6,7,8,9},FALSE)/VLOOKUP(A358-7,$A$3:$I$369,{3,5,6,7,8,9},FALSE))-1, "No Data")</f>
        <v>0</v>
      </c>
      <c r="N358" s="20">
        <v>-0.10526315789473684</v>
      </c>
      <c r="O358" s="20">
        <v>0.11538461538461542</v>
      </c>
      <c r="P358" s="20">
        <v>-0.1048593350383632</v>
      </c>
      <c r="Q358" s="20">
        <v>-0.22499999999999998</v>
      </c>
      <c r="R358" s="21">
        <v>-1.0869565217391353E-2</v>
      </c>
    </row>
    <row r="359" spans="1:18" x14ac:dyDescent="0.25">
      <c r="A359" s="29">
        <v>43821</v>
      </c>
      <c r="B359" s="30">
        <v>391668</v>
      </c>
      <c r="C359" s="31">
        <v>0.18</v>
      </c>
      <c r="D359" s="30">
        <v>30</v>
      </c>
      <c r="E359" s="30">
        <v>18</v>
      </c>
      <c r="F359" s="30">
        <v>25</v>
      </c>
      <c r="G359" s="30">
        <v>397</v>
      </c>
      <c r="H359" s="30">
        <v>39</v>
      </c>
      <c r="I359" s="31">
        <v>0.92</v>
      </c>
      <c r="J359" s="32">
        <f t="shared" si="15"/>
        <v>-4.4730834520302021E-2</v>
      </c>
      <c r="K359" s="33">
        <f t="shared" si="16"/>
        <v>-18340</v>
      </c>
      <c r="L359" s="34">
        <f t="shared" si="17"/>
        <v>-4.4730834520302021E-2</v>
      </c>
      <c r="M359" s="34" cm="1">
        <f t="array" ref="M359:R359">IFERROR((VLOOKUP(A359,$A$3:$I$369,{3,5,6,7,8,9},FALSE)/VLOOKUP(A359-7,$A$3:$I$369,{3,5,6,7,8,9},FALSE))-1, "No Data")</f>
        <v>0</v>
      </c>
      <c r="N359" s="34">
        <v>-0.1428571428571429</v>
      </c>
      <c r="O359" s="34">
        <v>-7.407407407407407E-2</v>
      </c>
      <c r="P359" s="34">
        <v>0.11830985915492964</v>
      </c>
      <c r="Q359" s="34">
        <v>0.21875</v>
      </c>
      <c r="R359" s="35">
        <v>1.098901098901095E-2</v>
      </c>
    </row>
    <row r="360" spans="1:18" x14ac:dyDescent="0.25">
      <c r="A360" s="15">
        <v>43822</v>
      </c>
      <c r="B360" s="16">
        <v>387294</v>
      </c>
      <c r="C360" s="17">
        <v>0.17</v>
      </c>
      <c r="D360" s="16">
        <v>34</v>
      </c>
      <c r="E360" s="16">
        <v>18</v>
      </c>
      <c r="F360" s="16">
        <v>29</v>
      </c>
      <c r="G360" s="16">
        <v>357</v>
      </c>
      <c r="H360" s="16">
        <v>30</v>
      </c>
      <c r="I360" s="17">
        <v>0.92</v>
      </c>
      <c r="J360" s="18">
        <f t="shared" si="15"/>
        <v>-7.4398316747693594E-3</v>
      </c>
      <c r="K360" s="19">
        <f t="shared" si="16"/>
        <v>-2903</v>
      </c>
      <c r="L360" s="20">
        <f t="shared" si="17"/>
        <v>-0.15632385692355399</v>
      </c>
      <c r="M360" s="20" cm="1">
        <f t="array" ref="M360:R360">IFERROR((VLOOKUP(A360,$A$3:$I$369,{3,5,6,7,8,9},FALSE)/VLOOKUP(A360-7,$A$3:$I$369,{3,5,6,7,8,9},FALSE))-1, "No Data")</f>
        <v>-0.10526315789473684</v>
      </c>
      <c r="N360" s="20">
        <v>-5.2631578947368474E-2</v>
      </c>
      <c r="O360" s="20">
        <v>7.4074074074074181E-2</v>
      </c>
      <c r="P360" s="20">
        <v>-7.5129533678756522E-2</v>
      </c>
      <c r="Q360" s="20">
        <v>-3.2258064516129004E-2</v>
      </c>
      <c r="R360" s="21">
        <v>-3.1578947368420929E-2</v>
      </c>
    </row>
    <row r="361" spans="1:18" x14ac:dyDescent="0.25">
      <c r="A361" s="22">
        <v>43823</v>
      </c>
      <c r="B361" s="23">
        <v>385346</v>
      </c>
      <c r="C361" s="24">
        <v>0.17</v>
      </c>
      <c r="D361" s="23">
        <v>40</v>
      </c>
      <c r="E361" s="23">
        <v>17</v>
      </c>
      <c r="F361" s="23">
        <v>26</v>
      </c>
      <c r="G361" s="23">
        <v>394</v>
      </c>
      <c r="H361" s="23">
        <v>40</v>
      </c>
      <c r="I361" s="24">
        <v>0.93</v>
      </c>
      <c r="J361" s="25">
        <f t="shared" si="15"/>
        <v>-2.0383156567454042E-2</v>
      </c>
      <c r="K361" s="26">
        <f t="shared" si="16"/>
        <v>-8018</v>
      </c>
      <c r="L361" s="27">
        <f t="shared" si="17"/>
        <v>-2.0383156567454042E-2</v>
      </c>
      <c r="M361" s="27" cm="1">
        <f t="array" ref="M361:R361">IFERROR((VLOOKUP(A361,$A$3:$I$369,{3,5,6,7,8,9},FALSE)/VLOOKUP(A361-7,$A$3:$I$369,{3,5,6,7,8,9},FALSE))-1, "No Data")</f>
        <v>0</v>
      </c>
      <c r="N361" s="27">
        <v>-0.15000000000000002</v>
      </c>
      <c r="O361" s="27">
        <v>-3.703703703703709E-2</v>
      </c>
      <c r="P361" s="27">
        <v>0.10674157303370779</v>
      </c>
      <c r="Q361" s="27">
        <v>0.21212121212121215</v>
      </c>
      <c r="R361" s="28">
        <v>1.0869565217391353E-2</v>
      </c>
    </row>
    <row r="362" spans="1:18" x14ac:dyDescent="0.25">
      <c r="A362" s="15">
        <v>43824</v>
      </c>
      <c r="B362" s="16">
        <v>403674</v>
      </c>
      <c r="C362" s="17">
        <v>0.19</v>
      </c>
      <c r="D362" s="16">
        <v>38</v>
      </c>
      <c r="E362" s="16">
        <v>20</v>
      </c>
      <c r="F362" s="16">
        <v>27</v>
      </c>
      <c r="G362" s="16">
        <v>366</v>
      </c>
      <c r="H362" s="16">
        <v>35</v>
      </c>
      <c r="I362" s="17">
        <v>0.93</v>
      </c>
      <c r="J362" s="18">
        <f t="shared" si="15"/>
        <v>1.8720221271097515E-2</v>
      </c>
      <c r="K362" s="19">
        <f t="shared" si="16"/>
        <v>7418</v>
      </c>
      <c r="L362" s="20">
        <f t="shared" si="17"/>
        <v>-3.2215789792457428E-2</v>
      </c>
      <c r="M362" s="20" cm="1">
        <f t="array" ref="M362:R362">IFERROR((VLOOKUP(A362,$A$3:$I$369,{3,5,6,7,8,9},FALSE)/VLOOKUP(A362-7,$A$3:$I$369,{3,5,6,7,8,9},FALSE))-1, "No Data")</f>
        <v>0</v>
      </c>
      <c r="N362" s="20">
        <v>-9.0909090909090939E-2</v>
      </c>
      <c r="O362" s="20">
        <v>0</v>
      </c>
      <c r="P362" s="20">
        <v>1.1049723756906049E-2</v>
      </c>
      <c r="Q362" s="20">
        <v>-7.8947368421052655E-2</v>
      </c>
      <c r="R362" s="21">
        <v>0</v>
      </c>
    </row>
    <row r="363" spans="1:18" x14ac:dyDescent="0.25">
      <c r="A363" s="22">
        <v>43825</v>
      </c>
      <c r="B363" s="23">
        <v>381035</v>
      </c>
      <c r="C363" s="24">
        <v>0.18</v>
      </c>
      <c r="D363" s="23">
        <v>39</v>
      </c>
      <c r="E363" s="23">
        <v>21</v>
      </c>
      <c r="F363" s="23">
        <v>29</v>
      </c>
      <c r="G363" s="23">
        <v>380</v>
      </c>
      <c r="H363" s="23">
        <v>36</v>
      </c>
      <c r="I363" s="24">
        <v>0.95</v>
      </c>
      <c r="J363" s="25">
        <f t="shared" si="15"/>
        <v>-3.7009798346639533E-2</v>
      </c>
      <c r="K363" s="26">
        <f t="shared" si="16"/>
        <v>-14644</v>
      </c>
      <c r="L363" s="27">
        <f t="shared" si="17"/>
        <v>0.10460640777885466</v>
      </c>
      <c r="M363" s="27" cm="1">
        <f t="array" ref="M363:R363">IFERROR((VLOOKUP(A363,$A$3:$I$369,{3,5,6,7,8,9},FALSE)/VLOOKUP(A363-7,$A$3:$I$369,{3,5,6,7,8,9},FALSE))-1, "No Data")</f>
        <v>5.8823529411764497E-2</v>
      </c>
      <c r="N363" s="27">
        <v>0.10526315789473695</v>
      </c>
      <c r="O363" s="27">
        <v>-3.3333333333333326E-2</v>
      </c>
      <c r="P363" s="27">
        <v>7.344632768361592E-2</v>
      </c>
      <c r="Q363" s="27">
        <v>0.125</v>
      </c>
      <c r="R363" s="28">
        <v>3.2608695652173836E-2</v>
      </c>
    </row>
    <row r="364" spans="1:18" x14ac:dyDescent="0.25">
      <c r="A364" s="15">
        <v>43826</v>
      </c>
      <c r="B364" s="16">
        <v>409390</v>
      </c>
      <c r="C364" s="17">
        <v>0.19</v>
      </c>
      <c r="D364" s="16">
        <v>30</v>
      </c>
      <c r="E364" s="16">
        <v>18</v>
      </c>
      <c r="F364" s="16">
        <v>27</v>
      </c>
      <c r="G364" s="16">
        <v>387</v>
      </c>
      <c r="H364" s="16">
        <v>33</v>
      </c>
      <c r="I364" s="17">
        <v>0.91</v>
      </c>
      <c r="J364" s="18">
        <f t="shared" si="15"/>
        <v>5.3825164744645715E-2</v>
      </c>
      <c r="K364" s="19">
        <f t="shared" si="16"/>
        <v>20910</v>
      </c>
      <c r="L364" s="20">
        <f t="shared" si="17"/>
        <v>-7.0154266401783127E-2</v>
      </c>
      <c r="M364" s="20" cm="1">
        <f t="array" ref="M364:R364">IFERROR((VLOOKUP(A364,$A$3:$I$369,{3,5,6,7,8,9},FALSE)/VLOOKUP(A364-7,$A$3:$I$369,{3,5,6,7,8,9},FALSE))-1, "No Data")</f>
        <v>5.555555555555558E-2</v>
      </c>
      <c r="N364" s="20">
        <v>-9.9999999999999978E-2</v>
      </c>
      <c r="O364" s="20">
        <v>0</v>
      </c>
      <c r="P364" s="20">
        <v>6.9060773480662974E-2</v>
      </c>
      <c r="Q364" s="20">
        <v>-0.15384615384615385</v>
      </c>
      <c r="R364" s="21">
        <v>-4.2105263157894646E-2</v>
      </c>
    </row>
    <row r="365" spans="1:18" x14ac:dyDescent="0.25">
      <c r="A365" s="22">
        <v>43827</v>
      </c>
      <c r="B365" s="23">
        <v>383323</v>
      </c>
      <c r="C365" s="24">
        <v>0.19</v>
      </c>
      <c r="D365" s="23">
        <v>30</v>
      </c>
      <c r="E365" s="23">
        <v>18</v>
      </c>
      <c r="F365" s="23">
        <v>27</v>
      </c>
      <c r="G365" s="23">
        <v>388</v>
      </c>
      <c r="H365" s="23">
        <v>37</v>
      </c>
      <c r="I365" s="24">
        <v>0.91</v>
      </c>
      <c r="J365" s="25">
        <f t="shared" si="15"/>
        <v>-4.0874845806049609E-2</v>
      </c>
      <c r="K365" s="26">
        <f t="shared" si="16"/>
        <v>-16336</v>
      </c>
      <c r="L365" s="27">
        <f t="shared" si="17"/>
        <v>-0.26221141985080743</v>
      </c>
      <c r="M365" s="27" cm="1">
        <f t="array" ref="M365:R365">IFERROR((VLOOKUP(A365,$A$3:$I$369,{3,5,6,7,8,9},FALSE)/VLOOKUP(A365-7,$A$3:$I$369,{3,5,6,7,8,9},FALSE))-1, "No Data")</f>
        <v>0.11764705882352944</v>
      </c>
      <c r="N365" s="27">
        <v>5.8823529411764719E-2</v>
      </c>
      <c r="O365" s="27">
        <v>-6.8965517241379337E-2</v>
      </c>
      <c r="P365" s="27">
        <v>0.10857142857142854</v>
      </c>
      <c r="Q365" s="27">
        <v>0.19354838709677424</v>
      </c>
      <c r="R365" s="28">
        <v>0</v>
      </c>
    </row>
    <row r="366" spans="1:18" x14ac:dyDescent="0.25">
      <c r="A366" s="15">
        <v>43828</v>
      </c>
      <c r="B366" s="16">
        <v>385433</v>
      </c>
      <c r="C366" s="17">
        <v>0.17</v>
      </c>
      <c r="D366" s="16">
        <v>38</v>
      </c>
      <c r="E366" s="16">
        <v>17</v>
      </c>
      <c r="F366" s="16">
        <v>25</v>
      </c>
      <c r="G366" s="16">
        <v>350</v>
      </c>
      <c r="H366" s="16">
        <v>31</v>
      </c>
      <c r="I366" s="17">
        <v>0.94</v>
      </c>
      <c r="J366" s="18">
        <f t="shared" si="15"/>
        <v>-1.5919094743507278E-2</v>
      </c>
      <c r="K366" s="19">
        <f t="shared" si="16"/>
        <v>-6235</v>
      </c>
      <c r="L366" s="20">
        <f t="shared" si="17"/>
        <v>0.24650247999155739</v>
      </c>
      <c r="M366" s="20" cm="1">
        <f t="array" ref="M366:R366">IFERROR((VLOOKUP(A366,$A$3:$I$369,{3,5,6,7,8,9},FALSE)/VLOOKUP(A366-7,$A$3:$I$369,{3,5,6,7,8,9},FALSE))-1, "No Data")</f>
        <v>-5.5555555555555469E-2</v>
      </c>
      <c r="N366" s="20">
        <v>-5.555555555555558E-2</v>
      </c>
      <c r="O366" s="20">
        <v>0</v>
      </c>
      <c r="P366" s="20">
        <v>-0.11838790931989929</v>
      </c>
      <c r="Q366" s="20">
        <v>-0.20512820512820518</v>
      </c>
      <c r="R366" s="21">
        <v>2.1739130434782483E-2</v>
      </c>
    </row>
    <row r="367" spans="1:18" x14ac:dyDescent="0.25">
      <c r="A367" s="22">
        <v>43829</v>
      </c>
      <c r="B367" s="23">
        <v>382858</v>
      </c>
      <c r="C367" s="24">
        <v>0.18</v>
      </c>
      <c r="D367" s="23">
        <v>38</v>
      </c>
      <c r="E367" s="23">
        <v>17</v>
      </c>
      <c r="F367" s="23">
        <v>26</v>
      </c>
      <c r="G367" s="23">
        <v>385</v>
      </c>
      <c r="H367" s="23">
        <v>30</v>
      </c>
      <c r="I367" s="24">
        <v>0.95</v>
      </c>
      <c r="J367" s="25">
        <f t="shared" si="15"/>
        <v>-1.1453830939802789E-2</v>
      </c>
      <c r="K367" s="26">
        <f t="shared" si="16"/>
        <v>-4436</v>
      </c>
      <c r="L367" s="27">
        <f t="shared" si="17"/>
        <v>0.10484571836139689</v>
      </c>
      <c r="M367" s="27" cm="1">
        <f t="array" ref="M367:R367">IFERROR((VLOOKUP(A367,$A$3:$I$369,{3,5,6,7,8,9},FALSE)/VLOOKUP(A367-7,$A$3:$I$369,{3,5,6,7,8,9},FALSE))-1, "No Data")</f>
        <v>5.8823529411764497E-2</v>
      </c>
      <c r="N367" s="27">
        <v>-5.555555555555558E-2</v>
      </c>
      <c r="O367" s="27">
        <v>-0.10344827586206895</v>
      </c>
      <c r="P367" s="27">
        <v>7.8431372549019551E-2</v>
      </c>
      <c r="Q367" s="27">
        <v>0</v>
      </c>
      <c r="R367" s="28">
        <v>3.2608695652173836E-2</v>
      </c>
    </row>
    <row r="368" spans="1:18" x14ac:dyDescent="0.25">
      <c r="A368" s="15">
        <v>43830</v>
      </c>
      <c r="B368" s="16">
        <v>384453</v>
      </c>
      <c r="C368" s="17">
        <v>0.19</v>
      </c>
      <c r="D368" s="16">
        <v>33</v>
      </c>
      <c r="E368" s="16">
        <v>18</v>
      </c>
      <c r="F368" s="16">
        <v>26</v>
      </c>
      <c r="G368" s="16">
        <v>357</v>
      </c>
      <c r="H368" s="16">
        <v>36</v>
      </c>
      <c r="I368" s="17">
        <v>0.91</v>
      </c>
      <c r="J368" s="18">
        <f t="shared" si="15"/>
        <v>-2.3173978710042675E-3</v>
      </c>
      <c r="K368" s="19">
        <f t="shared" si="16"/>
        <v>-893</v>
      </c>
      <c r="L368" s="20">
        <f t="shared" si="17"/>
        <v>-0.1769118532435785</v>
      </c>
      <c r="M368" s="20" cm="1">
        <f t="array" ref="M368:R368">IFERROR((VLOOKUP(A368,$A$3:$I$369,{3,5,6,7,8,9},FALSE)/VLOOKUP(A368-7,$A$3:$I$369,{3,5,6,7,8,9},FALSE))-1, "No Data")</f>
        <v>0.11764705882352944</v>
      </c>
      <c r="N368" s="20">
        <v>5.8823529411764719E-2</v>
      </c>
      <c r="O368" s="20">
        <v>0</v>
      </c>
      <c r="P368" s="20">
        <v>-9.3908629441624369E-2</v>
      </c>
      <c r="Q368" s="20">
        <v>-9.9999999999999978E-2</v>
      </c>
      <c r="R368" s="21">
        <v>-2.1505376344086002E-2</v>
      </c>
    </row>
    <row r="369" spans="1:18" x14ac:dyDescent="0.25">
      <c r="A369" s="36">
        <v>43831</v>
      </c>
      <c r="B369" s="37">
        <v>385535</v>
      </c>
      <c r="C369" s="38">
        <v>0.17</v>
      </c>
      <c r="D369" s="37">
        <v>31</v>
      </c>
      <c r="E369" s="37">
        <v>20</v>
      </c>
      <c r="F369" s="37">
        <v>28</v>
      </c>
      <c r="G369" s="37">
        <v>397</v>
      </c>
      <c r="H369" s="37">
        <v>33</v>
      </c>
      <c r="I369" s="38">
        <v>0.93</v>
      </c>
      <c r="J369" s="39">
        <f t="shared" si="15"/>
        <v>-4.4934774099892438E-2</v>
      </c>
      <c r="K369" s="40">
        <f t="shared" si="16"/>
        <v>-18139</v>
      </c>
      <c r="L369" s="41">
        <f t="shared" si="17"/>
        <v>-0.22086784202885967</v>
      </c>
      <c r="M369" s="41" cm="1">
        <f t="array" ref="M369:R369">IFERROR((VLOOKUP(A369,$A$3:$I$369,{3,5,6,7,8,9},FALSE)/VLOOKUP(A369-7,$A$3:$I$369,{3,5,6,7,8,9},FALSE))-1, "No Data")</f>
        <v>-0.10526315789473684</v>
      </c>
      <c r="N369" s="41">
        <v>0</v>
      </c>
      <c r="O369" s="41">
        <v>3.7037037037036979E-2</v>
      </c>
      <c r="P369" s="41">
        <v>8.4699453551912551E-2</v>
      </c>
      <c r="Q369" s="41">
        <v>-5.7142857142857162E-2</v>
      </c>
      <c r="R369" s="42">
        <v>0</v>
      </c>
    </row>
  </sheetData>
  <mergeCells count="1">
    <mergeCell ref="B1: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00F55-ED18-4254-A9C7-75E412AF25FE}">
  <dimension ref="A1:D14"/>
  <sheetViews>
    <sheetView workbookViewId="0">
      <selection activeCell="F6" sqref="F6"/>
    </sheetView>
  </sheetViews>
  <sheetFormatPr defaultRowHeight="15.75" x14ac:dyDescent="0.25"/>
  <cols>
    <col min="2" max="2" width="14.875" bestFit="1" customWidth="1"/>
  </cols>
  <sheetData>
    <row r="1" spans="1:4" x14ac:dyDescent="0.25">
      <c r="A1" s="10" t="s">
        <v>72</v>
      </c>
      <c r="B1" s="10" t="s">
        <v>71</v>
      </c>
    </row>
    <row r="2" spans="1:4" x14ac:dyDescent="0.25">
      <c r="A2" s="1" t="s">
        <v>73</v>
      </c>
      <c r="B2" s="1">
        <v>6</v>
      </c>
    </row>
    <row r="3" spans="1:4" x14ac:dyDescent="0.25">
      <c r="A3" s="1" t="s">
        <v>74</v>
      </c>
      <c r="B3" s="1">
        <v>4</v>
      </c>
    </row>
    <row r="4" spans="1:4" x14ac:dyDescent="0.25">
      <c r="A4" s="1" t="s">
        <v>75</v>
      </c>
      <c r="B4" s="1">
        <v>5</v>
      </c>
    </row>
    <row r="5" spans="1:4" x14ac:dyDescent="0.25">
      <c r="A5" s="1" t="s">
        <v>76</v>
      </c>
      <c r="B5" s="1">
        <v>7</v>
      </c>
      <c r="D5" s="9"/>
    </row>
    <row r="6" spans="1:4" x14ac:dyDescent="0.25">
      <c r="A6" s="1" t="s">
        <v>42</v>
      </c>
      <c r="B6" s="1">
        <v>0</v>
      </c>
    </row>
    <row r="7" spans="1:4" x14ac:dyDescent="0.25">
      <c r="A7" s="1" t="s">
        <v>77</v>
      </c>
      <c r="B7" s="1">
        <v>2</v>
      </c>
    </row>
    <row r="8" spans="1:4" x14ac:dyDescent="0.25">
      <c r="A8" s="1" t="s">
        <v>78</v>
      </c>
      <c r="B8" s="1">
        <v>2</v>
      </c>
    </row>
    <row r="9" spans="1:4" x14ac:dyDescent="0.25">
      <c r="A9" s="1" t="s">
        <v>79</v>
      </c>
      <c r="B9" s="1">
        <v>2</v>
      </c>
    </row>
    <row r="10" spans="1:4" x14ac:dyDescent="0.25">
      <c r="A10" s="1" t="s">
        <v>80</v>
      </c>
      <c r="B10" s="1">
        <v>2</v>
      </c>
    </row>
    <row r="11" spans="1:4" x14ac:dyDescent="0.25">
      <c r="A11" s="1" t="s">
        <v>81</v>
      </c>
      <c r="B11" s="1">
        <v>2</v>
      </c>
    </row>
    <row r="12" spans="1:4" x14ac:dyDescent="0.25">
      <c r="A12" s="1" t="s">
        <v>82</v>
      </c>
      <c r="B12" s="1">
        <v>3</v>
      </c>
    </row>
    <row r="13" spans="1:4" x14ac:dyDescent="0.25">
      <c r="A13" s="1" t="s">
        <v>83</v>
      </c>
      <c r="B13" s="1">
        <v>2</v>
      </c>
    </row>
    <row r="14" spans="1:4" x14ac:dyDescent="0.25">
      <c r="A14" s="11" t="s">
        <v>84</v>
      </c>
      <c r="B14" s="11">
        <f>SUM(B2:B13)</f>
        <v>37</v>
      </c>
    </row>
  </sheetData>
  <phoneticPr fontId="6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F8882D-44D4-42A3-A3DF-14AF40B631AF}">
  <dimension ref="A3:H35"/>
  <sheetViews>
    <sheetView workbookViewId="0">
      <selection activeCell="F32" sqref="F32"/>
    </sheetView>
  </sheetViews>
  <sheetFormatPr defaultRowHeight="15.75" x14ac:dyDescent="0.25"/>
  <cols>
    <col min="1" max="1" width="12.375" bestFit="1" customWidth="1"/>
    <col min="2" max="2" width="15" bestFit="1" customWidth="1"/>
    <col min="3" max="3" width="14.125" bestFit="1" customWidth="1"/>
    <col min="4" max="4" width="13.125" bestFit="1" customWidth="1"/>
    <col min="5" max="5" width="13.5" bestFit="1" customWidth="1"/>
    <col min="7" max="7" width="12.375" bestFit="1" customWidth="1"/>
    <col min="8" max="8" width="24.75" bestFit="1" customWidth="1"/>
    <col min="9" max="32" width="8.875" bestFit="1" customWidth="1"/>
    <col min="33" max="33" width="11" bestFit="1" customWidth="1"/>
  </cols>
  <sheetData>
    <row r="3" spans="1:8" x14ac:dyDescent="0.25">
      <c r="A3" s="5" t="s">
        <v>36</v>
      </c>
      <c r="B3" t="s">
        <v>51</v>
      </c>
      <c r="C3" t="s">
        <v>52</v>
      </c>
      <c r="D3" t="s">
        <v>53</v>
      </c>
    </row>
    <row r="4" spans="1:8" x14ac:dyDescent="0.25">
      <c r="A4" s="6" t="s">
        <v>38</v>
      </c>
      <c r="B4" s="7">
        <v>312407748</v>
      </c>
      <c r="C4" s="7">
        <v>228773311</v>
      </c>
      <c r="D4" s="7">
        <v>112204738</v>
      </c>
    </row>
    <row r="5" spans="1:8" x14ac:dyDescent="0.25">
      <c r="A5" s="6" t="s">
        <v>39</v>
      </c>
      <c r="B5" s="7">
        <v>285313636</v>
      </c>
      <c r="C5" s="7">
        <v>213985225</v>
      </c>
      <c r="D5" s="7">
        <v>87179158</v>
      </c>
    </row>
    <row r="6" spans="1:8" x14ac:dyDescent="0.25">
      <c r="A6" s="6" t="s">
        <v>40</v>
      </c>
      <c r="B6" s="7">
        <v>324738378</v>
      </c>
      <c r="C6" s="7">
        <v>243553784</v>
      </c>
      <c r="D6" s="7">
        <v>99225605</v>
      </c>
    </row>
    <row r="7" spans="1:8" x14ac:dyDescent="0.25">
      <c r="A7" s="6" t="s">
        <v>41</v>
      </c>
      <c r="B7" s="7">
        <v>302905072</v>
      </c>
      <c r="C7" s="7">
        <v>227178803</v>
      </c>
      <c r="D7" s="7">
        <v>92554318</v>
      </c>
    </row>
    <row r="8" spans="1:8" x14ac:dyDescent="0.25">
      <c r="A8" s="6" t="s">
        <v>42</v>
      </c>
      <c r="B8" s="7">
        <v>309993479</v>
      </c>
      <c r="C8" s="7">
        <v>232495110</v>
      </c>
      <c r="D8" s="7">
        <v>94720222</v>
      </c>
    </row>
    <row r="9" spans="1:8" x14ac:dyDescent="0.25">
      <c r="A9" s="6" t="s">
        <v>43</v>
      </c>
      <c r="B9" s="7">
        <v>314663322</v>
      </c>
      <c r="C9" s="7">
        <v>235997492</v>
      </c>
      <c r="D9" s="7">
        <v>96147116</v>
      </c>
    </row>
    <row r="10" spans="1:8" x14ac:dyDescent="0.25">
      <c r="A10" s="6" t="s">
        <v>44</v>
      </c>
      <c r="B10" s="7">
        <v>305734571</v>
      </c>
      <c r="C10" s="7">
        <v>229300927</v>
      </c>
      <c r="D10" s="7">
        <v>93418887</v>
      </c>
    </row>
    <row r="11" spans="1:8" x14ac:dyDescent="0.25">
      <c r="A11" s="6" t="s">
        <v>45</v>
      </c>
      <c r="B11" s="7">
        <v>318470958</v>
      </c>
      <c r="C11" s="7">
        <v>238853221</v>
      </c>
      <c r="D11" s="7">
        <v>97310562</v>
      </c>
    </row>
    <row r="12" spans="1:8" x14ac:dyDescent="0.25">
      <c r="A12" s="6" t="s">
        <v>46</v>
      </c>
      <c r="B12" s="7">
        <v>307306195</v>
      </c>
      <c r="C12" s="7">
        <v>230479648</v>
      </c>
      <c r="D12" s="7">
        <v>93899107</v>
      </c>
    </row>
    <row r="13" spans="1:8" x14ac:dyDescent="0.25">
      <c r="A13" s="6" t="s">
        <v>47</v>
      </c>
      <c r="B13" s="7">
        <v>305458508</v>
      </c>
      <c r="C13" s="7">
        <v>229093879</v>
      </c>
      <c r="D13" s="7">
        <v>93334537</v>
      </c>
    </row>
    <row r="14" spans="1:8" x14ac:dyDescent="0.25">
      <c r="A14" s="6" t="s">
        <v>48</v>
      </c>
      <c r="B14" s="7">
        <v>311591298</v>
      </c>
      <c r="C14" s="7">
        <v>233693475</v>
      </c>
      <c r="D14" s="7">
        <v>95208446</v>
      </c>
    </row>
    <row r="15" spans="1:8" x14ac:dyDescent="0.25">
      <c r="A15" s="6" t="s">
        <v>49</v>
      </c>
      <c r="B15" s="7">
        <v>316792462</v>
      </c>
      <c r="C15" s="7">
        <v>237594347</v>
      </c>
      <c r="D15" s="7">
        <v>96797688</v>
      </c>
      <c r="G15" s="5" t="s">
        <v>36</v>
      </c>
      <c r="H15" t="s">
        <v>50</v>
      </c>
    </row>
    <row r="16" spans="1:8" x14ac:dyDescent="0.25">
      <c r="A16" s="6" t="s">
        <v>37</v>
      </c>
      <c r="B16" s="7">
        <v>3715375627</v>
      </c>
      <c r="C16" s="7">
        <v>2780999222</v>
      </c>
      <c r="D16" s="7">
        <v>1152000384</v>
      </c>
      <c r="G16" s="6" t="s">
        <v>38</v>
      </c>
      <c r="H16" s="7">
        <v>877365352</v>
      </c>
    </row>
    <row r="17" spans="1:8" x14ac:dyDescent="0.25">
      <c r="G17" s="6" t="s">
        <v>39</v>
      </c>
      <c r="H17" s="7">
        <v>792537863</v>
      </c>
    </row>
    <row r="18" spans="1:8" x14ac:dyDescent="0.25">
      <c r="G18" s="6" t="s">
        <v>40</v>
      </c>
      <c r="H18" s="7">
        <v>902051037</v>
      </c>
    </row>
    <row r="19" spans="1:8" x14ac:dyDescent="0.25">
      <c r="G19" s="6" t="s">
        <v>41</v>
      </c>
      <c r="H19" s="7">
        <v>841402962</v>
      </c>
    </row>
    <row r="20" spans="1:8" x14ac:dyDescent="0.25">
      <c r="G20" s="6" t="s">
        <v>42</v>
      </c>
      <c r="H20" s="7">
        <v>861092986</v>
      </c>
    </row>
    <row r="21" spans="1:8" x14ac:dyDescent="0.25">
      <c r="G21" s="6" t="s">
        <v>43</v>
      </c>
      <c r="H21" s="7">
        <v>874064770</v>
      </c>
    </row>
    <row r="22" spans="1:8" x14ac:dyDescent="0.25">
      <c r="A22" s="5" t="s">
        <v>36</v>
      </c>
      <c r="B22" t="s">
        <v>86</v>
      </c>
      <c r="C22" t="s">
        <v>87</v>
      </c>
      <c r="D22" t="s">
        <v>88</v>
      </c>
      <c r="E22" t="s">
        <v>89</v>
      </c>
      <c r="G22" s="6" t="s">
        <v>44</v>
      </c>
      <c r="H22" s="7">
        <v>849262684</v>
      </c>
    </row>
    <row r="23" spans="1:8" x14ac:dyDescent="0.25">
      <c r="A23" s="6" t="s">
        <v>38</v>
      </c>
      <c r="B23" s="58">
        <v>312407748</v>
      </c>
      <c r="C23" s="58">
        <v>228773311</v>
      </c>
      <c r="D23" s="58">
        <v>112204738</v>
      </c>
      <c r="E23" s="58">
        <v>223979555</v>
      </c>
      <c r="G23" s="6" t="s">
        <v>45</v>
      </c>
      <c r="H23" s="7">
        <v>884641540</v>
      </c>
    </row>
    <row r="24" spans="1:8" x14ac:dyDescent="0.25">
      <c r="A24" s="6" t="s">
        <v>39</v>
      </c>
      <c r="B24" s="58">
        <v>285313636</v>
      </c>
      <c r="C24" s="58">
        <v>213985225</v>
      </c>
      <c r="D24" s="58">
        <v>87179158</v>
      </c>
      <c r="E24" s="58">
        <v>206059844</v>
      </c>
      <c r="G24" s="6" t="s">
        <v>46</v>
      </c>
      <c r="H24" s="7">
        <v>853628311</v>
      </c>
    </row>
    <row r="25" spans="1:8" x14ac:dyDescent="0.25">
      <c r="A25" s="6" t="s">
        <v>40</v>
      </c>
      <c r="B25" s="58">
        <v>324738378</v>
      </c>
      <c r="C25" s="58">
        <v>243553784</v>
      </c>
      <c r="D25" s="58">
        <v>99225605</v>
      </c>
      <c r="E25" s="58">
        <v>234533270</v>
      </c>
      <c r="G25" s="6" t="s">
        <v>47</v>
      </c>
      <c r="H25" s="7">
        <v>848495846</v>
      </c>
    </row>
    <row r="26" spans="1:8" x14ac:dyDescent="0.25">
      <c r="A26" s="6" t="s">
        <v>41</v>
      </c>
      <c r="B26" s="58">
        <v>302905072</v>
      </c>
      <c r="C26" s="58">
        <v>227178803</v>
      </c>
      <c r="D26" s="58">
        <v>92554318</v>
      </c>
      <c r="E26" s="58">
        <v>218764769</v>
      </c>
      <c r="G26" s="6" t="s">
        <v>48</v>
      </c>
      <c r="H26" s="7">
        <v>865531374</v>
      </c>
    </row>
    <row r="27" spans="1:8" x14ac:dyDescent="0.25">
      <c r="A27" s="6" t="s">
        <v>42</v>
      </c>
      <c r="B27" s="58">
        <v>309993479</v>
      </c>
      <c r="C27" s="58">
        <v>232495110</v>
      </c>
      <c r="D27" s="58">
        <v>94720222</v>
      </c>
      <c r="E27" s="58">
        <v>223884175</v>
      </c>
      <c r="G27" s="6" t="s">
        <v>49</v>
      </c>
      <c r="H27" s="7">
        <v>879979048</v>
      </c>
    </row>
    <row r="28" spans="1:8" x14ac:dyDescent="0.25">
      <c r="A28" s="6" t="s">
        <v>43</v>
      </c>
      <c r="B28" s="58">
        <v>314663322</v>
      </c>
      <c r="C28" s="58">
        <v>235997492</v>
      </c>
      <c r="D28" s="58">
        <v>96147116</v>
      </c>
      <c r="E28" s="58">
        <v>227256840</v>
      </c>
      <c r="G28" s="6" t="s">
        <v>37</v>
      </c>
      <c r="H28" s="7">
        <v>10330053773</v>
      </c>
    </row>
    <row r="29" spans="1:8" x14ac:dyDescent="0.25">
      <c r="A29" s="6" t="s">
        <v>44</v>
      </c>
      <c r="B29" s="58">
        <v>305734571</v>
      </c>
      <c r="C29" s="58">
        <v>229300927</v>
      </c>
      <c r="D29" s="58">
        <v>93418887</v>
      </c>
      <c r="E29" s="58">
        <v>220808299</v>
      </c>
    </row>
    <row r="30" spans="1:8" x14ac:dyDescent="0.25">
      <c r="A30" s="6" t="s">
        <v>45</v>
      </c>
      <c r="B30" s="58">
        <v>318470958</v>
      </c>
      <c r="C30" s="58">
        <v>238853221</v>
      </c>
      <c r="D30" s="58">
        <v>97310562</v>
      </c>
      <c r="E30" s="58">
        <v>230006799</v>
      </c>
    </row>
    <row r="31" spans="1:8" x14ac:dyDescent="0.25">
      <c r="A31" s="6" t="s">
        <v>46</v>
      </c>
      <c r="B31" s="58">
        <v>307306195</v>
      </c>
      <c r="C31" s="58">
        <v>230479648</v>
      </c>
      <c r="D31" s="58">
        <v>93899107</v>
      </c>
      <c r="E31" s="58">
        <v>221943361</v>
      </c>
    </row>
    <row r="32" spans="1:8" x14ac:dyDescent="0.25">
      <c r="A32" s="6" t="s">
        <v>47</v>
      </c>
      <c r="B32" s="58">
        <v>305458508</v>
      </c>
      <c r="C32" s="58">
        <v>229093879</v>
      </c>
      <c r="D32" s="58">
        <v>93334537</v>
      </c>
      <c r="E32" s="58">
        <v>220608922</v>
      </c>
    </row>
    <row r="33" spans="1:5" x14ac:dyDescent="0.25">
      <c r="A33" s="6" t="s">
        <v>48</v>
      </c>
      <c r="B33" s="58">
        <v>311591298</v>
      </c>
      <c r="C33" s="58">
        <v>233693475</v>
      </c>
      <c r="D33" s="58">
        <v>95208446</v>
      </c>
      <c r="E33" s="58">
        <v>225038155</v>
      </c>
    </row>
    <row r="34" spans="1:5" x14ac:dyDescent="0.25">
      <c r="A34" s="6" t="s">
        <v>49</v>
      </c>
      <c r="B34" s="58">
        <v>316792462</v>
      </c>
      <c r="C34" s="58">
        <v>237594347</v>
      </c>
      <c r="D34" s="58">
        <v>96797688</v>
      </c>
      <c r="E34" s="58">
        <v>228794551</v>
      </c>
    </row>
    <row r="35" spans="1:5" x14ac:dyDescent="0.25">
      <c r="A35" s="6" t="s">
        <v>37</v>
      </c>
      <c r="B35" s="58">
        <v>3715375627</v>
      </c>
      <c r="C35" s="58">
        <v>2780999222</v>
      </c>
      <c r="D35" s="58">
        <v>1152000384</v>
      </c>
      <c r="E35" s="58">
        <v>2681678540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D0208-2E5E-45A6-8619-BE7579D0F240}">
  <dimension ref="A1:Z69"/>
  <sheetViews>
    <sheetView showGridLines="0" zoomScale="70" zoomScaleNormal="98" workbookViewId="0">
      <selection sqref="A1:Z1"/>
    </sheetView>
  </sheetViews>
  <sheetFormatPr defaultColWidth="0" defaultRowHeight="15.75" x14ac:dyDescent="0.25"/>
  <cols>
    <col min="1" max="26" width="9" customWidth="1"/>
    <col min="27" max="16384" width="9" hidden="1"/>
  </cols>
  <sheetData>
    <row r="1" spans="1:26" ht="48.75" customHeight="1" x14ac:dyDescent="0.25">
      <c r="A1" s="65" t="s">
        <v>90</v>
      </c>
      <c r="B1" s="65"/>
      <c r="C1" s="65"/>
      <c r="D1" s="65"/>
      <c r="E1" s="65"/>
      <c r="F1" s="65"/>
      <c r="G1" s="65"/>
      <c r="H1" s="65"/>
      <c r="I1" s="65"/>
      <c r="J1" s="65"/>
      <c r="K1" s="65"/>
      <c r="L1" s="65"/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</row>
    <row r="17" customFormat="1" x14ac:dyDescent="0.25"/>
    <row r="18" customFormat="1" x14ac:dyDescent="0.25"/>
    <row r="19" customFormat="1" x14ac:dyDescent="0.25"/>
    <row r="20" customFormat="1" x14ac:dyDescent="0.25"/>
    <row r="21" customFormat="1" x14ac:dyDescent="0.25"/>
    <row r="22" customFormat="1" x14ac:dyDescent="0.25"/>
    <row r="23" customFormat="1" x14ac:dyDescent="0.25"/>
    <row r="24" customFormat="1" x14ac:dyDescent="0.25"/>
    <row r="25" customFormat="1" x14ac:dyDescent="0.25"/>
    <row r="26" customFormat="1" x14ac:dyDescent="0.25"/>
    <row r="27" customFormat="1" x14ac:dyDescent="0.25"/>
    <row r="28" customFormat="1" x14ac:dyDescent="0.25"/>
    <row r="29" customFormat="1" x14ac:dyDescent="0.25"/>
    <row r="30" customFormat="1" x14ac:dyDescent="0.25"/>
    <row r="31" customFormat="1" x14ac:dyDescent="0.25"/>
    <row r="32" customFormat="1" x14ac:dyDescent="0.25"/>
    <row r="33" customFormat="1" x14ac:dyDescent="0.25"/>
    <row r="34" customFormat="1" x14ac:dyDescent="0.25"/>
    <row r="35" customFormat="1" x14ac:dyDescent="0.25"/>
    <row r="36" customFormat="1" x14ac:dyDescent="0.25"/>
    <row r="37" customFormat="1" x14ac:dyDescent="0.25"/>
    <row r="38" customFormat="1" x14ac:dyDescent="0.25"/>
    <row r="39" customFormat="1" x14ac:dyDescent="0.25"/>
    <row r="40" customFormat="1" x14ac:dyDescent="0.25"/>
    <row r="41" customFormat="1" x14ac:dyDescent="0.25"/>
    <row r="42" customFormat="1" x14ac:dyDescent="0.25"/>
    <row r="43" customFormat="1" x14ac:dyDescent="0.25"/>
    <row r="44" customFormat="1" x14ac:dyDescent="0.25"/>
    <row r="45" customFormat="1" x14ac:dyDescent="0.25"/>
    <row r="46" customFormat="1" x14ac:dyDescent="0.25"/>
    <row r="47" customFormat="1" x14ac:dyDescent="0.25"/>
    <row r="48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  <row r="64" customFormat="1" x14ac:dyDescent="0.25"/>
    <row r="65" customFormat="1" x14ac:dyDescent="0.25"/>
    <row r="66" customFormat="1" x14ac:dyDescent="0.25"/>
    <row r="67" customFormat="1" x14ac:dyDescent="0.25"/>
    <row r="68" customFormat="1" x14ac:dyDescent="0.25"/>
    <row r="69" customFormat="1" x14ac:dyDescent="0.25"/>
  </sheetData>
  <mergeCells count="1">
    <mergeCell ref="A1:Z1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71D808F0-35D0-44A6-A0A7-AFB5525D3F99}">
  <ds:schemaRefs/>
</ds:datastoreItem>
</file>

<file path=customXml/itemProps2.xml><?xml version="1.0" encoding="utf-8"?>
<ds:datastoreItem xmlns:ds="http://schemas.openxmlformats.org/officeDocument/2006/customXml" ds:itemID="{242BA819-873E-465D-8E73-DBAF6F615166}">
  <ds:schemaRefs/>
</ds:datastoreItem>
</file>

<file path=customXml/itemProps3.xml><?xml version="1.0" encoding="utf-8"?>
<ds:datastoreItem xmlns:ds="http://schemas.openxmlformats.org/officeDocument/2006/customXml" ds:itemID="{F28FD486-6418-46DD-B957-6AF6993C4968}">
  <ds:schemaRefs/>
</ds:datastoreItem>
</file>

<file path=customXml/itemProps4.xml><?xml version="1.0" encoding="utf-8"?>
<ds:datastoreItem xmlns:ds="http://schemas.openxmlformats.org/officeDocument/2006/customXml" ds:itemID="{EF0EF0E5-D762-48CF-8C5E-EE9E7B135CB0}">
  <ds:schemaRefs/>
</ds:datastoreItem>
</file>

<file path=customXml/itemProps5.xml><?xml version="1.0" encoding="utf-8"?>
<ds:datastoreItem xmlns:ds="http://schemas.openxmlformats.org/officeDocument/2006/customXml" ds:itemID="{FF1AB291-DF22-4BC2-BACC-48C5E9A4EE41}">
  <ds:schemaRefs/>
</ds:datastoreItem>
</file>

<file path=customXml/itemProps6.xml><?xml version="1.0" encoding="utf-8"?>
<ds:datastoreItem xmlns:ds="http://schemas.openxmlformats.org/officeDocument/2006/customXml" ds:itemID="{344BF60D-69CD-4CFF-BCA7-61A88941BB3B}">
  <ds:schemaRefs/>
</ds:datastoreItem>
</file>

<file path=customXml/itemProps7.xml><?xml version="1.0" encoding="utf-8"?>
<ds:datastoreItem xmlns:ds="http://schemas.openxmlformats.org/officeDocument/2006/customXml" ds:itemID="{B5425018-FB81-4BB0-BC25-B9F85C61325D}">
  <ds:schemaRefs/>
</ds:datastoreItem>
</file>

<file path=customXml/itemProps8.xml><?xml version="1.0" encoding="utf-8"?>
<ds:datastoreItem xmlns:ds="http://schemas.openxmlformats.org/officeDocument/2006/customXml" ds:itemID="{A47EFBDC-2ABA-438B-A9CE-05DD6AE675DA}">
  <ds:schemaRefs/>
</ds:datastoreItem>
</file>

<file path=customXml/itemProps9.xml><?xml version="1.0" encoding="utf-8"?>
<ds:datastoreItem xmlns:ds="http://schemas.openxmlformats.org/officeDocument/2006/customXml" ds:itemID="{44B9A3D2-70E4-44A3-9670-50C4569B2F9C}">
  <ds:schemaRefs/>
</ds:datastoreItem>
</file>

<file path=customXml/itemProps10.xml><?xml version="1.0" encoding="utf-8"?>
<ds:datastoreItem xmlns:ds="http://schemas.openxmlformats.org/officeDocument/2006/customXml" ds:itemID="{99E5FC92-DF03-4926-8715-522DFF50DDE2}">
  <ds:schemaRefs/>
</ds:datastoreItem>
</file>

<file path=customXml/itemProps11.xml><?xml version="1.0" encoding="utf-8"?>
<ds:datastoreItem xmlns:ds="http://schemas.openxmlformats.org/officeDocument/2006/customXml" ds:itemID="{460410E6-4B65-4BC9-96B1-382DC4EBBD6F}">
  <ds:schemaRefs/>
</ds:datastoreItem>
</file>

<file path=customXml/itemProps12.xml><?xml version="1.0" encoding="utf-8"?>
<ds:datastoreItem xmlns:ds="http://schemas.openxmlformats.org/officeDocument/2006/customXml" ds:itemID="{C6700418-6A52-4B91-B7B6-17628DEBD9D6}">
  <ds:schemaRefs/>
</ds:datastoreItem>
</file>

<file path=customXml/itemProps13.xml><?xml version="1.0" encoding="utf-8"?>
<ds:datastoreItem xmlns:ds="http://schemas.openxmlformats.org/officeDocument/2006/customXml" ds:itemID="{354C4367-3B96-471F-AF43-DB41A3404CD0}">
  <ds:schemaRefs/>
</ds:datastoreItem>
</file>

<file path=customXml/itemProps14.xml><?xml version="1.0" encoding="utf-8"?>
<ds:datastoreItem xmlns:ds="http://schemas.openxmlformats.org/officeDocument/2006/customXml" ds:itemID="{1FF6F9A2-0717-49D1-B5EF-EF2F76B2FFD0}">
  <ds:schemaRefs/>
</ds:datastoreItem>
</file>

<file path=customXml/itemProps15.xml><?xml version="1.0" encoding="utf-8"?>
<ds:datastoreItem xmlns:ds="http://schemas.openxmlformats.org/officeDocument/2006/customXml" ds:itemID="{B3ED5196-A45E-46D8-A4F3-FCE57C9355EF}">
  <ds:schemaRefs/>
</ds:datastoreItem>
</file>

<file path=customXml/itemProps16.xml><?xml version="1.0" encoding="utf-8"?>
<ds:datastoreItem xmlns:ds="http://schemas.openxmlformats.org/officeDocument/2006/customXml" ds:itemID="{AEAA7C31-4341-4716-B729-A6D7F814F6E4}">
  <ds:schemaRefs/>
</ds:datastoreItem>
</file>

<file path=customXml/itemProps17.xml><?xml version="1.0" encoding="utf-8"?>
<ds:datastoreItem xmlns:ds="http://schemas.openxmlformats.org/officeDocument/2006/customXml" ds:itemID="{74492544-2BBC-44F1-88AB-237FB22F7C04}">
  <ds:schemaRefs/>
</ds:datastoreItem>
</file>

<file path=customXml/itemProps18.xml><?xml version="1.0" encoding="utf-8"?>
<ds:datastoreItem xmlns:ds="http://schemas.openxmlformats.org/officeDocument/2006/customXml" ds:itemID="{063309BE-EF4D-4CB7-AC2E-9CC26DEE810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Session Details</vt:lpstr>
      <vt:lpstr>Channel wise traffic</vt:lpstr>
      <vt:lpstr>Supporting Data</vt:lpstr>
      <vt:lpstr>Result</vt:lpstr>
      <vt:lpstr>PIVOTS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Ronak V</cp:lastModifiedBy>
  <dcterms:created xsi:type="dcterms:W3CDTF">2022-09-19T07:36:05Z</dcterms:created>
  <dcterms:modified xsi:type="dcterms:W3CDTF">2024-08-24T08:22:46Z</dcterms:modified>
</cp:coreProperties>
</file>