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B55046D6-4889-4513-AB00-814DDC8C1450}" xr6:coauthVersionLast="47" xr6:coauthVersionMax="47" xr10:uidLastSave="{00000000-0000-0000-0000-000000000000}"/>
  <bookViews>
    <workbookView xWindow="28680" yWindow="-120" windowWidth="29040" windowHeight="16440" activeTab="2" xr2:uid="{00000000-000D-0000-FFFF-FFFF00000000}"/>
  </bookViews>
  <sheets>
    <sheet name="Achievements" sheetId="1" r:id="rId1"/>
    <sheet name="Advancements" sheetId="2" r:id="rId2"/>
    <sheet name="Challenges" sheetId="4" r:id="rId3"/>
    <sheet name="Statistics" sheetId="3" r:id="rId4"/>
  </sheets>
  <calcPr calcId="181029"/>
</workbook>
</file>

<file path=xl/calcChain.xml><?xml version="1.0" encoding="utf-8"?>
<calcChain xmlns="http://schemas.openxmlformats.org/spreadsheetml/2006/main">
  <c r="C26" i="4" l="1"/>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<sst xmlns="http://schemas.openxmlformats.org/spreadsheetml/2006/main" count="1658" uniqueCount="960">
  <si>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</si>
  <si>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</si>
  <si>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</si>
  <si>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</si>
  <si>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</si>
  <si>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</si>
  <si>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</si>
  <si>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</si>
  <si>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</si>
  <si>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</si>
  <si>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</si>
  <si>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</si>
  <si>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</si>
  <si>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</si>
  <si>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</si>
  <si>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</si>
  <si>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</si>
  <si>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</si>
  <si>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</si>
  <si>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</si>
  <si>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</si>
  <si>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</si>
  <si>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</si>
  <si>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</si>
  <si>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</si>
  <si>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</si>
  <si>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</si>
  <si>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</si>
  <si>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</si>
  <si>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</si>
  <si>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</si>
  <si>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</si>
  <si>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</si>
  <si>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</si>
  <si>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</si>
  <si>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</si>
  <si>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</si>
  <si>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</si>
  <si>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</si>
  <si>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</si>
  <si>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</si>
  <si>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</si>
  <si>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</si>
  <si>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</si>
  <si>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</si>
  <si>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</si>
  <si>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</si>
  <si>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</si>
  <si>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</si>
  <si>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</si>
  <si>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</si>
  <si>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</si>
  <si>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</si>
  <si>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</si>
  <si>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</si>
  <si>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</si>
  <si>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</si>
  <si>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</si>
  <si>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</si>
  <si>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</si>
  <si>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</si>
  <si>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</si>
  <si>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</si>
  <si>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</si>
  <si>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</si>
  <si>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</si>
  <si>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</si>
  <si>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</si>
  <si>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</si>
  <si>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</si>
  <si>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</si>
  <si>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</si>
  <si>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</si>
  <si>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</si>
  <si>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</si>
  <si>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</si>
  <si>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</si>
  <si>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</si>
  <si>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</si>
  <si>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</si>
  <si>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</si>
  <si>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</si>
  <si>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</si>
  <si>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</si>
  <si>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</si>
  <si>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</si>
  <si>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</si>
  <si>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</si>
  <si>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</si>
  <si>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</si>
  <si>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</si>
  <si>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</si>
  <si>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</si>
  <si>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</si>
  <si>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</si>
  <si>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</si>
  <si>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</si>
  <si>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</si>
  <si>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</si>
  <si>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</si>
  <si>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</si>
  <si>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</si>
  <si>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</si>
  <si>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</si>
  <si>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</si>
  <si>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</si>
  <si>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</si>
  <si>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</si>
  <si>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</si>
  <si>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</si>
  <si>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</si>
  <si>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</si>
  <si>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</si>
  <si>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</si>
  <si>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</si>
  <si>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</si>
  <si>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</si>
  <si>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</si>
  <si>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</si>
  <si>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</si>
  <si>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</si>
  <si>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</si>
  <si>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</si>
  <si>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</si>
  <si>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</si>
  <si>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</si>
  <si>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</si>
  <si>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</si>
  <si>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</si>
  <si>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</si>
  <si>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</si>
  <si>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</si>
  <si>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</si>
  <si>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</si>
  <si>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</si>
  <si>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</si>
  <si>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</si>
  <si>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</si>
  <si>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</si>
  <si>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</si>
  <si>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</si>
  <si>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</si>
  <si>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</si>
  <si>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</si>
  <si>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</si>
  <si>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</si>
  <si>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</si>
  <si>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</si>
  <si>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</si>
  <si>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</si>
  <si>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</si>
  <si>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</si>
  <si>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</si>
  <si>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</si>
  <si>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</si>
  <si>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</si>
  <si>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</si>
  <si>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</si>
  <si>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</si>
  <si>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</si>
  <si>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</si>
  <si>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</si>
  <si>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</si>
  <si>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</si>
  <si>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</si>
  <si>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</si>
  <si>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</si>
  <si>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</si>
  <si>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</si>
  <si>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</si>
  <si>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</si>
  <si>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</si>
  <si>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</si>
  <si>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</si>
  <si>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</si>
  <si>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</si>
  <si>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</si>
  <si>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</si>
  <si>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</si>
  <si>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</si>
  <si>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</si>
  <si>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</si>
  <si>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</si>
  <si>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</si>
  <si>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</si>
  <si>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</si>
  <si>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</si>
  <si>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</si>
  <si>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</si>
  <si>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</si>
  <si>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</si>
  <si>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</si>
  <si>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</si>
  <si>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</si>
  <si>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</si>
  <si>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</si>
  <si>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</si>
  <si>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</si>
  <si>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</si>
  <si>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</si>
  <si>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</si>
  <si>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</si>
  <si>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</si>
  <si>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</si>
  <si>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</si>
  <si>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</si>
  <si>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</si>
  <si>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</si>
  <si>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</si>
  <si>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</si>
  <si>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</si>
  <si>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</si>
  <si>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</si>
  <si>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</si>
  <si>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</si>
  <si>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</si>
  <si>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</si>
  <si>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</si>
  <si>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</si>
  <si>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</si>
  <si>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</si>
  <si>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</si>
  <si>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</si>
  <si>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</si>
  <si>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</si>
  <si>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</si>
  <si>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</si>
  <si>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</si>
  <si>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</si>
  <si>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</si>
  <si>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</si>
  <si>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</si>
  <si>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</si>
  <si>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</si>
  <si>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</si>
  <si>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</si>
  <si>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</si>
  <si>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</si>
  <si>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</si>
  <si>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</si>
  <si>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</si>
  <si>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</si>
  <si>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</si>
  <si>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</si>
  <si>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</si>
  <si>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</si>
  <si>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</si>
  <si>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</si>
  <si>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</si>
  <si>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</si>
  <si>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</si>
  <si>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</si>
  <si>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</si>
  <si>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</si>
  <si>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</si>
  <si>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</si>
  <si>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</si>
  <si>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</si>
  <si>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</si>
  <si>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</si>
  <si>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</si>
  <si>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</si>
  <si>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</si>
  <si>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</si>
  <si>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</si>
  <si>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</si>
  <si>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</si>
  <si>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</si>
  <si>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</si>
  <si>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</si>
  <si>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</si>
  <si>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</si>
  <si>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</si>
  <si>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</si>
  <si>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</si>
  <si>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</si>
  <si>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</si>
  <si>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</si>
  <si>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</si>
  <si>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</si>
  <si>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</si>
  <si>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</si>
  <si>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</si>
  <si>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</si>
  <si>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</si>
  <si>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</si>
  <si>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</si>
  <si>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</si>
  <si>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</si>
  <si>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</si>
  <si>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</si>
  <si>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</si>
  <si>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</si>
  <si>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</si>
  <si>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</si>
  <si>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</si>
  <si>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</si>
  <si>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</si>
  <si>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</si>
  <si>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</si>
  <si>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</si>
  <si>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</si>
  <si>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</si>
  <si>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</si>
  <si>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</si>
  <si>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</si>
  <si>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</si>
  <si>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</si>
  <si>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</si>
  <si>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</si>
  <si>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</si>
  <si>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</si>
  <si>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</si>
  <si>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</si>
  <si>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</si>
  <si>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</si>
  <si>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</si>
  <si>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</si>
  <si>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</si>
  <si>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</si>
  <si>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</si>
  <si>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</si>
  <si>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</si>
  <si>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</si>
  <si>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</si>
  <si>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</si>
  <si>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</si>
  <si>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</si>
  <si>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</si>
  <si>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</si>
  <si>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</si>
  <si>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</si>
  <si>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</si>
  <si>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</si>
  <si>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</si>
  <si>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</si>
  <si>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</si>
  <si>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</si>
  <si>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</si>
  <si>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</si>
  <si>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</si>
  <si>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</si>
  <si>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</si>
  <si>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</si>
  <si>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</si>
  <si>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</si>
  <si>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</si>
  <si>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</si>
  <si>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</si>
  <si>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</si>
  <si>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</si>
  <si>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</si>
  <si>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</si>
  <si>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</si>
  <si>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</si>
  <si>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</si>
  <si>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</si>
  <si>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</si>
  <si>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</si>
  <si>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</si>
  <si>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</si>
  <si>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</si>
  <si>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</si>
  <si>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</si>
  <si>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</si>
  <si>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</si>
  <si>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</si>
  <si>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</si>
  <si>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</si>
  <si>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</si>
  <si>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</si>
  <si>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</si>
  <si>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</si>
  <si>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</si>
  <si>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</si>
  <si>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</si>
  <si>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</si>
  <si>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</si>
  <si>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</si>
  <si>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</si>
  <si>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</si>
  <si>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</si>
  <si>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</si>
  <si>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</si>
  <si>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</si>
  <si>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</si>
  <si>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</si>
  <si>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</si>
  <si>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</si>
  <si>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</si>
  <si>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</si>
  <si>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</si>
  <si>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</si>
  <si>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</si>
  <si>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</si>
  <si>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</si>
  <si>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</si>
  <si>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</si>
  <si>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</si>
  <si>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</si>
  <si>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</si>
  <si>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</si>
  <si>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</si>
  <si>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</si>
  <si>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</si>
  <si>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</si>
  <si>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</si>
  <si>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</si>
  <si>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</si>
  <si>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</si>
  <si>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</si>
  <si>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</si>
  <si>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</si>
  <si>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</si>
  <si>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</si>
  <si>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</si>
  <si>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</si>
  <si>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</si>
  <si>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</si>
  <si>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</si>
  <si>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</si>
  <si>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</si>
  <si>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</si>
  <si>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</si>
  <si>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</si>
  <si>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</si>
  <si>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</si>
  <si>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</si>
  <si>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</si>
  <si>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</si>
  <si>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</si>
  <si>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</si>
  <si>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</si>
  <si>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</si>
  <si>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</si>
  <si>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</si>
  <si>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</si>
  <si>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</si>
  <si>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</si>
  <si>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</si>
  <si>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</si>
  <si>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</si>
  <si>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</si>
  <si>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</si>
  <si>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</si>
  <si>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</si>
  <si>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</si>
  <si>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</si>
  <si>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</si>
  <si>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</si>
  <si>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</si>
  <si>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</si>
  <si>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</si>
  <si>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</si>
  <si>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</si>
  <si>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</si>
  <si>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</si>
  <si>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</si>
  <si>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</si>
  <si>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</si>
  <si>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</si>
  <si>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</si>
  <si>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</si>
  <si>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</si>
  <si>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</si>
  <si>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</si>
  <si>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</si>
  <si>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</si>
  <si>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</si>
  <si>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</si>
  <si>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</si>
  <si>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</si>
  <si>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</si>
  <si>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</si>
  <si>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</si>
  <si>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</si>
  <si>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</si>
  <si>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</si>
  <si>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</si>
  <si>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</si>
  <si>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</si>
  <si>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</si>
  <si>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</si>
  <si>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</si>
  <si>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</si>
  <si>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</si>
  <si>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</si>
  <si>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</si>
  <si>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</si>
  <si>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</si>
  <si>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</si>
  <si>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</si>
  <si>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</si>
  <si>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</si>
  <si>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</si>
  <si>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</si>
  <si>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</si>
  <si>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</si>
  <si>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</si>
  <si>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</si>
  <si>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</si>
  <si>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</si>
  <si>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</si>
  <si>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</si>
  <si>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</si>
  <si>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</si>
  <si>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</si>
  <si>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</si>
  <si>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</si>
  <si>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</si>
  <si>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</si>
  <si>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</si>
  <si>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</si>
  <si>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</si>
  <si>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</si>
  <si>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</si>
  <si>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</si>
  <si>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</si>
  <si>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</si>
  <si>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</si>
  <si>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</si>
  <si>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</si>
  <si>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</si>
  <si>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</si>
  <si>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</si>
  <si>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</si>
  <si>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</si>
  <si>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</si>
  <si>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</si>
  <si>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</si>
  <si>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</si>
  <si>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</si>
  <si>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</si>
  <si>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</si>
  <si>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</si>
  <si>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</si>
  <si>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</si>
  <si>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</si>
  <si>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</si>
  <si>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</si>
  <si>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</si>
  <si>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</si>
  <si>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</si>
  <si>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</si>
  <si>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</si>
  <si>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</si>
  <si>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</si>
  <si>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</si>
  <si>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</si>
  <si>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</si>
  <si>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</si>
  <si>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</si>
  <si>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</si>
  <si>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</si>
  <si>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</si>
  <si>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</si>
  <si>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</si>
  <si>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</si>
  <si>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</si>
  <si>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</si>
  <si>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</si>
  <si>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</si>
  <si>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</si>
  <si>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</si>
  <si>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</si>
  <si>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</si>
  <si>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</si>
  <si>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</si>
  <si>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</si>
  <si>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</si>
  <si>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</si>
  <si>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</si>
  <si>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</si>
  <si>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</si>
  <si>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</si>
  <si>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</si>
  <si>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</si>
  <si>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</si>
  <si>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</si>
  <si>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</si>
  <si>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</si>
  <si>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</si>
  <si>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</si>
  <si>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</si>
  <si>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</si>
  <si>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</si>
  <si>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</si>
  <si>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</si>
  <si>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</si>
  <si>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</si>
  <si>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</si>
  <si>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</si>
  <si>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</si>
  <si>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</si>
  <si>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</si>
  <si>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</si>
  <si>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</si>
  <si>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</si>
  <si>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</si>
  <si>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</si>
  <si>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</si>
  <si>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</si>
  <si>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</si>
  <si>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</si>
  <si>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</si>
  <si>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</si>
  <si>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</si>
  <si>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</si>
  <si>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</si>
  <si>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</si>
  <si>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</si>
  <si>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</si>
  <si>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</si>
  <si>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</si>
  <si>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</si>
  <si>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</si>
  <si>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</si>
  <si>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</si>
  <si>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</si>
  <si>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</si>
  <si>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</si>
  <si>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</si>
  <si>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</si>
  <si>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</si>
  <si>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</si>
  <si>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</si>
  <si>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</si>
  <si>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</si>
  <si>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</si>
  <si>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</si>
  <si>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</si>
  <si>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</si>
  <si>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</si>
  <si>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</si>
  <si>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</si>
  <si>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</si>
  <si>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</si>
  <si>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</si>
  <si>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</si>
  <si>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</si>
  <si>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</si>
  <si>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</si>
  <si>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</si>
  <si>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</si>
  <si>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</si>
  <si>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</si>
  <si>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</si>
  <si>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</si>
  <si>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</si>
  <si>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</si>
  <si>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</si>
  <si>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</si>
  <si>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</si>
  <si>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</si>
  <si>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</si>
  <si>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</si>
  <si>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</si>
  <si>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</si>
  <si>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</si>
  <si>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</si>
  <si>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</si>
  <si>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</si>
  <si>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</si>
  <si>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</si>
  <si>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</si>
  <si>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</si>
  <si>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</si>
  <si>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</si>
  <si>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</si>
  <si>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</si>
  <si>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</si>
  <si>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</si>
  <si>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</si>
  <si>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</si>
  <si>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</si>
  <si>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</si>
  <si>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</si>
  <si>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</si>
  <si>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</si>
  <si>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</si>
  <si>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</si>
  <si>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</si>
  <si>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</si>
  <si>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</si>
  <si>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</si>
  <si>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</si>
  <si>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</si>
  <si>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</si>
  <si>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</si>
  <si>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</si>
  <si>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</si>
  <si>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</si>
  <si>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</si>
  <si>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</si>
  <si>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</si>
  <si>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</si>
  <si>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</si>
  <si>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</si>
  <si>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</si>
  <si>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</si>
  <si>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</si>
  <si>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</si>
  <si>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</si>
  <si>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</si>
  <si>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</si>
  <si>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</si>
  <si>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</si>
  <si>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</si>
  <si>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</si>
  <si>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</si>
  <si>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</si>
  <si>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</si>
  <si>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</si>
  <si>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</si>
  <si>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</si>
  <si>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</si>
  <si>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</si>
  <si>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</si>
  <si>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</si>
  <si>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</si>
  <si>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</si>
  <si>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</si>
  <si>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</si>
  <si>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</si>
  <si>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</si>
  <si>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</si>
  <si>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</si>
  <si>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</si>
  <si>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</si>
  <si>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</si>
  <si>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</si>
  <si>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</si>
  <si>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</si>
  <si>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</si>
  <si>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</si>
  <si>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</si>
  <si>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</si>
  <si>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</si>
  <si>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</si>
  <si>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</si>
  <si>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</si>
  <si>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</si>
  <si>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</si>
  <si>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</si>
  <si>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</si>
  <si>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</si>
  <si>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</si>
  <si>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</si>
  <si>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</si>
  <si>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</si>
  <si>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</si>
  <si>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</si>
  <si>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</si>
  <si>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</si>
  <si>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</si>
  <si>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</si>
  <si>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</si>
  <si>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</si>
  <si>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</si>
  <si>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</si>
  <si>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</si>
  <si>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</si>
  <si>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</si>
  <si>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</si>
  <si>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</si>
  <si>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</si>
  <si>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</si>
  <si>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</si>
  <si>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</si>
  <si>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</si>
  <si>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</si>
  <si>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</si>
  <si>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</si>
  <si>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</si>
  <si>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</si>
  <si>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</si>
  <si>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</si>
  <si>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</si>
  <si>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</si>
  <si>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</si>
  <si>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</si>
  <si>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</si>
  <si>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</si>
  <si>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</si>
  <si>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</si>
  <si>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</si>
  <si>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</si>
  <si>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</si>
  <si>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</si>
  <si>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</si>
  <si>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</si>
  <si>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</si>
  <si>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</si>
  <si>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</si>
  <si>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</si>
  <si>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</si>
  <si>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</si>
  <si>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</si>
  <si>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</si>
  <si>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</si>
  <si>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</si>
  <si>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</si>
  <si>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</si>
  <si>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</si>
  <si>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</si>
  <si>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</si>
  <si>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</si>
  <si>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</si>
  <si>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</si>
  <si>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</si>
  <si>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</si>
  <si>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</si>
  <si>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</si>
  <si>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</si>
  <si>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</si>
  <si>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</si>
  <si>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</si>
  <si>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</si>
  <si>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</si>
  <si>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</si>
  <si>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</si>
  <si>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</si>
  <si>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</si>
  <si>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</si>
  <si>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</si>
  <si>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</si>
  <si>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</si>
  <si>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</si>
  <si>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</si>
  <si>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</si>
  <si>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</si>
  <si>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</si>
  <si>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</si>
  <si>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</si>
  <si>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</si>
  <si>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</si>
  <si>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</si>
  <si>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</si>
  <si>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</si>
  <si>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</si>
  <si>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</si>
  <si>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</si>
  <si>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</si>
  <si>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</si>
  <si>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</si>
  <si>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</si>
  <si>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</si>
  <si>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</si>
  <si>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</si>
  <si>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</si>
  <si>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</si>
  <si>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</si>
  <si>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</si>
  <si>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</si>
  <si>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</si>
  <si>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</si>
  <si>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</si>
  <si>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</si>
  <si>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</si>
  <si>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</si>
  <si>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</si>
  <si>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</si>
  <si>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</si>
  <si>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</si>
  <si>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</si>
  <si>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</si>
  <si>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</si>
  <si>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</si>
  <si>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</si>
  <si>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</si>
  <si>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</si>
  <si>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</si>
  <si>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</si>
  <si>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</si>
  <si>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</si>
  <si>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</si>
  <si>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</si>
  <si>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</si>
  <si>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</si>
  <si>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</si>
  <si>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</si>
  <si>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</si>
  <si>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</si>
  <si>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</si>
  <si>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</si>
  <si>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</si>
  <si>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</si>
  <si>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</si>
  <si>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</si>
  <si>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</si>
  <si>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</si>
  <si>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</si>
  <si>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</si>
  <si>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</si>
  <si>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</si>
  <si>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</si>
  <si>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</si>
  <si>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</si>
  <si>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</si>
  <si>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</si>
  <si>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</si>
  <si>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</si>
  <si>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</si>
  <si>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</si>
  <si>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</si>
  <si>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</si>
  <si>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</si>
  <si>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</si>
  <si>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</si>
  <si>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</si>
  <si>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</si>
  <si>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</si>
  <si>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</si>
  <si>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</si>
  <si>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</si>
  <si>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</si>
  <si>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</si>
  <si>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</si>
  <si>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</si>
  <si>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</si>
  <si>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</si>
  <si>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</si>
  <si>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</si>
  <si>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</si>
  <si>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</si>
  <si>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Ask Jen first</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</si>
  <si>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</si>
  <si>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</si>
  <si>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</si>
  <si>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</si>
  <si>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</si>
  <si>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</si>
  <si>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</si>
  <si>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</si>
  <si>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</si>
  <si>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</si>
  <si>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</si>
  <si>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</si>
  <si>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Name a cow SuperCow or just name a cow, whichever can be programmed</t>
  </si>
  <si>
    <t>Death of SuperCow</t>
  </si>
  <si>
    <t>Kill a named cow with a bow</t>
  </si>
  <si>
    <t>Punch a Piggy</t>
  </si>
  <si>
    <t>Punch a zombie piglin or a piglin</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</si>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</sst>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xf numFmtId="0" fontId="0" fillId="0" borderId="0" xfId="0" applyBorder="1" applyAlignment="1">
      <alignment horizontal="center" wrapText="1"/>
    </xf>
    <xf numFmtId="0" fontId="0" fillId="0" borderId="0" xfId="0" applyBorder="1" applyAlignment="1">
      <alignment horizontal="righ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1" dataDxfId="5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49"/>
    <tableColumn id="2" xr3:uid="{00000000-0010-0000-0000-000002000000}" name="In-game description" dataDxfId="48"/>
    <tableColumn id="3" xr3:uid="{00000000-0010-0000-0000-000003000000}" name="Actual requirements (if different)" dataDxfId="47"/>
    <tableColumn id="5" xr3:uid="{00000000-0010-0000-0000-000005000000}" name="Category" dataDxfId="46"/>
    <tableColumn id="6" xr3:uid="{00000000-0010-0000-0000-000006000000}" name="Property Name" dataDxfId="45"/>
    <tableColumn id="7" xr3:uid="{00000000-0010-0000-0000-000007000000}" name="Index" dataDxfId="44"/>
    <tableColumn id="8" xr3:uid="{00000000-0010-0000-0000-000008000000}" name="Achievement (English Title)" dataDxfId="43"/>
    <tableColumn id="9" xr3:uid="{00000000-0010-0000-0000-000009000000}" name="Implement" dataDxfId="42"/>
    <tableColumn id="10" xr3:uid="{00000000-0010-0000-0000-00000A000000}" name="Player.json" dataDxfId="41"/>
    <tableColumn id="4" xr3:uid="{00000000-0010-0000-0000-000004000000}" name="Sort Order" dataDxfId="40"/>
    <tableColumn id="11" xr3:uid="{00000000-0010-0000-0000-00000B000000}" name="Column1" dataDxfId="3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35" dataDxfId="34">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33"/>
    <tableColumn id="2" xr3:uid="{00000000-0010-0000-0100-000002000000}" name="In-game description" dataDxfId="32"/>
    <tableColumn id="4" xr3:uid="{00000000-0010-0000-0100-000004000000}" name="Actual requirements (if different)" dataDxfId="31"/>
    <tableColumn id="3" xr3:uid="{00000000-0010-0000-0100-000003000000}" name="Category" dataDxfId="30"/>
    <tableColumn id="5" xr3:uid="{00000000-0010-0000-0100-000005000000}" name="Property Name" dataDxfId="29"/>
    <tableColumn id="6" xr3:uid="{00000000-0010-0000-0100-000006000000}" name="Index" dataDxfId="28"/>
    <tableColumn id="8" xr3:uid="{00000000-0010-0000-0100-000008000000}" name="Advancement (English Title)" dataDxfId="27"/>
    <tableColumn id="9" xr3:uid="{00000000-0010-0000-0100-000009000000}" name="Implement" dataDxfId="26"/>
    <tableColumn id="10" xr3:uid="{00000000-0010-0000-0100-00000A000000}" name="Player.json" dataDxfId="25"/>
    <tableColumn id="7" xr3:uid="{00000000-0010-0000-0100-000007000000}" name="Sort Order"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42" totalsRowShown="0" headerRowDxfId="14" dataDxfId="13">
  <autoFilter ref="A2:J42" xr:uid="{DE12FC0E-4709-4C73-B5B1-A169ACDBA6CE}"/>
  <tableColumns count="10">
    <tableColumn id="1" xr3:uid="{8A34E490-4B28-46A5-A4B0-AA9721A0B999}" name="Advancement" dataDxfId="12"/>
    <tableColumn id="2" xr3:uid="{240DE560-2643-41B9-93AE-AD1D0B88670F}" name="In-game description" dataDxfId="11"/>
    <tableColumn id="3" xr3:uid="{C9EBD348-EFEF-45E4-B948-8938B27250F0}" name="Actual requirements (if different)" dataDxfId="10">
      <calculatedColumnFormula>Table3[[#This Row],[In-game description]]</calculatedColumnFormula>
    </tableColumn>
    <tableColumn id="4" xr3:uid="{9DFAE2BC-F7A2-4E66-90D3-F7DEEBB0B980}" name="Category" dataDxfId="9"/>
    <tableColumn id="5" xr3:uid="{C0BC5EC9-9291-4522-9534-16D631CD7152}" name="Property Name" dataDxfId="8"/>
    <tableColumn id="6" xr3:uid="{7DDCB0E6-93DB-429A-AB2F-32609D87D9F6}" name="Index" dataDxfId="7"/>
    <tableColumn id="7" xr3:uid="{771A1498-3C80-4E7A-8546-D022BD7155E4}" name="Advancement (English Title)" dataDxfId="6"/>
    <tableColumn id="8" xr3:uid="{FAE293DB-7B8C-4B07-A5E0-F90A7FFAEF84}" name="Implement" dataDxfId="5"/>
    <tableColumn id="9" xr3:uid="{F2787C17-E8A3-485F-9265-F0C2BFC9FAB1}" name="Player.json" dataDxfId="4"/>
    <tableColumn id="10" xr3:uid="{785A3721-274D-4362-BD30-E3B0A3260CA8}" name="Sort Order"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65/125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55" priority="3">
      <formula>ROW()=2</formula>
    </cfRule>
    <cfRule type="expression" dxfId="54" priority="4">
      <formula>AND($A1&lt;&gt;"",MOD(ROW(),2)=1)</formula>
    </cfRule>
    <cfRule type="expression" dxfId="53" priority="5">
      <formula>AND($A1&lt;&gt;"",MOD(ROW(),2)=0)</formula>
    </cfRule>
  </conditionalFormatting>
  <conditionalFormatting sqref="K1:K1048576">
    <cfRule type="duplicateValues" dxfId="52"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19" zoomScaleNormal="100" workbookViewId="0">
      <selection activeCell="A4" sqref="A4"/>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65/110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1</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1</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1</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1</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1</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38" priority="1">
      <formula>ROW()=2</formula>
    </cfRule>
    <cfRule type="expression" dxfId="37" priority="2">
      <formula>AND($A1&lt;&gt;"",MOD(ROW(),2)=1)</formula>
    </cfRule>
    <cfRule type="expression" dxfId="36"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7"/>
  <sheetViews>
    <sheetView tabSelected="1" topLeftCell="A13" workbookViewId="0">
      <selection activeCell="B28" sqref="B28"/>
    </sheetView>
  </sheetViews>
  <sheetFormatPr defaultRowHeight="15" x14ac:dyDescent="0.25"/>
  <cols>
    <col min="1" max="1" width="37.85546875" customWidth="1"/>
    <col min="2" max="2" width="49.7109375" customWidth="1"/>
    <col min="3" max="3" width="63.42578125" customWidth="1"/>
    <col min="4" max="4" width="11" customWidth="1"/>
    <col min="5" max="5" width="15.5703125" style="2" customWidth="1"/>
    <col min="6" max="6" width="10.5703125" style="2" customWidth="1"/>
    <col min="7" max="7" width="35.5703125" style="2" customWidth="1"/>
    <col min="8" max="8" width="20.5703125" style="3" customWidth="1"/>
    <col min="9" max="10" width="15.5703125" style="4" customWidth="1"/>
  </cols>
  <sheetData>
    <row r="1" spans="1:14" s="7" customFormat="1" ht="21" x14ac:dyDescent="0.35">
      <c r="A1" s="5" t="s">
        <v>0</v>
      </c>
      <c r="C1" s="6"/>
      <c r="D1" s="6"/>
      <c r="E1" s="5" t="s">
        <v>1</v>
      </c>
      <c r="F1" s="5"/>
      <c r="G1" s="5"/>
      <c r="H1" s="8" t="str">
        <f>CONCATENATE("Complete: ",COUNTIF(Table3[Implement],"=TRUE"),"/",ROWS(Table3[Implement]))</f>
        <v>Complete: 0/40</v>
      </c>
      <c r="I1" s="5"/>
      <c r="J1" s="5"/>
      <c r="L1" s="1"/>
      <c r="M1" s="1"/>
      <c r="N1" s="4"/>
    </row>
    <row r="2" spans="1:14" s="1" customFormat="1" x14ac:dyDescent="0.25">
      <c r="A2" s="1" t="s">
        <v>459</v>
      </c>
      <c r="B2" s="4" t="s">
        <v>3</v>
      </c>
      <c r="C2" s="1" t="s">
        <v>4</v>
      </c>
      <c r="D2" s="1" t="s">
        <v>5</v>
      </c>
      <c r="E2" s="1" t="s">
        <v>6</v>
      </c>
      <c r="F2" s="1" t="s">
        <v>7</v>
      </c>
      <c r="G2" s="1" t="s">
        <v>460</v>
      </c>
      <c r="H2" s="1" t="s">
        <v>9</v>
      </c>
      <c r="I2" s="1" t="s">
        <v>10</v>
      </c>
      <c r="J2" s="1" t="s">
        <v>11</v>
      </c>
    </row>
    <row r="3" spans="1:14" s="4" customFormat="1" x14ac:dyDescent="0.25">
      <c r="A3" s="1" t="s">
        <v>162</v>
      </c>
      <c r="B3" s="4" t="s">
        <v>841</v>
      </c>
      <c r="C3" s="1" t="str">
        <f>Table3[[#This Row],[In-game description]]</f>
        <v>Kill a mob with a pork chop</v>
      </c>
      <c r="D3" s="2" t="s">
        <v>842</v>
      </c>
      <c r="E3" s="2" t="s">
        <v>843</v>
      </c>
      <c r="F3" s="2">
        <v>1</v>
      </c>
      <c r="G3" s="2" t="s">
        <v>164</v>
      </c>
      <c r="H3" s="2" t="b">
        <v>0</v>
      </c>
      <c r="I3" s="2" t="b">
        <v>0</v>
      </c>
      <c r="J3" s="3">
        <v>1</v>
      </c>
    </row>
    <row r="4" spans="1:14" x14ac:dyDescent="0.25">
      <c r="A4" s="1" t="s">
        <v>844</v>
      </c>
      <c r="B4" s="4" t="s">
        <v>845</v>
      </c>
      <c r="C4" s="1" t="str">
        <f>Table3[[#This Row],[In-game description]]</f>
        <v>Kill a mob with a cooked beef</v>
      </c>
      <c r="D4" s="2" t="s">
        <v>842</v>
      </c>
      <c r="E4" s="2" t="s">
        <v>843</v>
      </c>
      <c r="F4" s="2">
        <v>2</v>
      </c>
      <c r="G4" s="2" t="s">
        <v>846</v>
      </c>
      <c r="H4" s="2" t="b">
        <v>0</v>
      </c>
      <c r="I4" s="2" t="b">
        <v>0</v>
      </c>
      <c r="J4" s="3">
        <v>2</v>
      </c>
    </row>
    <row r="5" spans="1:14" x14ac:dyDescent="0.25">
      <c r="A5" s="1" t="s">
        <v>847</v>
      </c>
      <c r="B5" s="4" t="s">
        <v>848</v>
      </c>
      <c r="C5" s="1" t="str">
        <f>Table3[[#This Row],[In-game description]]</f>
        <v>Die in the end in the viod</v>
      </c>
      <c r="D5" s="2" t="s">
        <v>842</v>
      </c>
      <c r="E5" s="2" t="s">
        <v>843</v>
      </c>
      <c r="F5" s="2">
        <v>3</v>
      </c>
      <c r="G5" s="2" t="s">
        <v>849</v>
      </c>
      <c r="H5" s="2" t="b">
        <v>0</v>
      </c>
      <c r="I5" s="2" t="b">
        <v>0</v>
      </c>
      <c r="J5" s="3">
        <v>3</v>
      </c>
    </row>
    <row r="6" spans="1:14" x14ac:dyDescent="0.25">
      <c r="A6" s="1" t="s">
        <v>850</v>
      </c>
      <c r="B6" s="4" t="s">
        <v>851</v>
      </c>
      <c r="C6" s="1" t="str">
        <f>Table3[[#This Row],[In-game description]]</f>
        <v>Kill a Tamed Horse</v>
      </c>
      <c r="D6" s="2" t="s">
        <v>842</v>
      </c>
      <c r="E6" s="2" t="s">
        <v>843</v>
      </c>
      <c r="F6" s="2">
        <v>4</v>
      </c>
      <c r="G6" s="2" t="s">
        <v>852</v>
      </c>
      <c r="H6" s="2" t="b">
        <v>0</v>
      </c>
      <c r="I6" s="2" t="b">
        <v>0</v>
      </c>
      <c r="J6" s="3">
        <v>4</v>
      </c>
    </row>
    <row r="7" spans="1:14" x14ac:dyDescent="0.25">
      <c r="A7" s="1" t="s">
        <v>853</v>
      </c>
      <c r="B7" s="4" t="s">
        <v>854</v>
      </c>
      <c r="C7" s="1" t="str">
        <f>Table3[[#This Row],[In-game description]]</f>
        <v>Kill A named Horse</v>
      </c>
      <c r="D7" s="2" t="s">
        <v>842</v>
      </c>
      <c r="E7" s="2" t="s">
        <v>843</v>
      </c>
      <c r="F7" s="2">
        <v>5</v>
      </c>
      <c r="G7" s="2" t="s">
        <v>855</v>
      </c>
      <c r="H7" s="2" t="b">
        <v>0</v>
      </c>
      <c r="I7" s="2" t="b">
        <v>0</v>
      </c>
      <c r="J7" s="3">
        <v>5</v>
      </c>
    </row>
    <row r="8" spans="1:14" x14ac:dyDescent="0.25">
      <c r="A8" s="1" t="s">
        <v>856</v>
      </c>
      <c r="B8" s="4" t="s">
        <v>857</v>
      </c>
      <c r="C8" s="1" t="str">
        <f>Table3[[#This Row],[In-game description]]</f>
        <v>Be Killed By a Dolphin.</v>
      </c>
      <c r="D8" s="2" t="s">
        <v>842</v>
      </c>
      <c r="E8" s="2" t="s">
        <v>843</v>
      </c>
      <c r="F8" s="2">
        <v>6</v>
      </c>
      <c r="G8" s="2" t="s">
        <v>858</v>
      </c>
      <c r="H8" s="2" t="b">
        <v>0</v>
      </c>
      <c r="I8" s="2" t="b">
        <v>0</v>
      </c>
      <c r="J8" s="3">
        <v>6</v>
      </c>
    </row>
    <row r="9" spans="1:14" x14ac:dyDescent="0.25">
      <c r="A9" s="1" t="s">
        <v>859</v>
      </c>
      <c r="B9" s="4" t="s">
        <v>860</v>
      </c>
      <c r="C9" s="1" t="str">
        <f>Table3[[#This Row],[In-game description]]</f>
        <v>Get all 16 Dyes</v>
      </c>
      <c r="D9" s="2" t="s">
        <v>842</v>
      </c>
      <c r="E9" s="2" t="s">
        <v>843</v>
      </c>
      <c r="F9" s="2">
        <v>7</v>
      </c>
      <c r="G9" s="2" t="s">
        <v>861</v>
      </c>
      <c r="H9" s="2" t="b">
        <v>0</v>
      </c>
      <c r="I9" s="2" t="b">
        <v>0</v>
      </c>
      <c r="J9" s="3">
        <v>7</v>
      </c>
    </row>
    <row r="10" spans="1:14" x14ac:dyDescent="0.25">
      <c r="A10" s="1" t="s">
        <v>865</v>
      </c>
      <c r="B10" s="4" t="s">
        <v>862</v>
      </c>
      <c r="C10" s="1" t="str">
        <f>Table3[[#This Row],[In-game description]]</f>
        <v>Obtain a Wither Rose</v>
      </c>
      <c r="D10" s="2" t="s">
        <v>842</v>
      </c>
      <c r="E10" s="2" t="s">
        <v>843</v>
      </c>
      <c r="F10" s="2">
        <v>8</v>
      </c>
      <c r="G10" s="2" t="s">
        <v>866</v>
      </c>
      <c r="H10" s="2" t="b">
        <v>0</v>
      </c>
      <c r="I10" s="2" t="b">
        <v>0</v>
      </c>
      <c r="J10" s="3">
        <v>8</v>
      </c>
    </row>
    <row r="11" spans="1:14" x14ac:dyDescent="0.25">
      <c r="A11" s="1" t="s">
        <v>864</v>
      </c>
      <c r="B11" s="4" t="s">
        <v>863</v>
      </c>
      <c r="C11" s="1" t="str">
        <f>Table3[[#This Row],[In-game description]]</f>
        <v>Place Slime at Build Height</v>
      </c>
      <c r="D11" s="2" t="s">
        <v>842</v>
      </c>
      <c r="E11" s="2" t="s">
        <v>843</v>
      </c>
      <c r="F11" s="2">
        <v>9</v>
      </c>
      <c r="G11" s="2" t="s">
        <v>864</v>
      </c>
      <c r="H11" s="2" t="b">
        <v>0</v>
      </c>
      <c r="I11" s="2" t="b">
        <v>0</v>
      </c>
      <c r="J11" s="3">
        <v>9</v>
      </c>
    </row>
    <row r="12" spans="1:14" x14ac:dyDescent="0.25">
      <c r="A12" s="1" t="s">
        <v>867</v>
      </c>
      <c r="B12" s="4" t="s">
        <v>868</v>
      </c>
      <c r="C12" s="1" t="str">
        <f>Table3[[#This Row],[In-game description]]</f>
        <v>Have 20 vindicators within 16 blocks of the player</v>
      </c>
      <c r="D12" s="2" t="s">
        <v>842</v>
      </c>
      <c r="E12" s="2" t="s">
        <v>843</v>
      </c>
      <c r="F12" s="2">
        <v>10</v>
      </c>
      <c r="G12" s="2" t="s">
        <v>869</v>
      </c>
      <c r="H12" s="2" t="b">
        <v>0</v>
      </c>
      <c r="I12" s="2" t="b">
        <v>0</v>
      </c>
      <c r="J12" s="3">
        <v>10</v>
      </c>
    </row>
    <row r="13" spans="1:14" x14ac:dyDescent="0.25">
      <c r="A13" s="10" t="s">
        <v>870</v>
      </c>
      <c r="B13" s="17" t="s">
        <v>871</v>
      </c>
      <c r="C13" s="1" t="str">
        <f>Table3[[#This Row],[In-game description]]</f>
        <v>Place 42,000 magma blocks</v>
      </c>
      <c r="D13" s="2" t="s">
        <v>842</v>
      </c>
      <c r="E13" s="2" t="s">
        <v>843</v>
      </c>
      <c r="F13" s="2">
        <v>11</v>
      </c>
      <c r="G13" s="2" t="s">
        <v>872</v>
      </c>
      <c r="H13" s="2" t="b">
        <v>0</v>
      </c>
      <c r="I13" s="2" t="b">
        <v>0</v>
      </c>
      <c r="J13" s="3">
        <v>11</v>
      </c>
    </row>
    <row r="14" spans="1:14" ht="15.75" thickBot="1" x14ac:dyDescent="0.3">
      <c r="A14" s="1" t="s">
        <v>873</v>
      </c>
      <c r="B14" s="4" t="s">
        <v>874</v>
      </c>
      <c r="C14" s="4" t="str">
        <f>Table3[[#This Row],[In-game description]]</f>
        <v>Break 1,000,000 Blocks</v>
      </c>
      <c r="D14" s="2" t="s">
        <v>842</v>
      </c>
      <c r="E14" s="2" t="s">
        <v>843</v>
      </c>
      <c r="F14" s="2">
        <v>12</v>
      </c>
      <c r="G14" s="2" t="s">
        <v>873</v>
      </c>
      <c r="H14" s="2" t="b">
        <v>0</v>
      </c>
      <c r="I14" s="2" t="b">
        <v>0</v>
      </c>
      <c r="J14" s="3">
        <v>12</v>
      </c>
    </row>
    <row r="15" spans="1:14" ht="30.75" thickBot="1" x14ac:dyDescent="0.3">
      <c r="A15" s="13" t="s">
        <v>875</v>
      </c>
      <c r="B15" s="18" t="s">
        <v>876</v>
      </c>
      <c r="C15" s="1" t="str">
        <f>Table3[[#This Row],[In-game description]]</f>
        <v>swim in lava for 5 minutes Without dying (fire protection on everything)</v>
      </c>
      <c r="D15" s="2" t="s">
        <v>842</v>
      </c>
      <c r="E15" s="2" t="s">
        <v>843</v>
      </c>
      <c r="F15" s="2">
        <v>13</v>
      </c>
      <c r="G15" s="2" t="s">
        <v>877</v>
      </c>
      <c r="H15" s="2" t="b">
        <v>0</v>
      </c>
      <c r="I15" s="2" t="b">
        <v>0</v>
      </c>
      <c r="J15" s="3">
        <v>13</v>
      </c>
    </row>
    <row r="16" spans="1:14" ht="15.75" thickBot="1" x14ac:dyDescent="0.3">
      <c r="A16" s="12" t="s">
        <v>878</v>
      </c>
      <c r="B16" s="11" t="s">
        <v>879</v>
      </c>
      <c r="C16" s="1" t="str">
        <f>Table3[[#This Row],[In-game description]]</f>
        <v>Dye a sheep red</v>
      </c>
      <c r="D16" s="2" t="s">
        <v>842</v>
      </c>
      <c r="E16" s="2" t="s">
        <v>843</v>
      </c>
      <c r="F16" s="2">
        <v>14</v>
      </c>
      <c r="G16" s="2" t="s">
        <v>880</v>
      </c>
      <c r="H16" s="2" t="b">
        <v>0</v>
      </c>
      <c r="I16" s="2" t="b">
        <v>0</v>
      </c>
      <c r="J16" s="3">
        <v>14</v>
      </c>
    </row>
    <row r="17" spans="1:10" ht="15.75" thickBot="1" x14ac:dyDescent="0.3">
      <c r="A17" s="12" t="s">
        <v>881</v>
      </c>
      <c r="B17" s="11" t="s">
        <v>882</v>
      </c>
      <c r="C17" s="1" t="str">
        <f>Table3[[#This Row],[In-game description]]</f>
        <v>Did you loose a bet tman?</v>
      </c>
      <c r="D17" s="2" t="s">
        <v>842</v>
      </c>
      <c r="E17" s="2" t="s">
        <v>843</v>
      </c>
      <c r="F17" s="2">
        <v>15</v>
      </c>
      <c r="G17" s="16" t="s">
        <v>883</v>
      </c>
      <c r="H17" s="2" t="b">
        <v>0</v>
      </c>
      <c r="I17" s="2" t="b">
        <v>0</v>
      </c>
      <c r="J17" s="3">
        <v>15</v>
      </c>
    </row>
    <row r="18" spans="1:10" ht="15.75" thickBot="1" x14ac:dyDescent="0.3">
      <c r="A18" s="12" t="s">
        <v>884</v>
      </c>
      <c r="B18" s="11" t="s">
        <v>885</v>
      </c>
      <c r="C18" s="1" t="str">
        <f>Table3[[#This Row],[In-game description]]</f>
        <v>Summon a Wither</v>
      </c>
      <c r="D18" s="2" t="s">
        <v>842</v>
      </c>
      <c r="E18" s="2" t="s">
        <v>843</v>
      </c>
      <c r="F18" s="2">
        <v>16</v>
      </c>
      <c r="G18" s="15" t="s">
        <v>886</v>
      </c>
      <c r="H18" s="2" t="b">
        <v>0</v>
      </c>
      <c r="I18" s="2" t="b">
        <v>0</v>
      </c>
      <c r="J18" s="3">
        <v>16</v>
      </c>
    </row>
    <row r="19" spans="1:10" ht="15.75" thickBot="1" x14ac:dyDescent="0.3">
      <c r="A19" s="12" t="s">
        <v>887</v>
      </c>
      <c r="B19" s="11" t="s">
        <v>888</v>
      </c>
      <c r="C19" s="1" t="str">
        <f>Table3[[#This Row],[In-game description]]</f>
        <v>Place 1,000,000 gravel</v>
      </c>
      <c r="D19" s="2" t="s">
        <v>842</v>
      </c>
      <c r="E19" s="2" t="s">
        <v>843</v>
      </c>
      <c r="F19" s="2">
        <v>17</v>
      </c>
      <c r="G19" s="14" t="s">
        <v>889</v>
      </c>
      <c r="H19" s="2" t="b">
        <v>0</v>
      </c>
      <c r="I19" s="2" t="b">
        <v>0</v>
      </c>
      <c r="J19" s="3">
        <v>17</v>
      </c>
    </row>
    <row r="20" spans="1:10" ht="15.75" thickBot="1" x14ac:dyDescent="0.3">
      <c r="A20" s="13" t="s">
        <v>890</v>
      </c>
      <c r="B20" s="11" t="s">
        <v>891</v>
      </c>
      <c r="C20" s="1" t="str">
        <f>Table3[[#This Row],[In-game description]]</f>
        <v>Kill a guardian with no diamond gear</v>
      </c>
      <c r="D20" s="2" t="s">
        <v>842</v>
      </c>
      <c r="E20" s="2" t="s">
        <v>843</v>
      </c>
      <c r="F20" s="2">
        <v>18</v>
      </c>
      <c r="G20" s="15" t="s">
        <v>892</v>
      </c>
      <c r="H20" s="2" t="b">
        <v>0</v>
      </c>
      <c r="I20" s="2" t="b">
        <v>0</v>
      </c>
      <c r="J20" s="3">
        <v>18</v>
      </c>
    </row>
    <row r="21" spans="1:10" ht="15.75" thickBot="1" x14ac:dyDescent="0.3">
      <c r="A21" s="13" t="s">
        <v>893</v>
      </c>
      <c r="B21" s="18" t="s">
        <v>894</v>
      </c>
      <c r="C21" s="1" t="str">
        <f>Table3[[#This Row],[In-game description]]</f>
        <v>Name tag an armorstand</v>
      </c>
      <c r="D21" s="2" t="s">
        <v>842</v>
      </c>
      <c r="E21" s="2" t="s">
        <v>843</v>
      </c>
      <c r="F21" s="2">
        <v>19</v>
      </c>
      <c r="G21" s="2" t="s">
        <v>893</v>
      </c>
      <c r="H21" s="2" t="b">
        <v>0</v>
      </c>
      <c r="I21" s="2" t="b">
        <v>0</v>
      </c>
      <c r="J21" s="3">
        <v>19</v>
      </c>
    </row>
    <row r="22" spans="1:10" ht="15.75" thickBot="1" x14ac:dyDescent="0.3">
      <c r="A22" s="18" t="s">
        <v>895</v>
      </c>
      <c r="B22" s="13" t="s">
        <v>896</v>
      </c>
      <c r="C22" s="1" t="str">
        <f>Table3[[#This Row],[In-game description]]</f>
        <v>Kill a wither with no beacon effects and no diamond gear</v>
      </c>
      <c r="D22" s="2" t="s">
        <v>842</v>
      </c>
      <c r="E22" s="2" t="s">
        <v>843</v>
      </c>
      <c r="F22" s="2">
        <v>20</v>
      </c>
      <c r="G22" s="15" t="s">
        <v>897</v>
      </c>
      <c r="H22" s="2" t="b">
        <v>0</v>
      </c>
      <c r="I22" s="2" t="b">
        <v>0</v>
      </c>
      <c r="J22" s="3">
        <v>20</v>
      </c>
    </row>
    <row r="23" spans="1:10" ht="15.75" thickBot="1" x14ac:dyDescent="0.3">
      <c r="A23" s="11" t="s">
        <v>898</v>
      </c>
      <c r="B23" s="12" t="s">
        <v>899</v>
      </c>
      <c r="C23" s="1" t="str">
        <f>Table3[[#This Row],[In-game description]]</f>
        <v>Be killed by friendly fire while you have the wither effect</v>
      </c>
      <c r="D23" s="2" t="s">
        <v>842</v>
      </c>
      <c r="E23" s="2" t="s">
        <v>843</v>
      </c>
      <c r="F23" s="2">
        <v>21</v>
      </c>
      <c r="G23" s="2" t="s">
        <v>902</v>
      </c>
      <c r="H23" s="2" t="b">
        <v>0</v>
      </c>
      <c r="I23" s="2" t="b">
        <v>0</v>
      </c>
      <c r="J23" s="3">
        <v>21</v>
      </c>
    </row>
    <row r="24" spans="1:10" ht="15.75" thickBot="1" x14ac:dyDescent="0.3">
      <c r="A24" s="18" t="s">
        <v>900</v>
      </c>
      <c r="B24" s="13" t="s">
        <v>901</v>
      </c>
      <c r="C24" s="1" t="str">
        <f>Table3[[#This Row],[In-game description]]</f>
        <v>Kill a player when that player has the wither effect</v>
      </c>
      <c r="D24" s="2" t="s">
        <v>842</v>
      </c>
      <c r="E24" s="2" t="s">
        <v>843</v>
      </c>
      <c r="F24" s="2">
        <v>22</v>
      </c>
      <c r="G24" s="15" t="s">
        <v>903</v>
      </c>
      <c r="H24" s="2" t="b">
        <v>0</v>
      </c>
      <c r="I24" s="2" t="b">
        <v>0</v>
      </c>
      <c r="J24" s="3">
        <v>22</v>
      </c>
    </row>
    <row r="25" spans="1:10" ht="15.75" thickBot="1" x14ac:dyDescent="0.3">
      <c r="A25" s="1" t="s">
        <v>904</v>
      </c>
      <c r="B25" s="4" t="s">
        <v>905</v>
      </c>
      <c r="C25" s="1" t="str">
        <f>Table3[[#This Row],[In-game description]]</f>
        <v>Killed by a player when you have no gear on</v>
      </c>
      <c r="D25" s="2" t="s">
        <v>842</v>
      </c>
      <c r="E25" s="2" t="s">
        <v>843</v>
      </c>
      <c r="F25" s="2">
        <v>23</v>
      </c>
      <c r="G25" s="2" t="s">
        <v>906</v>
      </c>
      <c r="H25" s="2" t="b">
        <v>0</v>
      </c>
      <c r="I25" s="2" t="b">
        <v>0</v>
      </c>
      <c r="J25" s="3">
        <v>23</v>
      </c>
    </row>
    <row r="26" spans="1:10" ht="27" thickBot="1" x14ac:dyDescent="0.3">
      <c r="A26" s="12" t="s">
        <v>907</v>
      </c>
      <c r="B26" s="11" t="s">
        <v>908</v>
      </c>
      <c r="C26" s="12" t="str">
        <f>Table3[[#This Row],[In-game description]]</f>
        <v>have dark oak log, dark oak saplings and a furnace in your inventory</v>
      </c>
      <c r="D26" s="2" t="s">
        <v>842</v>
      </c>
      <c r="E26" s="2" t="s">
        <v>843</v>
      </c>
      <c r="F26" s="2">
        <v>24</v>
      </c>
      <c r="G26" s="2" t="s">
        <v>944</v>
      </c>
      <c r="H26" s="2"/>
      <c r="I26" s="2"/>
      <c r="J26" s="3"/>
    </row>
    <row r="27" spans="1:10" ht="15.75" thickBot="1" x14ac:dyDescent="0.3">
      <c r="A27" s="12" t="s">
        <v>909</v>
      </c>
      <c r="B27" s="11" t="s">
        <v>910</v>
      </c>
      <c r="C27" s="12" t="str">
        <f>Table3[[#This Row],[In-game description]]</f>
        <v>destroy a shulker with fire</v>
      </c>
      <c r="D27" s="2" t="s">
        <v>842</v>
      </c>
      <c r="E27" s="2" t="s">
        <v>843</v>
      </c>
      <c r="F27" s="2">
        <v>25</v>
      </c>
      <c r="G27" s="2" t="s">
        <v>945</v>
      </c>
      <c r="H27" s="2"/>
      <c r="I27" s="2"/>
      <c r="J27" s="3"/>
    </row>
    <row r="28" spans="1:10" ht="15.75" thickBot="1" x14ac:dyDescent="0.3">
      <c r="A28" s="12" t="s">
        <v>911</v>
      </c>
      <c r="B28" s="11" t="s">
        <v>912</v>
      </c>
      <c r="C28" s="12" t="str">
        <f>Table3[[#This Row],[In-game description]]</f>
        <v>have a shulker that is dyed black</v>
      </c>
      <c r="D28" s="2" t="s">
        <v>842</v>
      </c>
      <c r="E28" s="2" t="s">
        <v>843</v>
      </c>
      <c r="F28" s="2">
        <v>26</v>
      </c>
      <c r="G28" s="2" t="s">
        <v>946</v>
      </c>
      <c r="H28" s="2"/>
      <c r="I28" s="2"/>
      <c r="J28" s="3"/>
    </row>
    <row r="29" spans="1:10" ht="15.75" thickBot="1" x14ac:dyDescent="0.3">
      <c r="A29" s="12" t="s">
        <v>913</v>
      </c>
      <c r="B29" s="11" t="s">
        <v>914</v>
      </c>
      <c r="C29" s="12" t="s">
        <v>914</v>
      </c>
      <c r="D29" s="2" t="s">
        <v>842</v>
      </c>
      <c r="E29" s="2" t="s">
        <v>843</v>
      </c>
      <c r="F29" s="2">
        <v>27</v>
      </c>
      <c r="G29" s="2" t="s">
        <v>947</v>
      </c>
      <c r="H29" s="2"/>
      <c r="I29" s="2"/>
      <c r="J29" s="3"/>
    </row>
    <row r="30" spans="1:10" ht="15.75" thickBot="1" x14ac:dyDescent="0.3">
      <c r="A30" s="12" t="s">
        <v>915</v>
      </c>
      <c r="B30" s="11" t="s">
        <v>916</v>
      </c>
      <c r="C30" s="12" t="str">
        <f>Table3[[#This Row],[In-game description]]</f>
        <v>Obtain 164 gold blocks</v>
      </c>
      <c r="D30" s="2" t="s">
        <v>842</v>
      </c>
      <c r="E30" s="2" t="s">
        <v>843</v>
      </c>
      <c r="F30" s="2">
        <v>28</v>
      </c>
      <c r="G30" s="2" t="s">
        <v>948</v>
      </c>
      <c r="H30" s="2"/>
      <c r="I30" s="2"/>
      <c r="J30" s="3"/>
    </row>
    <row r="31" spans="1:10" ht="15.75" thickBot="1" x14ac:dyDescent="0.3">
      <c r="A31" s="12" t="s">
        <v>917</v>
      </c>
      <c r="B31" s="11" t="s">
        <v>918</v>
      </c>
      <c r="C31" s="12" t="str">
        <f>Table3[[#This Row],[In-game description]]</f>
        <v>Send a dolphin to the nether</v>
      </c>
      <c r="D31" s="2" t="s">
        <v>842</v>
      </c>
      <c r="E31" s="2" t="s">
        <v>843</v>
      </c>
      <c r="F31" s="2">
        <v>29</v>
      </c>
      <c r="G31" s="2" t="s">
        <v>949</v>
      </c>
      <c r="H31" s="2"/>
      <c r="I31" s="2"/>
      <c r="J31" s="3"/>
    </row>
    <row r="32" spans="1:10" ht="15.75" thickBot="1" x14ac:dyDescent="0.3">
      <c r="A32" s="12" t="s">
        <v>919</v>
      </c>
      <c r="B32" s="11" t="s">
        <v>920</v>
      </c>
      <c r="C32" s="12" t="s">
        <v>921</v>
      </c>
      <c r="D32" s="2" t="s">
        <v>842</v>
      </c>
      <c r="E32" s="2" t="s">
        <v>843</v>
      </c>
      <c r="F32" s="2">
        <v>30</v>
      </c>
      <c r="G32" s="2" t="s">
        <v>950</v>
      </c>
      <c r="H32" s="2"/>
      <c r="I32" s="2"/>
      <c r="J32" s="3"/>
    </row>
    <row r="33" spans="1:10" ht="15.75" thickBot="1" x14ac:dyDescent="0.3">
      <c r="A33" s="12" t="s">
        <v>922</v>
      </c>
      <c r="B33" s="19" t="s">
        <v>923</v>
      </c>
      <c r="C33" s="20" t="s">
        <v>923</v>
      </c>
      <c r="D33" s="2" t="s">
        <v>842</v>
      </c>
      <c r="E33" s="2" t="s">
        <v>843</v>
      </c>
      <c r="F33" s="2">
        <v>31</v>
      </c>
      <c r="G33" s="2" t="s">
        <v>951</v>
      </c>
      <c r="H33" s="2"/>
      <c r="I33" s="2"/>
      <c r="J33" s="3"/>
    </row>
    <row r="34" spans="1:10" ht="15.75" thickBot="1" x14ac:dyDescent="0.3">
      <c r="A34" s="12"/>
      <c r="B34" s="11" t="s">
        <v>924</v>
      </c>
      <c r="C34" s="12" t="s">
        <v>925</v>
      </c>
      <c r="D34" s="2" t="s">
        <v>842</v>
      </c>
      <c r="E34" s="2" t="s">
        <v>843</v>
      </c>
      <c r="F34" s="2">
        <v>32</v>
      </c>
      <c r="H34" s="2"/>
      <c r="I34" s="2"/>
      <c r="J34" s="3"/>
    </row>
    <row r="35" spans="1:10" ht="15.75" thickBot="1" x14ac:dyDescent="0.3">
      <c r="A35" s="12" t="s">
        <v>926</v>
      </c>
      <c r="B35" s="11" t="s">
        <v>927</v>
      </c>
      <c r="C35" s="12" t="str">
        <f>Table3[[#This Row],[In-game description]]</f>
        <v>Craft 64 crafting tables</v>
      </c>
      <c r="D35" s="2" t="s">
        <v>842</v>
      </c>
      <c r="E35" s="2" t="s">
        <v>943</v>
      </c>
      <c r="F35" s="2">
        <v>1</v>
      </c>
      <c r="G35" s="2" t="s">
        <v>952</v>
      </c>
      <c r="H35" s="2"/>
      <c r="I35" s="2"/>
      <c r="J35" s="3"/>
    </row>
    <row r="36" spans="1:10" ht="15.75" thickBot="1" x14ac:dyDescent="0.3">
      <c r="A36" s="12" t="s">
        <v>928</v>
      </c>
      <c r="B36" s="11" t="s">
        <v>929</v>
      </c>
      <c r="C36" s="12" t="str">
        <f>Table3[[#This Row],[In-game description]]</f>
        <v>Burn 64 dark oak logs</v>
      </c>
      <c r="D36" s="2" t="s">
        <v>842</v>
      </c>
      <c r="E36" s="2" t="s">
        <v>943</v>
      </c>
      <c r="F36" s="2">
        <v>2</v>
      </c>
      <c r="G36" s="2" t="s">
        <v>953</v>
      </c>
      <c r="H36" s="2"/>
      <c r="I36" s="2"/>
      <c r="J36" s="3"/>
    </row>
    <row r="37" spans="1:10" ht="27" thickBot="1" x14ac:dyDescent="0.3">
      <c r="A37" s="12" t="s">
        <v>930</v>
      </c>
      <c r="B37" s="11"/>
      <c r="C37" s="12" t="s">
        <v>931</v>
      </c>
      <c r="D37" s="2" t="s">
        <v>842</v>
      </c>
      <c r="E37" s="2" t="s">
        <v>943</v>
      </c>
      <c r="F37" s="2">
        <v>3</v>
      </c>
      <c r="G37" s="2" t="s">
        <v>954</v>
      </c>
      <c r="H37" s="2"/>
      <c r="I37" s="2"/>
      <c r="J37" s="3"/>
    </row>
    <row r="38" spans="1:10" ht="15.75" thickBot="1" x14ac:dyDescent="0.3">
      <c r="A38" s="12" t="s">
        <v>932</v>
      </c>
      <c r="B38" s="11" t="s">
        <v>933</v>
      </c>
      <c r="C38" s="12" t="str">
        <f>Table3[[#This Row],[In-game description]]</f>
        <v>Have 164 netherite blocks and a beacon in your inventory</v>
      </c>
      <c r="D38" s="2" t="s">
        <v>842</v>
      </c>
      <c r="E38" s="2" t="s">
        <v>943</v>
      </c>
      <c r="F38" s="2">
        <v>4</v>
      </c>
      <c r="G38" s="2" t="s">
        <v>955</v>
      </c>
      <c r="H38" s="2"/>
      <c r="I38" s="2"/>
      <c r="J38" s="3"/>
    </row>
    <row r="39" spans="1:10" ht="15.75" thickBot="1" x14ac:dyDescent="0.3">
      <c r="A39" s="12" t="s">
        <v>934</v>
      </c>
      <c r="B39" s="11" t="s">
        <v>935</v>
      </c>
      <c r="C39" s="12" t="s">
        <v>936</v>
      </c>
      <c r="D39" s="2" t="s">
        <v>842</v>
      </c>
      <c r="E39" s="2" t="s">
        <v>943</v>
      </c>
      <c r="F39" s="2">
        <v>5</v>
      </c>
      <c r="G39" s="2" t="s">
        <v>956</v>
      </c>
      <c r="H39" s="2"/>
      <c r="I39" s="2"/>
      <c r="J39" s="3"/>
    </row>
    <row r="40" spans="1:10" ht="27" thickBot="1" x14ac:dyDescent="0.3">
      <c r="A40" s="12" t="s">
        <v>937</v>
      </c>
      <c r="B40" s="11"/>
      <c r="C40" s="12" t="s">
        <v>938</v>
      </c>
      <c r="D40" s="2" t="s">
        <v>842</v>
      </c>
      <c r="E40" s="2" t="s">
        <v>943</v>
      </c>
      <c r="F40" s="2">
        <v>6</v>
      </c>
      <c r="G40" s="2" t="s">
        <v>957</v>
      </c>
      <c r="H40" s="2"/>
      <c r="I40" s="2"/>
      <c r="J40" s="3"/>
    </row>
    <row r="41" spans="1:10" ht="15.75" thickBot="1" x14ac:dyDescent="0.3">
      <c r="A41" s="12" t="s">
        <v>939</v>
      </c>
      <c r="B41" s="11"/>
      <c r="C41" s="12" t="s">
        <v>940</v>
      </c>
      <c r="D41" s="2" t="s">
        <v>842</v>
      </c>
      <c r="E41" s="2" t="s">
        <v>943</v>
      </c>
      <c r="F41" s="2">
        <v>7</v>
      </c>
      <c r="G41" s="2" t="s">
        <v>958</v>
      </c>
      <c r="H41" s="2"/>
      <c r="I41" s="2"/>
      <c r="J41" s="3"/>
    </row>
    <row r="42" spans="1:10" x14ac:dyDescent="0.25">
      <c r="A42" s="13" t="s">
        <v>941</v>
      </c>
      <c r="B42" s="18" t="s">
        <v>942</v>
      </c>
      <c r="C42" s="13" t="str">
        <f>Table3[[#This Row],[In-game description]]</f>
        <v>Punch a zombie piglin or a piglin</v>
      </c>
      <c r="D42" s="2" t="s">
        <v>842</v>
      </c>
      <c r="E42" s="2" t="s">
        <v>943</v>
      </c>
      <c r="F42" s="21">
        <v>8</v>
      </c>
      <c r="G42" s="2" t="s">
        <v>959</v>
      </c>
      <c r="H42" s="21"/>
      <c r="I42" s="21"/>
      <c r="J42" s="22"/>
    </row>
    <row r="43" spans="1:10" x14ac:dyDescent="0.25">
      <c r="H43" s="2"/>
      <c r="I43" s="2"/>
      <c r="J43" s="3"/>
    </row>
    <row r="44" spans="1:10" x14ac:dyDescent="0.25">
      <c r="H44" s="2"/>
      <c r="I44" s="2"/>
      <c r="J44" s="3"/>
    </row>
    <row r="45" spans="1:10" x14ac:dyDescent="0.25">
      <c r="H45" s="2"/>
      <c r="I45" s="2"/>
      <c r="J45" s="3"/>
    </row>
    <row r="46" spans="1:10" x14ac:dyDescent="0.25">
      <c r="H46" s="2"/>
      <c r="I46" s="2"/>
      <c r="J46" s="3"/>
    </row>
    <row r="47" spans="1:10" x14ac:dyDescent="0.25">
      <c r="H47" s="2"/>
      <c r="I47" s="2"/>
      <c r="J47" s="3"/>
    </row>
    <row r="48" spans="1:10" x14ac:dyDescent="0.25">
      <c r="H48" s="2"/>
      <c r="I48" s="2"/>
      <c r="J48" s="3"/>
    </row>
    <row r="49" spans="8:10" x14ac:dyDescent="0.25">
      <c r="H49" s="2"/>
      <c r="I49" s="2"/>
      <c r="J49" s="3"/>
    </row>
    <row r="50" spans="8:10" x14ac:dyDescent="0.25">
      <c r="H50" s="2"/>
      <c r="I50" s="2"/>
      <c r="J50" s="3"/>
    </row>
    <row r="51" spans="8:10" x14ac:dyDescent="0.25">
      <c r="H51" s="2"/>
      <c r="I51" s="2"/>
      <c r="J51" s="3"/>
    </row>
    <row r="52" spans="8:10" x14ac:dyDescent="0.25">
      <c r="H52" s="2"/>
      <c r="I52" s="2"/>
      <c r="J52" s="3"/>
    </row>
    <row r="53" spans="8:10" x14ac:dyDescent="0.25">
      <c r="H53" s="2"/>
      <c r="I53" s="2"/>
      <c r="J53" s="3"/>
    </row>
    <row r="54" spans="8:10" x14ac:dyDescent="0.25">
      <c r="H54" s="2"/>
      <c r="I54" s="2"/>
      <c r="J54" s="3"/>
    </row>
    <row r="55" spans="8:10" x14ac:dyDescent="0.25">
      <c r="H55" s="2"/>
      <c r="I55" s="2"/>
      <c r="J55" s="3"/>
    </row>
    <row r="56" spans="8:10" x14ac:dyDescent="0.25">
      <c r="H56" s="2"/>
      <c r="I56" s="2"/>
      <c r="J56" s="3"/>
    </row>
    <row r="57" spans="8:10" x14ac:dyDescent="0.25">
      <c r="H57" s="2"/>
      <c r="I57" s="2"/>
      <c r="J57" s="3"/>
    </row>
    <row r="58" spans="8:10" x14ac:dyDescent="0.25">
      <c r="H58" s="2"/>
      <c r="I58" s="2"/>
      <c r="J58" s="3"/>
    </row>
    <row r="59" spans="8:10" x14ac:dyDescent="0.25">
      <c r="H59" s="2"/>
      <c r="I59" s="2"/>
      <c r="J59" s="3"/>
    </row>
    <row r="60" spans="8:10" x14ac:dyDescent="0.25">
      <c r="H60" s="2"/>
      <c r="I60" s="2"/>
      <c r="J60" s="3"/>
    </row>
    <row r="61" spans="8:10" x14ac:dyDescent="0.25">
      <c r="H61" s="2"/>
      <c r="I61" s="2"/>
      <c r="J61" s="3"/>
    </row>
    <row r="62" spans="8:10" x14ac:dyDescent="0.25">
      <c r="H62" s="2"/>
      <c r="I62" s="2"/>
      <c r="J62" s="3"/>
    </row>
    <row r="63" spans="8:10" x14ac:dyDescent="0.25">
      <c r="H63" s="2"/>
      <c r="I63" s="2"/>
      <c r="J63" s="3"/>
    </row>
    <row r="64" spans="8:10" x14ac:dyDescent="0.25">
      <c r="H64" s="2"/>
      <c r="I64" s="2"/>
      <c r="J64" s="3"/>
    </row>
    <row r="65" spans="8:10" x14ac:dyDescent="0.25">
      <c r="H65" s="2"/>
      <c r="I65" s="2"/>
      <c r="J65" s="3"/>
    </row>
    <row r="66" spans="8:10" x14ac:dyDescent="0.25">
      <c r="H66" s="2"/>
      <c r="I66" s="2"/>
      <c r="J66" s="3"/>
    </row>
    <row r="67" spans="8:10" x14ac:dyDescent="0.25">
      <c r="H67" s="2"/>
      <c r="I67" s="2"/>
      <c r="J67" s="3"/>
    </row>
    <row r="68" spans="8:10" x14ac:dyDescent="0.25">
      <c r="H68" s="2"/>
      <c r="I68" s="2"/>
      <c r="J68" s="3"/>
    </row>
    <row r="69" spans="8:10" x14ac:dyDescent="0.25">
      <c r="H69" s="2"/>
      <c r="I69" s="2"/>
      <c r="J69" s="3"/>
    </row>
    <row r="70" spans="8:10" x14ac:dyDescent="0.25">
      <c r="H70" s="2"/>
      <c r="I70" s="2"/>
      <c r="J70" s="3"/>
    </row>
    <row r="71" spans="8:10" x14ac:dyDescent="0.25">
      <c r="H71" s="2"/>
      <c r="I71" s="2"/>
      <c r="J71" s="3"/>
    </row>
    <row r="72" spans="8:10" x14ac:dyDescent="0.25">
      <c r="H72" s="2"/>
      <c r="I72" s="2"/>
      <c r="J72" s="3"/>
    </row>
    <row r="73" spans="8:10" x14ac:dyDescent="0.25">
      <c r="H73" s="2"/>
      <c r="I73" s="2"/>
      <c r="J73" s="3"/>
    </row>
    <row r="74" spans="8:10" x14ac:dyDescent="0.25">
      <c r="H74" s="2"/>
      <c r="I74" s="2"/>
      <c r="J74" s="3"/>
    </row>
    <row r="75" spans="8:10" x14ac:dyDescent="0.25">
      <c r="H75" s="2"/>
      <c r="I75" s="2"/>
      <c r="J75" s="3"/>
    </row>
    <row r="76" spans="8:10" x14ac:dyDescent="0.25">
      <c r="H76" s="2"/>
      <c r="I76" s="2"/>
      <c r="J76" s="3"/>
    </row>
    <row r="77" spans="8:10" x14ac:dyDescent="0.25">
      <c r="H77" s="2"/>
      <c r="I77" s="2"/>
      <c r="J77" s="3"/>
    </row>
    <row r="78" spans="8:10" x14ac:dyDescent="0.25">
      <c r="H78" s="2"/>
      <c r="I78" s="2"/>
      <c r="J78" s="3"/>
    </row>
    <row r="79" spans="8:10" x14ac:dyDescent="0.25">
      <c r="H79" s="2"/>
      <c r="I79" s="2"/>
      <c r="J79" s="3"/>
    </row>
    <row r="80" spans="8:10" x14ac:dyDescent="0.25">
      <c r="H80" s="2"/>
      <c r="I80" s="2"/>
      <c r="J80" s="3"/>
    </row>
    <row r="81" spans="8:10" x14ac:dyDescent="0.25">
      <c r="H81" s="2"/>
      <c r="I81" s="2"/>
      <c r="J81" s="3"/>
    </row>
    <row r="82" spans="8:10" x14ac:dyDescent="0.25">
      <c r="H82" s="2"/>
      <c r="I82" s="2"/>
      <c r="J82" s="3"/>
    </row>
    <row r="83" spans="8:10" x14ac:dyDescent="0.25">
      <c r="H83" s="2"/>
      <c r="I83" s="2"/>
      <c r="J83" s="3"/>
    </row>
    <row r="84" spans="8:10" x14ac:dyDescent="0.25">
      <c r="H84" s="2"/>
      <c r="I84" s="2"/>
      <c r="J84" s="3"/>
    </row>
    <row r="85" spans="8:10" x14ac:dyDescent="0.25">
      <c r="H85" s="2"/>
      <c r="I85" s="2"/>
      <c r="J85" s="3"/>
    </row>
    <row r="86" spans="8:10" x14ac:dyDescent="0.25">
      <c r="H86" s="2"/>
      <c r="I86" s="2"/>
      <c r="J86" s="3"/>
    </row>
    <row r="87" spans="8:10" x14ac:dyDescent="0.25">
      <c r="H87" s="2"/>
      <c r="I87" s="2"/>
      <c r="J87" s="3"/>
    </row>
    <row r="88" spans="8:10" x14ac:dyDescent="0.25">
      <c r="H88" s="2"/>
      <c r="I88" s="2"/>
      <c r="J88" s="3"/>
    </row>
    <row r="89" spans="8:10" x14ac:dyDescent="0.25">
      <c r="H89" s="2"/>
      <c r="I89" s="2"/>
      <c r="J89" s="3"/>
    </row>
    <row r="90" spans="8:10" x14ac:dyDescent="0.25">
      <c r="H90" s="2"/>
      <c r="I90" s="2"/>
      <c r="J90" s="3"/>
    </row>
    <row r="91" spans="8:10" x14ac:dyDescent="0.25">
      <c r="H91" s="2"/>
      <c r="I91" s="2"/>
      <c r="J91" s="3"/>
    </row>
    <row r="92" spans="8:10" x14ac:dyDescent="0.25">
      <c r="H92" s="2"/>
      <c r="I92" s="2"/>
      <c r="J92" s="3"/>
    </row>
    <row r="93" spans="8:10" x14ac:dyDescent="0.25">
      <c r="H93" s="2"/>
      <c r="I93" s="2"/>
      <c r="J93" s="3"/>
    </row>
    <row r="94" spans="8:10" x14ac:dyDescent="0.25">
      <c r="H94" s="2"/>
      <c r="I94" s="2"/>
      <c r="J94" s="3"/>
    </row>
    <row r="95" spans="8:10" x14ac:dyDescent="0.25">
      <c r="H95" s="2"/>
      <c r="I95" s="2"/>
      <c r="J95" s="3"/>
    </row>
    <row r="96" spans="8:10" x14ac:dyDescent="0.25">
      <c r="H96" s="2"/>
      <c r="I96" s="2"/>
      <c r="J96" s="3"/>
    </row>
    <row r="97" spans="8:10" x14ac:dyDescent="0.25">
      <c r="H97" s="2"/>
      <c r="I97" s="2"/>
      <c r="J97" s="3"/>
    </row>
    <row r="98" spans="8:10" x14ac:dyDescent="0.25">
      <c r="H98" s="2"/>
      <c r="I98" s="2"/>
      <c r="J98" s="3"/>
    </row>
    <row r="99" spans="8:10" x14ac:dyDescent="0.25">
      <c r="H99" s="2"/>
      <c r="I99" s="2"/>
      <c r="J99" s="3"/>
    </row>
    <row r="100" spans="8:10" x14ac:dyDescent="0.25">
      <c r="H100" s="2"/>
      <c r="I100" s="2"/>
      <c r="J100" s="3"/>
    </row>
    <row r="101" spans="8:10" x14ac:dyDescent="0.25">
      <c r="H101" s="2"/>
      <c r="I101" s="2"/>
      <c r="J101" s="3"/>
    </row>
    <row r="102" spans="8:10" x14ac:dyDescent="0.25">
      <c r="H102" s="2"/>
      <c r="I102" s="2"/>
      <c r="J102" s="3"/>
    </row>
    <row r="103" spans="8:10" x14ac:dyDescent="0.25">
      <c r="H103" s="2"/>
      <c r="I103" s="2"/>
      <c r="J103" s="3"/>
    </row>
    <row r="104" spans="8:10" x14ac:dyDescent="0.25">
      <c r="H104" s="2"/>
      <c r="I104" s="2"/>
      <c r="J104" s="3"/>
    </row>
    <row r="105" spans="8:10" x14ac:dyDescent="0.25">
      <c r="H105" s="2"/>
      <c r="I105" s="2"/>
      <c r="J105" s="3"/>
    </row>
    <row r="106" spans="8:10" x14ac:dyDescent="0.25">
      <c r="H106" s="2"/>
      <c r="I106" s="2"/>
      <c r="J106" s="3"/>
    </row>
    <row r="107" spans="8:10" x14ac:dyDescent="0.25">
      <c r="H107" s="2"/>
      <c r="I107" s="2"/>
      <c r="J107" s="3"/>
    </row>
    <row r="108" spans="8:10" x14ac:dyDescent="0.25">
      <c r="H108" s="2"/>
      <c r="I108" s="2"/>
      <c r="J108" s="3"/>
    </row>
    <row r="109" spans="8:10" x14ac:dyDescent="0.25">
      <c r="H109" s="2"/>
      <c r="I109" s="2"/>
      <c r="J109" s="3"/>
    </row>
    <row r="110" spans="8:10" x14ac:dyDescent="0.25">
      <c r="H110" s="2"/>
      <c r="I110" s="2"/>
      <c r="J110" s="3"/>
    </row>
    <row r="111" spans="8:10" x14ac:dyDescent="0.25">
      <c r="H111" s="2"/>
      <c r="I111" s="2"/>
      <c r="J111" s="3"/>
    </row>
    <row r="112" spans="8:10" x14ac:dyDescent="0.25">
      <c r="H112" s="2"/>
      <c r="I112" s="2"/>
      <c r="J112" s="3"/>
    </row>
    <row r="113" spans="8:10" x14ac:dyDescent="0.25">
      <c r="H113" s="2"/>
      <c r="I113" s="2"/>
      <c r="J113" s="3"/>
    </row>
    <row r="114" spans="8:10" x14ac:dyDescent="0.25">
      <c r="H114" s="2"/>
      <c r="I114" s="2"/>
      <c r="J114" s="3"/>
    </row>
    <row r="115" spans="8:10" x14ac:dyDescent="0.25">
      <c r="H115" s="2"/>
      <c r="I115" s="2"/>
      <c r="J115" s="3"/>
    </row>
    <row r="116" spans="8:10" x14ac:dyDescent="0.25">
      <c r="H116" s="2"/>
      <c r="I116" s="2"/>
      <c r="J116" s="3"/>
    </row>
    <row r="117" spans="8:10" x14ac:dyDescent="0.25">
      <c r="H117" s="2"/>
      <c r="I117" s="2"/>
      <c r="J117" s="3"/>
    </row>
    <row r="118" spans="8:10" x14ac:dyDescent="0.25">
      <c r="H118" s="2"/>
      <c r="I118" s="2"/>
      <c r="J118" s="3"/>
    </row>
    <row r="119" spans="8:10" x14ac:dyDescent="0.25">
      <c r="H119" s="2"/>
      <c r="I119" s="2"/>
      <c r="J119" s="3"/>
    </row>
    <row r="120" spans="8:10" x14ac:dyDescent="0.25">
      <c r="H120" s="2"/>
      <c r="I120" s="2"/>
      <c r="J120" s="3"/>
    </row>
    <row r="121" spans="8:10" x14ac:dyDescent="0.25">
      <c r="H121" s="2"/>
      <c r="I121" s="2"/>
      <c r="J121" s="3"/>
    </row>
    <row r="122" spans="8:10" x14ac:dyDescent="0.25">
      <c r="H122" s="2"/>
      <c r="I122" s="2"/>
      <c r="J122" s="3"/>
    </row>
    <row r="123" spans="8:10" x14ac:dyDescent="0.25">
      <c r="H123" s="2"/>
      <c r="I123" s="2"/>
      <c r="J123" s="3"/>
    </row>
    <row r="124" spans="8:10" x14ac:dyDescent="0.25">
      <c r="H124" s="2"/>
      <c r="I124" s="2"/>
      <c r="J124" s="3"/>
    </row>
    <row r="125" spans="8:10" x14ac:dyDescent="0.25">
      <c r="H125" s="2"/>
      <c r="I125" s="2"/>
      <c r="J125" s="3"/>
    </row>
    <row r="126" spans="8:10" x14ac:dyDescent="0.25">
      <c r="H126" s="2"/>
      <c r="I126" s="2"/>
      <c r="J126" s="3"/>
    </row>
    <row r="127" spans="8:10" x14ac:dyDescent="0.25">
      <c r="H127" s="2"/>
      <c r="I127" s="2"/>
      <c r="J127" s="3"/>
    </row>
  </sheetData>
  <phoneticPr fontId="7" type="noConversion"/>
  <conditionalFormatting sqref="E1:J15 E16:G16 H16:J20 E21:J21 E43:J1048576 E17:F20 F40:J42 G26:J39">
    <cfRule type="expression" dxfId="23" priority="10">
      <formula>ROW()=2</formula>
    </cfRule>
    <cfRule type="expression" dxfId="22" priority="11">
      <formula>AND($A1&lt;&gt;"",MOD(ROW(),2)=1)</formula>
    </cfRule>
    <cfRule type="expression" dxfId="21" priority="12">
      <formula>AND($A1&lt;&gt;"",MOD(ROW(),2)=0)</formula>
    </cfRule>
  </conditionalFormatting>
  <conditionalFormatting sqref="H24:J24 E25:J25 E24:F24 F27:F28 F30:F31 F33:F34 F36:F37 F39 E26:E42">
    <cfRule type="expression" dxfId="2" priority="7">
      <formula>ROW()=2</formula>
    </cfRule>
    <cfRule type="expression" dxfId="1" priority="8">
      <formula>AND($A24&lt;&gt;"",MOD(ROW(),2)=1)</formula>
    </cfRule>
    <cfRule type="expression" dxfId="0" priority="9">
      <formula>AND($A24&lt;&gt;"",MOD(ROW(),2)=0)</formula>
    </cfRule>
  </conditionalFormatting>
  <conditionalFormatting sqref="H22:J22 E22:F22">
    <cfRule type="expression" dxfId="20" priority="4">
      <formula>ROW()=2</formula>
    </cfRule>
    <cfRule type="expression" dxfId="19" priority="5">
      <formula>AND($A22&lt;&gt;"",MOD(ROW(),2)=1)</formula>
    </cfRule>
    <cfRule type="expression" dxfId="18" priority="6">
      <formula>AND($A22&lt;&gt;"",MOD(ROW(),2)=0)</formula>
    </cfRule>
  </conditionalFormatting>
  <conditionalFormatting sqref="E23:J23 F26 F29 F32 F35 F38">
    <cfRule type="expression" dxfId="17" priority="1">
      <formula>ROW()=2</formula>
    </cfRule>
    <cfRule type="expression" dxfId="16" priority="2">
      <formula>AND($A23&lt;&gt;"",MOD(ROW(),2)=1)</formula>
    </cfRule>
    <cfRule type="expression" dxfId="15" priority="3">
      <formula>AND($A23&lt;&gt;"",MOD(ROW(),2)=0)</formula>
    </cfRule>
  </conditionalFormatting>
  <dataValidations count="1">
    <dataValidation type="list" showInputMessage="1" showErrorMessage="1" sqref="H3:I42"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G2" sqref="G2:G3"/>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65</v>
      </c>
      <c r="C2">
        <f>COUNTIF(Table1[Player.json],"=TRUE")</f>
        <v>0</v>
      </c>
      <c r="D2">
        <f>COUNTIF(Table1[Implement],"=FALSE")</f>
        <v>60</v>
      </c>
      <c r="E2">
        <f>ROWS(Table1[Implement])</f>
        <v>125</v>
      </c>
      <c r="F2" s="9">
        <f>B2/E2</f>
        <v>0.52</v>
      </c>
    </row>
    <row r="3" spans="1:6" x14ac:dyDescent="0.25">
      <c r="A3" t="s">
        <v>838</v>
      </c>
      <c r="B3">
        <f>COUNTIF(Table2[Implement],"=TRUE")</f>
        <v>65</v>
      </c>
      <c r="C3">
        <f>COUNTIF(Table2[Player.json],"=TRUE")</f>
        <v>0</v>
      </c>
      <c r="D3">
        <f>COUNTIF(Table2[Implement],"=FALSE")</f>
        <v>45</v>
      </c>
      <c r="E3">
        <f>ROWS(Table2[Implement])</f>
        <v>110</v>
      </c>
      <c r="F3" s="9">
        <f t="shared" ref="F3:F4" si="0">B3/E3</f>
        <v>0.59090909090909094</v>
      </c>
    </row>
    <row r="4" spans="1:6" x14ac:dyDescent="0.25">
      <c r="A4" t="s">
        <v>840</v>
      </c>
      <c r="B4">
        <f>B3+B2</f>
        <v>130</v>
      </c>
      <c r="C4">
        <f t="shared" ref="C4:E4" si="1">C3+C2</f>
        <v>0</v>
      </c>
      <c r="D4">
        <f t="shared" si="1"/>
        <v>105</v>
      </c>
      <c r="E4">
        <f t="shared" si="1"/>
        <v>235</v>
      </c>
      <c r="F4" s="9">
        <f t="shared" si="0"/>
        <v>0.55319148936170215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2024-02-24T15:17:10Z</dcterms:modified>
</cp:coreProperties>
</file>