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549FAAA4-F8E9-452A-AA59-3054B305C9F5}" xr6:coauthVersionLast="47" xr6:coauthVersionMax="47" xr10:uidLastSave="{00000000-0000-0000-0000-000000000000}"/>
  <bookViews>
    <workbookView xWindow="-98" yWindow="-98" windowWidth="28996" windowHeight="15796" activeTab="1" xr2:uid="{00000000-000D-0000-FFFF-FFFF00000000}"/>
  </bookViews>
  <sheets>
    <sheet name="Achievements" sheetId="1" r:id="rId1"/>
    <sheet name="Advancements" sheetId="2" r:id="rId2"/>
    <sheet name="Statistics" sheetId="3" r:id="rId3"/>
  </sheets>
  <calcPr calcId="191029"/>
</workbook>
</file>

<file path=xl/calcChain.xml><?xml version="1.0" encoding="utf-8"?>
<calcChain xmlns="http://schemas.openxmlformats.org/spreadsheetml/2006/main">
  <c r="E2" i="3" l="1"/>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<sst xmlns="http://schemas.openxmlformats.org/spreadsheetml/2006/main" count="1443" uniqueCount="841">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</sst>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0">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cellXfs>
  <cellStyles count="2">
    <cellStyle name="Normal" xfId="0" builtinId="0"/>
    <cellStyle name="Percent" xfId="1" builtinId="5"/>
  </cellStyles>
  <dxfs count="32">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31" dataDxfId="3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9"/>
    <tableColumn id="2" xr3:uid="{00000000-0010-0000-0000-000002000000}" name="In-game description" dataDxfId="28"/>
    <tableColumn id="3" xr3:uid="{00000000-0010-0000-0000-000003000000}" name="Actual requirements (if different)" dataDxfId="27"/>
    <tableColumn id="5" xr3:uid="{00000000-0010-0000-0000-000005000000}" name="Category" dataDxfId="26"/>
    <tableColumn id="6" xr3:uid="{00000000-0010-0000-0000-000006000000}" name="Property Name" dataDxfId="25"/>
    <tableColumn id="7" xr3:uid="{00000000-0010-0000-0000-000007000000}" name="Index" dataDxfId="24"/>
    <tableColumn id="8" xr3:uid="{00000000-0010-0000-0000-000008000000}" name="Achievement (English Title)" dataDxfId="23"/>
    <tableColumn id="9" xr3:uid="{00000000-0010-0000-0000-000009000000}" name="Implement" dataDxfId="22"/>
    <tableColumn id="10" xr3:uid="{00000000-0010-0000-0000-00000A000000}" name="Player.json" dataDxfId="21"/>
    <tableColumn id="4" xr3:uid="{00000000-0010-0000-0000-000004000000}" name="Sort Order" dataDxfId="20"/>
    <tableColumn id="11" xr3:uid="{00000000-0010-0000-0000-00000B000000}" name="Column1" dataDxfId="1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8" dataDxfId="17">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16"/>
    <tableColumn id="2" xr3:uid="{00000000-0010-0000-0100-000002000000}" name="In-game description" dataDxfId="15"/>
    <tableColumn id="4" xr3:uid="{00000000-0010-0000-0100-000004000000}" name="Actual requirements (if different)" dataDxfId="14"/>
    <tableColumn id="3" xr3:uid="{00000000-0010-0000-0100-000003000000}" name="Category" dataDxfId="13"/>
    <tableColumn id="5" xr3:uid="{00000000-0010-0000-0100-000005000000}" name="Property Name" dataDxfId="12"/>
    <tableColumn id="6" xr3:uid="{00000000-0010-0000-0100-000006000000}" name="Index" dataDxfId="11"/>
    <tableColumn id="8" xr3:uid="{00000000-0010-0000-0100-000008000000}" name="Advancement (English Title)" dataDxfId="10"/>
    <tableColumn id="9" xr3:uid="{00000000-0010-0000-0100-000009000000}" name="Implement" dataDxfId="9"/>
    <tableColumn id="10" xr3:uid="{00000000-0010-0000-0100-00000A000000}" name="Player.json" dataDxfId="8"/>
    <tableColumn id="7" xr3:uid="{00000000-0010-0000-0100-000007000000}" name="Sort Order"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6" priority="3">
      <formula>ROW()=2</formula>
    </cfRule>
    <cfRule type="expression" dxfId="5" priority="4">
      <formula>AND($A1&lt;&gt;"",MOD(ROW(),2)=1)</formula>
    </cfRule>
    <cfRule type="expression" dxfId="4" priority="5">
      <formula>AND($A1&lt;&gt;"",MOD(ROW(),2)=0)</formula>
    </cfRule>
  </conditionalFormatting>
  <conditionalFormatting sqref="K1:K1048576">
    <cfRule type="duplicateValues" dxfId="3"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abSelected="1" zoomScaleNormal="100" workbookViewId="0">
      <selection activeCell="A4" sqref="A4"/>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65/110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0</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0</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0</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2" priority="1">
      <formula>ROW()=2</formula>
    </cfRule>
    <cfRule type="expression" dxfId="1" priority="2">
      <formula>AND($A1&lt;&gt;"",MOD(ROW(),2)=1)</formula>
    </cfRule>
    <cfRule type="expression" dxfId="0"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workbookViewId="0">
      <selection activeCell="F5" sqref="F5"/>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65</v>
      </c>
      <c r="C3">
        <f>COUNTIF(Table2[Player.json],"=TRUE")</f>
        <v>0</v>
      </c>
      <c r="D3">
        <f>COUNTIF(Table2[Implement],"=FALSE")</f>
        <v>45</v>
      </c>
      <c r="E3">
        <f>ROWS(Table2[Implement])</f>
        <v>110</v>
      </c>
      <c r="F3" s="9">
        <f t="shared" ref="F3:F4" si="0">B3/E3</f>
        <v>0.59090909090909094</v>
      </c>
    </row>
    <row r="4" spans="1:6" x14ac:dyDescent="0.45">
      <c r="A4" t="s">
        <v>840</v>
      </c>
      <c r="B4">
        <f>B3+B2</f>
        <v>130</v>
      </c>
      <c r="C4">
        <f t="shared" ref="C4:E4" si="1">C3+C2</f>
        <v>0</v>
      </c>
      <c r="D4">
        <f t="shared" si="1"/>
        <v>105</v>
      </c>
      <c r="E4">
        <f t="shared" si="1"/>
        <v>235</v>
      </c>
      <c r="F4" s="9">
        <f t="shared" si="0"/>
        <v>0.55319148936170215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Advancements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2024-02-23T12:35:12Z</dcterms:modified>
</cp:coreProperties>
</file>