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USER\Documents\GitHub\BedrockStatsTracker\lookupData\"/>
    </mc:Choice>
  </mc:AlternateContent>
  <xr:revisionPtr revIDLastSave="0" documentId="13_ncr:1_{5F6C25AC-8A25-45B2-80E6-C55262940593}" xr6:coauthVersionLast="47" xr6:coauthVersionMax="47" xr10:uidLastSave="{00000000-0000-0000-0000-000000000000}"/>
  <bookViews>
    <workbookView xWindow="14400" yWindow="0" windowWidth="14400" windowHeight="15600" xr2:uid="{00000000-000D-0000-FFFF-FFFF00000000}"/>
  </bookViews>
  <sheets>
    <sheet name="Achievements" sheetId="1" r:id="rId1"/>
    <sheet name="Advancements" sheetId="2" r:id="rId2"/>
    <sheet name="Challenges" sheetId="4" r:id="rId3"/>
    <sheet name="Statistics" sheetId="3" r:id="rId4"/>
  </sheets>
  <calcPr calcId="191029"/>
</workbook>
</file>

<file path=xl/calcChain.xml><?xml version="1.0" encoding="utf-8"?>
<calcChain xmlns="http://schemas.openxmlformats.org/spreadsheetml/2006/main">
  <c r="E4" i="3" l="1"/>
  <c r="D4" i="3"/>
  <c r="C4" i="3"/>
  <c r="B4" i="3"/>
  <c r="C66" i="4"/>
  <c r="C65" i="4"/>
  <c r="C64" i="4"/>
  <c r="C63" i="4"/>
  <c r="C62" i="4"/>
  <c r="C61" i="4"/>
  <c r="C60" i="4"/>
  <c r="C59" i="4"/>
  <c r="C58" i="4"/>
  <c r="C57" i="4"/>
  <c r="C56" i="4"/>
  <c r="C55" i="4"/>
  <c r="C54" i="4"/>
  <c r="C53" i="4"/>
  <c r="C52" i="4"/>
  <c r="C51" i="4"/>
  <c r="C50" i="4"/>
  <c r="C49" i="4"/>
  <c r="C48" i="4"/>
  <c r="C47" i="4"/>
  <c r="C46" i="4"/>
  <c r="C45" i="4"/>
  <c r="C44" i="4"/>
  <c r="C43" i="4"/>
  <c r="C40" i="4"/>
  <c r="C26" i="4"/>
  <c r="C27" i="4"/>
  <c r="C28" i="4"/>
  <c r="C30" i="4"/>
  <c r="C31" i="4"/>
  <c r="C35" i="4"/>
  <c r="C36" i="4"/>
  <c r="C38" i="4"/>
  <c r="C42" i="4"/>
  <c r="C25" i="4"/>
  <c r="C22" i="4"/>
  <c r="C23" i="4"/>
  <c r="C24" i="4"/>
  <c r="C21" i="4"/>
  <c r="C16" i="4"/>
  <c r="C17" i="4"/>
  <c r="C18" i="4"/>
  <c r="C19" i="4"/>
  <c r="C20" i="4"/>
  <c r="C15" i="4"/>
  <c r="C14" i="4"/>
  <c r="C13" i="4"/>
  <c r="C12" i="4"/>
  <c r="H1" i="4"/>
  <c r="C11" i="4"/>
  <c r="C10" i="4"/>
  <c r="C9" i="4"/>
  <c r="C8" i="4"/>
  <c r="C7" i="4"/>
  <c r="C6" i="4"/>
  <c r="C5" i="4"/>
  <c r="C4" i="4"/>
  <c r="C3" i="4"/>
  <c r="E2" i="3"/>
  <c r="E3" i="3"/>
  <c r="C3" i="3"/>
  <c r="C2" i="3"/>
  <c r="D3" i="3"/>
  <c r="D2" i="3"/>
  <c r="B3" i="3"/>
  <c r="B2" i="3"/>
  <c r="H1" i="1"/>
  <c r="H1" i="2"/>
  <c r="M2" i="1"/>
  <c r="M3"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D5" i="3" l="1"/>
  <c r="E5" i="3"/>
  <c r="C5" i="3"/>
  <c r="B5" i="3"/>
  <c r="F4" i="3"/>
  <c r="F2" i="3"/>
  <c r="F3" i="3"/>
  <c r="F5" i="3" l="1"/>
</calcChain>
</file>

<file path=xl/sharedStrings.xml><?xml version="1.0" encoding="utf-8"?>
<sst xmlns="http://schemas.openxmlformats.org/spreadsheetml/2006/main" count="1781" uniqueCount="1035">
  <si>
    <t>Display Only Text</t>
  </si>
  <si>
    <t>Script use items</t>
  </si>
  <si>
    <t>Achievment</t>
  </si>
  <si>
    <t>In-game description</t>
  </si>
  <si>
    <t>Actual requirements (if different)</t>
  </si>
  <si>
    <t>Category</t>
  </si>
  <si>
    <t>Property Name</t>
  </si>
  <si>
    <t>Index</t>
  </si>
  <si>
    <t>Achievement (English Title)</t>
  </si>
  <si>
    <t>Implement</t>
  </si>
  <si>
    <t>Player.json</t>
  </si>
  <si>
    <t>Sort Order</t>
  </si>
  <si>
    <t>Column1</t>
  </si>
  <si>
    <t>Taking Inventory</t>
  </si>
  <si>
    <t>Open your inventory.</t>
  </si>
  <si>
    <t>—</t>
  </si>
  <si>
    <t>Story</t>
  </si>
  <si>
    <t>Story1</t>
  </si>
  <si>
    <t>TakingInventory</t>
  </si>
  <si>
    <t>Getting Wood</t>
  </si>
  <si>
    <t>Punch a tree until a block of wood pops out.</t>
  </si>
  <si>
    <t>Pick up a log from the ground.</t>
  </si>
  <si>
    <t>GettingWood</t>
  </si>
  <si>
    <t>Benchmaking</t>
  </si>
  <si>
    <t>Craft a workbench with four blocks of wooden planks.</t>
  </si>
  <si>
    <t>Pick up a crafting table from the inventory's crafting field output or a crafting table output.</t>
  </si>
  <si>
    <t>Time to Mine!</t>
  </si>
  <si>
    <t>Use planks and sticks to make a pickaxe.</t>
  </si>
  <si>
    <t>Pick up any type of pickaxe from a crafting table output.</t>
  </si>
  <si>
    <t>TimetoMine</t>
  </si>
  <si>
    <t>Hot Topic</t>
  </si>
  <si>
    <t>Construct a furnace out of eight cobblestone blocks.</t>
  </si>
  <si>
    <t>Pick up a furnace from a crafting table output.</t>
  </si>
  <si>
    <t>HotTopic</t>
  </si>
  <si>
    <t>Acquire Hardware</t>
  </si>
  <si>
    <t>Smelt an iron ingot</t>
  </si>
  <si>
    <t>Pick up an iron ingot from a furnace output.</t>
  </si>
  <si>
    <t>AcquireHardware</t>
  </si>
  <si>
    <t>Time to Farm!</t>
  </si>
  <si>
    <t>Make a Hoe.</t>
  </si>
  <si>
    <t>Pick up any type of hoe from a crafting table output.</t>
  </si>
  <si>
    <t>Husbandry</t>
  </si>
  <si>
    <t>Husbandry1</t>
  </si>
  <si>
    <t>TimetoFarm</t>
  </si>
  <si>
    <t>Bake Bread</t>
  </si>
  <si>
    <t>Turn wheat into bread.</t>
  </si>
  <si>
    <t>Pick up bread from a crafting table output.</t>
  </si>
  <si>
    <t>BakeBread</t>
  </si>
  <si>
    <t>The Lie</t>
  </si>
  <si>
    <t>Bake a cake using: wheat, sugar, milk, and eggs.</t>
  </si>
  <si>
    <t>Pick up a cake from a crafting table output.</t>
  </si>
  <si>
    <t>TheLie</t>
  </si>
  <si>
    <t>Getting an Upgrade</t>
  </si>
  <si>
    <t>Construct a better pickaxe.</t>
  </si>
  <si>
    <t>Pick up a stone pickaxe from a crafting table output.</t>
  </si>
  <si>
    <t>story</t>
  </si>
  <si>
    <t>GettinganUpgrade</t>
  </si>
  <si>
    <t>Delicious Fish</t>
  </si>
  <si>
    <t>Catch and cook a fish!</t>
  </si>
  <si>
    <t>Pick up a cooked cod after cooking it in a Furnace, Smoker, Campfire, or Soul Campfire. Doesn't work if the block used is hooked up to a hopper, as the player is not getting the item directly from the output.</t>
  </si>
  <si>
    <t>DeliciousFish</t>
  </si>
  <si>
    <t>On A Rail</t>
  </si>
  <si>
    <t>Travel by minecart to a point at least 500m in a single direction from where you started.</t>
  </si>
  <si>
    <t>Travel by minecart 500 blocks in a straight line away from the player's starting point.</t>
  </si>
  <si>
    <t>Adventure</t>
  </si>
  <si>
    <t>Adventure1</t>
  </si>
  <si>
    <t>Time to Strike!</t>
  </si>
  <si>
    <t>Use planks and sticks to make a sword.</t>
  </si>
  <si>
    <t>Pick up any type of sword from a crafting table output.</t>
  </si>
  <si>
    <t>TimetoStrike</t>
  </si>
  <si>
    <t>Monster Hunter</t>
  </si>
  <si>
    <t>Attack and destroy a monster.</t>
  </si>
  <si>
    <t>Kill a hostile mob or one of the following neutral mobs: an enderman, a piglin, a zombified piglin, a spider, or a cave spider.</t>
  </si>
  <si>
    <t>MonsterHunter</t>
  </si>
  <si>
    <t>Cow Tipper</t>
  </si>
  <si>
    <t>Harvest some leather.</t>
  </si>
  <si>
    <t>Pick up leather from the ground.</t>
  </si>
  <si>
    <t>CowTipper</t>
  </si>
  <si>
    <t>When Pigs Fly</t>
  </si>
  <si>
    <t>Use a saddle to ride a pig, and then have the pig get hurt from fall damage while riding it.</t>
  </si>
  <si>
    <t>Be riding a pig (e.g. using a saddle) when it hits the ground with a fall distance greater than 5.</t>
  </si>
  <si>
    <t>WhenPigsFly</t>
  </si>
  <si>
    <t>Sniper Duel</t>
  </si>
  <si>
    <t>Kill a Skeleton with an arrow from more than 50 meters.</t>
  </si>
  <si>
    <t>Use a launched arrow to kill a skeleton, spider jockey, wither skeleton, or a stray from 50 or more blocks away, horizontally.</t>
  </si>
  <si>
    <t>SniperDuel</t>
  </si>
  <si>
    <t>DIAMONDS!</t>
  </si>
  <si>
    <t>Acquire diamonds with your iron tools.</t>
  </si>
  <si>
    <t>Pick up a diamond from the ground.</t>
  </si>
  <si>
    <t>DIAMONDS</t>
  </si>
  <si>
    <t>Into The Nether</t>
  </si>
  <si>
    <t>Construct a Nether Portal.</t>
  </si>
  <si>
    <t>Light a nether portal.</t>
  </si>
  <si>
    <t>Nether</t>
  </si>
  <si>
    <t>Nether1</t>
  </si>
  <si>
    <t>IntoTheNether</t>
  </si>
  <si>
    <t>Return to Sender</t>
  </si>
  <si>
    <t>Destroy a Ghast with a fireball.</t>
  </si>
  <si>
    <t>Kill a ghast using a ghast fireball.</t>
  </si>
  <si>
    <t>ReturntoSender</t>
  </si>
  <si>
    <t>Into Fire</t>
  </si>
  <si>
    <t>Relieve a Blaze of its rod.</t>
  </si>
  <si>
    <t>Pick up a blaze rod from the ground.</t>
  </si>
  <si>
    <t>IntoFire</t>
  </si>
  <si>
    <t>Local Brewery</t>
  </si>
  <si>
    <t>Brew a potion.</t>
  </si>
  <si>
    <t>Pick up a potion from a brewing stand potion slot. An already-created potion placed and removed qualifies.</t>
  </si>
  <si>
    <t>LocalBrewery</t>
  </si>
  <si>
    <t>The End?</t>
  </si>
  <si>
    <t>Enter an End Portal</t>
  </si>
  <si>
    <t>Enter a stronghold End Portal activated with all twelve eyes of ender.</t>
  </si>
  <si>
    <t>The_End</t>
  </si>
  <si>
    <t>The_End1</t>
  </si>
  <si>
    <t>TheEnd</t>
  </si>
  <si>
    <t>The End</t>
  </si>
  <si>
    <t>Kill the Enderdragon [sic]</t>
  </si>
  <si>
    <t>Enter the end exit portal.</t>
  </si>
  <si>
    <t>Enchanter</t>
  </si>
  <si>
    <t>Construct an Enchantment Table.</t>
  </si>
  <si>
    <t>Pick up an enchantment table from a crafting table output.</t>
  </si>
  <si>
    <t>Overkill</t>
  </si>
  <si>
    <t>Deal nine hearts of damage in a single hit.</t>
  </si>
  <si>
    <t>Damage can be dealt to any mob, even those that do not have nine hearts of health overall.</t>
  </si>
  <si>
    <t>Librarian</t>
  </si>
  <si>
    <t>Build some bookshelves to improve your enchantment table.</t>
  </si>
  <si>
    <t>Pick up a bookshelf from a crafting table output.</t>
  </si>
  <si>
    <t>Adventuring Time</t>
  </si>
  <si>
    <t>Discover 17 biomes.</t>
  </si>
  <si>
    <t>Visit any 17 biomes. Does not have to be in a single world.</t>
  </si>
  <si>
    <t>AdventuringTime</t>
  </si>
  <si>
    <t>The Beginning?</t>
  </si>
  <si>
    <t>Spawn the Wither</t>
  </si>
  <si>
    <t>Be within a 100.9×100.9×103.5 cuboid centered on the Wither when it is spawned.</t>
  </si>
  <si>
    <t>TheBeginning</t>
  </si>
  <si>
    <t>The Beginning.</t>
  </si>
  <si>
    <t>Kill the Wither</t>
  </si>
  <si>
    <t>Be within a 100.9×100.9×203.5 cuboid centered on the Wither when it drops the nether star.</t>
  </si>
  <si>
    <t>The Beaconator</t>
  </si>
  <si>
    <t>Create and fully power a Beacon</t>
  </si>
  <si>
    <t>Be within a 20×20×14 cuboid centered on the pyramid when the beacon block realizes it is fully powered.</t>
  </si>
  <si>
    <t>TheBeaconator</t>
  </si>
  <si>
    <t>Repopulation</t>
  </si>
  <si>
    <t>Breed two cows with wheat.</t>
  </si>
  <si>
    <t>Breed two cows or two mooshrooms.</t>
  </si>
  <si>
    <t>Diamonds to you!</t>
  </si>
  <si>
    <t>Throw diamonds at another player.</t>
  </si>
  <si>
    <t>Drop a diamond. Another player or a mob must then pick up this diamond.</t>
  </si>
  <si>
    <t>Diamondstoyou</t>
  </si>
  <si>
    <t>Overpowered</t>
  </si>
  <si>
    <t>Eat an Enchanted Apple</t>
  </si>
  <si>
    <t>Eat an enchanted apple.</t>
  </si>
  <si>
    <t>MOAR Tools</t>
  </si>
  <si>
    <t>Construct one type of each tool.</t>
  </si>
  <si>
    <t>Construct one pickaxe, one shovel, one axe, and one hoe with the same material.</t>
  </si>
  <si>
    <t>MOARTools</t>
  </si>
  <si>
    <t>Dispense with This</t>
  </si>
  <si>
    <t>Construct a Dispenser.</t>
  </si>
  <si>
    <t>DispensewithThis</t>
  </si>
  <si>
    <t>Leader of the Pack</t>
  </si>
  <si>
    <t>Befriend five wolves.</t>
  </si>
  <si>
    <t>This does not have to be in a single game, so multiple games or reloading old saves does count toward this achievement.</t>
  </si>
  <si>
    <t>LeaderofthePack</t>
  </si>
  <si>
    <t>Pork Chop</t>
  </si>
  <si>
    <t>Cook and eat a pork chop.</t>
  </si>
  <si>
    <t>PorkChop</t>
  </si>
  <si>
    <t>Passing the Time</t>
  </si>
  <si>
    <t>Play for 100 days.</t>
  </si>
  <si>
    <t>Play for 100 Minecraft days, which is equivalent to 33 hours in real time.</t>
  </si>
  <si>
    <t>PassingtheTime</t>
  </si>
  <si>
    <t>The Haggler</t>
  </si>
  <si>
    <t>Acquire or spend 30 Emeralds by trading with villagers or with wandering trader. [sic]</t>
  </si>
  <si>
    <t>TheHaggler</t>
  </si>
  <si>
    <t>Pot Planter</t>
  </si>
  <si>
    <t>Craft and place a Flower Pot.</t>
  </si>
  <si>
    <t>PotPlanter</t>
  </si>
  <si>
    <t>It's a Sign!</t>
  </si>
  <si>
    <t>Craft and place an Oak Sign.</t>
  </si>
  <si>
    <t>ItsaSign</t>
  </si>
  <si>
    <t>Iron Belly</t>
  </si>
  <si>
    <t>Stop starvation using Rotten Flesh.</t>
  </si>
  <si>
    <t>Eat a piece of rotten flesh while starving (zero hunger points).</t>
  </si>
  <si>
    <t>IronBelly</t>
  </si>
  <si>
    <t>Have a Shearful Day</t>
  </si>
  <si>
    <t>Use Shears to obtain wool from a sheep.</t>
  </si>
  <si>
    <t>HaveaShearfulDay</t>
  </si>
  <si>
    <t>Rainbow Collection</t>
  </si>
  <si>
    <t>Gather all 16 colors of wool.</t>
  </si>
  <si>
    <t>All the colors of wool do not have to be in the inventory at the same time, but must have been picked up by the player at least once.</t>
  </si>
  <si>
    <t>RainbowCollection</t>
  </si>
  <si>
    <t>Stayin' Frosty</t>
  </si>
  <si>
    <t>Swim in lava while having the Fire Resistance effect.</t>
  </si>
  <si>
    <t>StayinFrosty</t>
  </si>
  <si>
    <t>Chestful of Cobblestone</t>
  </si>
  <si>
    <t>Mine 1,728 Cobblestone and place it in a chest.</t>
  </si>
  <si>
    <t>A player must mine 1,728 cobblestone and place 1,728 cobblestone, or 27 stacks, in a chest. The cobblestone placed in the chest does not have to be the same cobblestone that was mined.</t>
  </si>
  <si>
    <t>ChestfulofCobblestone</t>
  </si>
  <si>
    <t>Renewable Energy</t>
  </si>
  <si>
    <t>Smelt wood trunks using charcoal to make more charcoal.</t>
  </si>
  <si>
    <t>Smelt a wooden log with charcoal as the fuel.</t>
  </si>
  <si>
    <t>RenewableEnergy</t>
  </si>
  <si>
    <t>Body Guard</t>
  </si>
  <si>
    <t>Create an Iron Golem</t>
  </si>
  <si>
    <t>BodyGuard</t>
  </si>
  <si>
    <t>Iron Man</t>
  </si>
  <si>
    <t>Wear a full suit of Iron Armor.</t>
  </si>
  <si>
    <t>IronMan</t>
  </si>
  <si>
    <t>Zombie Doctor</t>
  </si>
  <si>
    <t>Cure a zombie villager.</t>
  </si>
  <si>
    <t>Throw a splash potion of weakness at a zombie villager and give it a golden apple (by facing the zombie and pressing the use key with a golden apple in your hand)</t>
  </si>
  <si>
    <t>ZombieDoctor</t>
  </si>
  <si>
    <t>Lion Hunter</t>
  </si>
  <si>
    <t>Gain the trust of an Ocelot.</t>
  </si>
  <si>
    <t>LionHunter</t>
  </si>
  <si>
    <t>Archer</t>
  </si>
  <si>
    <t>Kill a creeper with arrows.</t>
  </si>
  <si>
    <t>Tie Dye Outfit</t>
  </si>
  <si>
    <t>Use a cauldron to dye all 4 unique pieces of leather armor.</t>
  </si>
  <si>
    <t>TieDyeOutfit</t>
  </si>
  <si>
    <t>Trampoline</t>
  </si>
  <si>
    <t>Bounce 30 blocks upward off a slime block.</t>
  </si>
  <si>
    <t>Camouflage</t>
  </si>
  <si>
    <t>Kill a mob while wearing the same type of mob head.</t>
  </si>
  <si>
    <t>Map Room</t>
  </si>
  <si>
    <t>Place 9 fully explored, adjacent map items into 9 item frames in a 3 by 3 square.</t>
  </si>
  <si>
    <t>The frames have to be on a wall, not the floor.</t>
  </si>
  <si>
    <t>MapRoom</t>
  </si>
  <si>
    <t>Freight Station</t>
  </si>
  <si>
    <t>Use a Hopper to move an item from a Chest Minecart to a Chest.</t>
  </si>
  <si>
    <t>FreightStation</t>
  </si>
  <si>
    <t>Smelt Everything!</t>
  </si>
  <si>
    <t>Connect 3 Chests to a single Furnace using 3 Hoppers.</t>
  </si>
  <si>
    <t>Be within the range of three chests connected to a Furnace with 3 Hoppers.</t>
  </si>
  <si>
    <t>SmeltEverything</t>
  </si>
  <si>
    <t>Taste of Your Own Medicine</t>
  </si>
  <si>
    <t>Poison a witch with a splash potion.</t>
  </si>
  <si>
    <t>Throw a splash potion of poison at a witch (by facing the witch and pressing the use key).</t>
  </si>
  <si>
    <t>TasteofYourOwnMedicine</t>
  </si>
  <si>
    <t>Inception</t>
  </si>
  <si>
    <t>Push a piston with a piston, then pull the original piston with that piston.</t>
  </si>
  <si>
    <t>Saddle Up</t>
  </si>
  <si>
    <t>Tame a horse.</t>
  </si>
  <si>
    <t>SaddleUp</t>
  </si>
  <si>
    <t>Artificial Selection</t>
  </si>
  <si>
    <t>Breed a mule from a horse and a donkey.</t>
  </si>
  <si>
    <t>ArtificialSelection</t>
  </si>
  <si>
    <t>Free Diver</t>
  </si>
  <si>
    <t>Stay underwater for 2 minutes</t>
  </si>
  <si>
    <t>Drink a potion of water breathing that can last for 2 minutes or more, then jump into the water or activate a conduit or sneak on a magma block underwater for 2 minutes.</t>
  </si>
  <si>
    <t>FreeDiver</t>
  </si>
  <si>
    <t>Rabbit Season</t>
  </si>
  <si>
    <t>Cook and Eat Rabbit Meat</t>
  </si>
  <si>
    <t>RabbitSeason</t>
  </si>
  <si>
    <t>The Deep End</t>
  </si>
  <si>
    <t>Defeat an Elder Guardian</t>
  </si>
  <si>
    <t>TheDeepEnd</t>
  </si>
  <si>
    <t>Dry Spell</t>
  </si>
  <si>
    <t>Dry a sponge in a furnace</t>
  </si>
  <si>
    <t>DrySpell</t>
  </si>
  <si>
    <t>Super Fuel</t>
  </si>
  <si>
    <t>Power a Furnace with Lava</t>
  </si>
  <si>
    <t>SuperFuel</t>
  </si>
  <si>
    <t>You Need a Mint</t>
  </si>
  <si>
    <t>Collect dragons breath in a glass bottle</t>
  </si>
  <si>
    <t>Have a dragon's breath bottle in your inventory</t>
  </si>
  <si>
    <t>YouNeedaMint</t>
  </si>
  <si>
    <t>Beam Me Up</t>
  </si>
  <si>
    <t>Teleport over 100 meters from a single throw of an Ender Pearl</t>
  </si>
  <si>
    <t>Throw an ender pearl 100 blocks in any direction</t>
  </si>
  <si>
    <t>BeamMeUp</t>
  </si>
  <si>
    <t>The End... Again...</t>
  </si>
  <si>
    <t>Respawn the Enderdragon [sic]</t>
  </si>
  <si>
    <t>TheEndAgain</t>
  </si>
  <si>
    <t>Great View From Up Here</t>
  </si>
  <si>
    <t>Levitate up 50 blocks from the attacks of a Shulker</t>
  </si>
  <si>
    <t>GreatViewFromUpHere</t>
  </si>
  <si>
    <t>Super Sonic</t>
  </si>
  <si>
    <t>Use Elytra to fly through a 1 by 1 gap while moving faster than 40 m/s</t>
  </si>
  <si>
    <t>SuperSonic</t>
  </si>
  <si>
    <t>Treasure Hunter</t>
  </si>
  <si>
    <t>Acquire a map from a cartographer villager, then enter the revealed structure</t>
  </si>
  <si>
    <t>Visit the structure indicated while the purchased map is in your main hand (hotbar).</t>
  </si>
  <si>
    <t>TreasureHunter</t>
  </si>
  <si>
    <t>Organizational Wizard</t>
  </si>
  <si>
    <t>Name a Shulker Box with an Anvil</t>
  </si>
  <si>
    <t>OrganizationalWizard</t>
  </si>
  <si>
    <t>Cheating Death</t>
  </si>
  <si>
    <t>Use the Totem of Undying to cheat death</t>
  </si>
  <si>
    <t>Have the Totem of Undying in your hand when you die.</t>
  </si>
  <si>
    <t>CheatingDeath</t>
  </si>
  <si>
    <t>Feeling Ill</t>
  </si>
  <si>
    <t>Defeat an Evoker</t>
  </si>
  <si>
    <t>FeelingIll</t>
  </si>
  <si>
    <t>Let It Go!</t>
  </si>
  <si>
    <t>Using the Frost Walker boots, walk on at least 1 block on frozen water on a deep ocean</t>
  </si>
  <si>
    <t>LetItGo</t>
  </si>
  <si>
    <t>So I Got That Going for Me</t>
  </si>
  <si>
    <t>Lead a Caravan containing at least 5 Llamas</t>
  </si>
  <si>
    <t>SoIGotThatGoingforMe</t>
  </si>
  <si>
    <t>Atlantis?</t>
  </si>
  <si>
    <t>Find an underwater ruin</t>
  </si>
  <si>
    <t>Atlantis</t>
  </si>
  <si>
    <t>Sail the 7 Seas</t>
  </si>
  <si>
    <t>Visit all ocean biomes</t>
  </si>
  <si>
    <t>Visit all ocean biomes except the deep warm ocean/legacy frozen ocean (as they are unused)</t>
  </si>
  <si>
    <t>Sailthe7Seas</t>
  </si>
  <si>
    <t>Castaway</t>
  </si>
  <si>
    <t>Eat nothing but dried kelp for three in-game days</t>
  </si>
  <si>
    <t>Eat dried kelp once; in the following three in-game days, eat nothing but dried kelp.</t>
  </si>
  <si>
    <t>Ahoy!</t>
  </si>
  <si>
    <t>Find a shipwreck</t>
  </si>
  <si>
    <t>Ahoy</t>
  </si>
  <si>
    <t>I am a Marine Biologist</t>
  </si>
  <si>
    <t>Collect a fish in a bucket</t>
  </si>
  <si>
    <t>Use an empty bucket on any fish mob to collect it.</t>
  </si>
  <si>
    <t>IamaMarineBiologist</t>
  </si>
  <si>
    <t>Me Gold!</t>
  </si>
  <si>
    <t>Dig up a buried treasure</t>
  </si>
  <si>
    <t>Open a buried treasure chest</t>
  </si>
  <si>
    <t>MeGold</t>
  </si>
  <si>
    <t>Sleep with the Fishes</t>
  </si>
  <si>
    <t>Spend a day underwater.</t>
  </si>
  <si>
    <t>Spend 20 minutes underwater without any air.</t>
  </si>
  <si>
    <t>SleepwiththeFishes</t>
  </si>
  <si>
    <t>Alternative Fuel</t>
  </si>
  <si>
    <t>Power a furnace with a kelp block</t>
  </si>
  <si>
    <t>This achievement is awarded only if the dried kelp block is put into the furnace's fuel slot manually, not via redstone components such as hoppers.</t>
  </si>
  <si>
    <t>AlternativeFuel</t>
  </si>
  <si>
    <t>Do a Barrel Roll!</t>
  </si>
  <si>
    <t>Use Riptide to give yourself a boost</t>
  </si>
  <si>
    <t>Obtain a trident enchanted with Riptide and launch yourself any distance with it.</t>
  </si>
  <si>
    <t>DoaBarrelRoll</t>
  </si>
  <si>
    <t>One Pickle, Two Pickle, Sea Pickle, Four</t>
  </si>
  <si>
    <t>Place four Sea Pickles in a group</t>
  </si>
  <si>
    <t>OnePickle,TwoPickle,SeaPickle,Four</t>
  </si>
  <si>
    <t>Echolocation</t>
  </si>
  <si>
    <t>Feed a dolphin fish to have it lead you to treasure</t>
  </si>
  <si>
    <t>Feed a dolphin cod or salmon and have it lure you to treasure.</t>
  </si>
  <si>
    <t>Moskstraumen</t>
  </si>
  <si>
    <t>Activate a Conduit</t>
  </si>
  <si>
    <t>Place a conduit in a valid prismarine/sea lantern structure to activate it.</t>
  </si>
  <si>
    <t>Top of the World</t>
  </si>
  <si>
    <t>Place scaffolding to the world limit.</t>
  </si>
  <si>
    <t>Place a scaffolding at the world height limit.</t>
  </si>
  <si>
    <t>TopoftheWorld</t>
  </si>
  <si>
    <t>Where Have You Been?</t>
  </si>
  <si>
    <t>Receive a gift from a tamed cat in the morning.</t>
  </si>
  <si>
    <t>The gift must be picked up from the ground.</t>
  </si>
  <si>
    <t>WhereHaveYouBeen</t>
  </si>
  <si>
    <t>Zoologist</t>
  </si>
  <si>
    <t>Breed two pandas with bamboo.</t>
  </si>
  <si>
    <t>Fruit on the Loom</t>
  </si>
  <si>
    <t>Make a banner using an Enchanted Apple Stencil</t>
  </si>
  <si>
    <t>Make a banner using an enchanted apple.</t>
  </si>
  <si>
    <t>FruitontheLoom</t>
  </si>
  <si>
    <t>Plethora of Cats</t>
  </si>
  <si>
    <t>Befriend twenty stray cats.</t>
  </si>
  <si>
    <t>Befriend and tame twenty stray cats found in villages. They do not all need to be tamed in a single world.</t>
  </si>
  <si>
    <t>PlethoraofCats</t>
  </si>
  <si>
    <t>Kill the Beast!</t>
  </si>
  <si>
    <t>Defeat a Ravager.</t>
  </si>
  <si>
    <t>KilltheBeast</t>
  </si>
  <si>
    <t>Buy Low, Sell High</t>
  </si>
  <si>
    <t>Trade for the best possible price.</t>
  </si>
  <si>
    <t>Buy something for 1 emerald, or when the Hero of the Village effect is applied.</t>
  </si>
  <si>
    <t>Story2</t>
  </si>
  <si>
    <t>BuyLow,SellHigh</t>
  </si>
  <si>
    <t>Disenchanted</t>
  </si>
  <si>
    <t>Use a Grindstone to get experience from an enchanted item.</t>
  </si>
  <si>
    <t>We're being attacked!</t>
  </si>
  <si>
    <t>Trigger a Pillager Raid.</t>
  </si>
  <si>
    <t>Walk in a village with the Bad Omen effect applied.</t>
  </si>
  <si>
    <t>Werebeingattacked</t>
  </si>
  <si>
    <t>Sound the Alarm!</t>
  </si>
  <si>
    <t>Ring the bell with a hostile enemy in the village.</t>
  </si>
  <si>
    <t>SoundtheAlarm</t>
  </si>
  <si>
    <t>I've got a bad feeling about this</t>
  </si>
  <si>
    <t>Kill a Pillager Captain.</t>
  </si>
  <si>
    <t>Ivegotabadfeelingaboutthis</t>
  </si>
  <si>
    <t>Master Trader</t>
  </si>
  <si>
    <t>Trade for 1,000 emeralds.</t>
  </si>
  <si>
    <t>Obtain 1,000 emeralds from trading with villagers.</t>
  </si>
  <si>
    <t>MasterTrader</t>
  </si>
  <si>
    <t>Time for Stew</t>
  </si>
  <si>
    <t>Give someone a suspicious stew.</t>
  </si>
  <si>
    <t>TimeforStew</t>
  </si>
  <si>
    <t>Bee our guest</t>
  </si>
  <si>
    <t>Use a Campfire to collect Honey from a Beehive using a Bottle without aggravating the bees.</t>
  </si>
  <si>
    <t>Beeourguest</t>
  </si>
  <si>
    <t>Total Beelocation</t>
  </si>
  <si>
    <t>Move and place a Bee Nest, with 3 bees inside, using Silk Touch.</t>
  </si>
  <si>
    <t>TotalBeelocation</t>
  </si>
  <si>
    <t>Sticky Situation</t>
  </si>
  <si>
    <t>Slide down a honey block to slow your fall.</t>
  </si>
  <si>
    <t>StickySituation</t>
  </si>
  <si>
    <t>Bullseye</t>
  </si>
  <si>
    <t>Hit the bullseye of a Target block</t>
  </si>
  <si>
    <t>Cover me in debris</t>
  </si>
  <si>
    <t>Wear a full set of Netherite armor</t>
  </si>
  <si>
    <t>Have a full set of Netherite armor in your inventory.</t>
  </si>
  <si>
    <t>Covermeindebris</t>
  </si>
  <si>
    <t>Oooh, shiny!</t>
  </si>
  <si>
    <t>Distract a Piglin using gold</t>
  </si>
  <si>
    <t>Give a piglin a gold item while it is aggressive toward the player.</t>
  </si>
  <si>
    <t>Oooh,shiny</t>
  </si>
  <si>
    <t>Hot tourist destination</t>
  </si>
  <si>
    <t>Visit all Nether biomes</t>
  </si>
  <si>
    <t>The achievement can be completed if one visit biomes in different worlds.</t>
  </si>
  <si>
    <t>Hottouristdestination</t>
  </si>
  <si>
    <t>Whatever Floats Your Goat</t>
  </si>
  <si>
    <t>Get in a boat and float with a goat</t>
  </si>
  <si>
    <t>Use a boat and put a goat inside that boat, then ride it</t>
  </si>
  <si>
    <t>WhateverFloatsYourGoat</t>
  </si>
  <si>
    <t>Wax on, Wax off</t>
  </si>
  <si>
    <t>Apply and remove Wax from all the Copper blocks!!!</t>
  </si>
  <si>
    <t>Wax and de-wax each oxidation stage of all 4 Copper Blocks in the game, which include cut copper blocks, stairs, &amp; slabs.</t>
  </si>
  <si>
    <t>Waxon,Waxoff</t>
  </si>
  <si>
    <t>The Healing Power of Friendship!</t>
  </si>
  <si>
    <t>Team up with an axolotl and win a fight</t>
  </si>
  <si>
    <t>Team up with an axolotl by killing the hostile aquatic mob [verify] while the axolotl is fighting it (not playing dead).</t>
  </si>
  <si>
    <t>TheHealingPowerofFriendship</t>
  </si>
  <si>
    <t>Caves &amp; Cliffs</t>
  </si>
  <si>
    <t>Freefall from the top of the world (build limit) to the bottom of the world and survive.</t>
  </si>
  <si>
    <t>Caves&amp;Cliffs</t>
  </si>
  <si>
    <t>Star trader</t>
  </si>
  <si>
    <t>Trade with a villager at the build height limit.</t>
  </si>
  <si>
    <t>Trade with a villager at y320.</t>
  </si>
  <si>
    <t>Startrader</t>
  </si>
  <si>
    <t>Sound of Music</t>
  </si>
  <si>
    <t>Make the Meadows come alive with the sound of music from a jukebox.</t>
  </si>
  <si>
    <t>Use a music disc on a jukebox in the Meadow biome.</t>
  </si>
  <si>
    <t>SoundofMusic</t>
  </si>
  <si>
    <t>Feels Like Home</t>
  </si>
  <si>
    <t>Take a Strider for a loooong [sic] ride on a lava lake in the Overworld.</t>
  </si>
  <si>
    <t>In the Overworld, use a strider to ride on a lava lake for a distance of 50 meters from the point where the ride starts.</t>
  </si>
  <si>
    <t>FeelsLikeHome</t>
  </si>
  <si>
    <t>It spreads</t>
  </si>
  <si>
    <t>Kill a mob next to a catalyst</t>
  </si>
  <si>
    <t>Itspreads</t>
  </si>
  <si>
    <t>Birthday song</t>
  </si>
  <si>
    <t>Have an Allay drop a cake at a noteblock</t>
  </si>
  <si>
    <t>Tame an allay by giving it a cake while having dropped cake items and play a noteblock nearby.</t>
  </si>
  <si>
    <t>Birthdaysong</t>
  </si>
  <si>
    <t>With our powers combined!</t>
  </si>
  <si>
    <t>Have all 3 froglights in your inventory</t>
  </si>
  <si>
    <t>Acquire at least one of each pearlescent, verdant, and ochre froglights in your inventory at the same time.</t>
  </si>
  <si>
    <t>Withourpowerscombined</t>
  </si>
  <si>
    <t>Sneak 100</t>
  </si>
  <si>
    <t>Sneaking [sic] next to a Sculk Sensor without triggering it</t>
  </si>
  <si>
    <t>Sneak next to a Sculk Sensor or Warden without triggering or aggravating it.</t>
  </si>
  <si>
    <t>Sneak100</t>
  </si>
  <si>
    <t>Planting the past</t>
  </si>
  <si>
    <t>Plant any Sniffer seed</t>
  </si>
  <si>
    <t>Plantingthepast</t>
  </si>
  <si>
    <t>Careful restoration</t>
  </si>
  <si>
    <t>Make a Decorated Pot out of 4 Pottery Sherds</t>
  </si>
  <si>
    <t>Carefulrestoration</t>
  </si>
  <si>
    <t>Smithing with style</t>
  </si>
  <si>
    <t>Apply these smithing templates at least once: Spire, Snout, Rib, Ward, Silence, Vex, Tide, Wayfinder</t>
  </si>
  <si>
    <t>Smithingwithstyle</t>
  </si>
  <si>
    <t>Advancement</t>
  </si>
  <si>
    <t>Advancement (English Title)</t>
  </si>
  <si>
    <t>Minecraft</t>
  </si>
  <si>
    <t>The heart and story of the game</t>
  </si>
  <si>
    <t>Have a crafting table in your inventory.</t>
  </si>
  <si>
    <t>advstory1</t>
  </si>
  <si>
    <t>Stone Age</t>
  </si>
  <si>
    <t>Mine Stone with your new Pickaxe</t>
  </si>
  <si>
    <t>Have one of these 3 stones in the #stone_tool_materials item tag:, Cobblestone, Blackstone, Cobbled Deepslate, in your inventory.</t>
  </si>
  <si>
    <t>StoneAge</t>
  </si>
  <si>
    <t>Construct a better Pickaxe</t>
  </si>
  <si>
    <t>Have a stone pickaxe in your inventory.</t>
  </si>
  <si>
    <t>Smelt an Iron Ingot</t>
  </si>
  <si>
    <t>Have an iron ingot in your inventory.</t>
  </si>
  <si>
    <t>Suit Up</t>
  </si>
  <si>
    <t>Protect yourself with a piece of iron armor</t>
  </si>
  <si>
    <t>Have any type of iron armor in your inventory.</t>
  </si>
  <si>
    <t>SuitUp</t>
  </si>
  <si>
    <t>Hot Stuff</t>
  </si>
  <si>
    <t>Fill a Bucket with lava</t>
  </si>
  <si>
    <t>Have a lava bucket in your inventory.</t>
  </si>
  <si>
    <t>HotStuff</t>
  </si>
  <si>
    <t>Isn't It Iron Pick</t>
  </si>
  <si>
    <t>Upgrade your Pickaxe</t>
  </si>
  <si>
    <t>Have an iron pickaxe in your inventory.</t>
  </si>
  <si>
    <t>IsntItIronPick</t>
  </si>
  <si>
    <t>Not Today, Thank You</t>
  </si>
  <si>
    <t>Deflect a projectile with a Shield</t>
  </si>
  <si>
    <t>Block any projectile with a shield.</t>
  </si>
  <si>
    <t>NotToday,ThankYou</t>
  </si>
  <si>
    <t>Ice Bucket Challenge</t>
  </si>
  <si>
    <t>Obtain a block of Obsidian</t>
  </si>
  <si>
    <t>Have a block of obsidian in your inventory.</t>
  </si>
  <si>
    <t>IceBucketChallenge</t>
  </si>
  <si>
    <t>Diamonds!</t>
  </si>
  <si>
    <t>Acquire diamonds</t>
  </si>
  <si>
    <t>Have a diamond in your inventory.</t>
  </si>
  <si>
    <t>Diamonds</t>
  </si>
  <si>
    <t>We Need to Go Deeper</t>
  </si>
  <si>
    <t>Build, light and enter a Nether Portal</t>
  </si>
  <si>
    <t>Enter the Nether dimension.</t>
  </si>
  <si>
    <t>WeNeedtoGoDeeper</t>
  </si>
  <si>
    <t>Cover Me with Diamonds</t>
  </si>
  <si>
    <t>Diamond armor saves lives</t>
  </si>
  <si>
    <t>Have any type of diamond armor in your inventory.</t>
  </si>
  <si>
    <t>CoverMewithDiamonds</t>
  </si>
  <si>
    <t>Enchant an item at an Enchanting Table</t>
  </si>
  <si>
    <t>Insert an item in an enchanting table, then apply an enchantment.</t>
  </si>
  <si>
    <t>Weaken and then cure a Zombie Villager</t>
  </si>
  <si>
    <t>Use a golden apple on a zombie villager under the Weakness effect; the advancement is granted when the zombie villager converts into a villager., In multiplayer, only the player that feeds the golden apple gets the advancement.</t>
  </si>
  <si>
    <t>Eye Spy</t>
  </si>
  <si>
    <t>Follow an Eye of Ender</t>
  </si>
  <si>
    <t>Enter a stronghold.</t>
  </si>
  <si>
    <t>EyeSpy</t>
  </si>
  <si>
    <t>Enter the End Portal</t>
  </si>
  <si>
    <t>Enter the End dimension.</t>
  </si>
  <si>
    <t>Bring summer clothes</t>
  </si>
  <si>
    <t>advNether1</t>
  </si>
  <si>
    <t>Destroy a Ghast with a fireball</t>
  </si>
  <si>
    <t>Kill a ghast by deflecting a ghast fireball back into it via hitting or shooting a projectile at the fireball.</t>
  </si>
  <si>
    <t>Those Were the Days</t>
  </si>
  <si>
    <t>Enter a Bastion Remnant</t>
  </si>
  <si>
    <t>ThoseWeretheDays</t>
  </si>
  <si>
    <t>Hidden in the Depths</t>
  </si>
  <si>
    <t>Obtain Ancient Debris</t>
  </si>
  <si>
    <t>Have an ancient debris in your inventory.</t>
  </si>
  <si>
    <t>HiddenintheDepths</t>
  </si>
  <si>
    <t>Subspace Bubble</t>
  </si>
  <si>
    <t>Use the Nether to travel 7 km in the Overworld</t>
  </si>
  <si>
    <t>Use the Nether to travel between 2 points in the Overworld with a minimum horizontal euclidean distance of 7000 blocks between each other, which is 875 blocks in the Nether.</t>
  </si>
  <si>
    <t>SubspaceBubble</t>
  </si>
  <si>
    <t>A Terrible Fortress</t>
  </si>
  <si>
    <t>Break your way into a Nether Fortress</t>
  </si>
  <si>
    <t>Enter a nether fortress.</t>
  </si>
  <si>
    <t>ATerribleFortress</t>
  </si>
  <si>
    <t>Who is Cutting Onions?</t>
  </si>
  <si>
    <t>Obtain Crying Obsidian</t>
  </si>
  <si>
    <t>Have a block of crying obsidian in your inventory.</t>
  </si>
  <si>
    <t>WhoisCuttingOnions</t>
  </si>
  <si>
    <t>Oh Shiny</t>
  </si>
  <si>
    <t>Distract Piglins with gold</t>
  </si>
  <si>
    <t>While aggravated, give a piglin one of these 25 gold-related items in the #piglin_loved item tag:, Bell, Block of Gold, Block of Raw Gold, Clock, Enchanted Golden Apple, Gilded Blackstone, Glistering Melon Slice, Gold Ingot, Gold Ore, Golden Apple, Golden Axe, Golden Boots, Golden Carrot, Golden Chestplate, Golden Helmet, Golden Hoe, Golden Horse Armor, Golden Leggings, Golden Pickaxe, Golden Shovel, Golden Sword, Light Weighted Pressure Plate, Nether Gold Ore, Deepslate Gold Ore, Raw Gold, Other gold-related items do not distract the piglin and do not trigger this advancement.</t>
  </si>
  <si>
    <t>OhShiny</t>
  </si>
  <si>
    <t>This Boat Has Legs</t>
  </si>
  <si>
    <t>Ride a Strider with a Warped Fungus on a Stick</t>
  </si>
  <si>
    <t>Boost[2] a strider with a warped fungus on a stick.</t>
  </si>
  <si>
    <t>ThisBoatHasLegs</t>
  </si>
  <si>
    <t>Uneasy Alliance</t>
  </si>
  <si>
    <t>Rescue a Ghast from the Nether, bring it safely home to the Overworld... and then kill it</t>
  </si>
  <si>
    <t>Kill a ghast while the player is in the Overworld.</t>
  </si>
  <si>
    <t>UneasyAlliance</t>
  </si>
  <si>
    <t>War Pigs</t>
  </si>
  <si>
    <t>Loot a Chest in a Bastion Remnant</t>
  </si>
  <si>
    <t>Open a naturally generated, never-before opened chest in a bastion remnant.</t>
  </si>
  <si>
    <t>WarPigs</t>
  </si>
  <si>
    <t>Country Lode, Take Me Home</t>
  </si>
  <si>
    <t>Use a Compass on a Lodestone</t>
  </si>
  <si>
    <t>CountryLode,TakeMeHome</t>
  </si>
  <si>
    <t>Cover Me in Debris</t>
  </si>
  <si>
    <t>Get a full suit of Netherite armor</t>
  </si>
  <si>
    <t>Have a full set of netherite armor in your inventory.</t>
  </si>
  <si>
    <t>CoverMeinDebris</t>
  </si>
  <si>
    <t>Spooky Scary Skeleton</t>
  </si>
  <si>
    <t>Obtain a Wither Skeleton's skull</t>
  </si>
  <si>
    <t>Have a wither skeleton skull in your inventory.</t>
  </si>
  <si>
    <t>SpookyScarySkeleton</t>
  </si>
  <si>
    <t>Relieve a Blaze of its rod</t>
  </si>
  <si>
    <t>Have a blaze rod in your inventory.</t>
  </si>
  <si>
    <t>Not Quite "Nine" Lives</t>
  </si>
  <si>
    <t>Charge a Respawn Anchor to the maximum</t>
  </si>
  <si>
    <t>NotQuite"Nine"Lives</t>
  </si>
  <si>
    <t>Take a Strider for a loooong ride on a lava lake in the Overworld</t>
  </si>
  <si>
    <t>While riding a strider, travel 50 blocks on lava in the Overworld., Only horizontal displacement is counted. Traveling in a circle for more than 50 blocks doesn't count.</t>
  </si>
  <si>
    <t>Hot Tourist Destinations</t>
  </si>
  <si>
    <t>Explore all Nether biomes</t>
  </si>
  <si>
    <t>Visit all of the 5 following biomes:, Basalt Deltas, Crimson Forest, Nether Wastes, Soul Sand Valley, Warped Forest, The advancement is only for Nether biomes. Other biomes may also be visited, but are ignored for this advancement.</t>
  </si>
  <si>
    <t>HotTouristDestinations</t>
  </si>
  <si>
    <t>Withering Heights</t>
  </si>
  <si>
    <t>Summon the Wither</t>
  </si>
  <si>
    <t>Be within a 100.9×100.9×103.5 cuboid centered on the wither when it is spawned.</t>
  </si>
  <si>
    <t>WitheringHeights</t>
  </si>
  <si>
    <t>Brew a Potion</t>
  </si>
  <si>
    <t>Pick up an item from a brewing stand potion slot. This does not need to be a potion. Water bottles or even glass bottles can also trigger this advancement.[3]</t>
  </si>
  <si>
    <t>Bring Home the Beacon</t>
  </si>
  <si>
    <t>Construct and place a Beacon</t>
  </si>
  <si>
    <t>Be within a 20×20×14 cuboid centered on a beacon block when it realizes it has become powered.</t>
  </si>
  <si>
    <t>BringHometheBeacon</t>
  </si>
  <si>
    <t>A Furious Cocktail</t>
  </si>
  <si>
    <t>Have every potion effect applied at the same time</t>
  </si>
  <si>
    <t>Have all of these 13 status effects applied to the player at the same time:, Fire Resistance, Invisibility, Jump Boost, Night Vision, Poison, Regeneration, Resistance, Slow Falling, Slowness, Speed, Strength, Water Breathing, Weakness, The source of the effects is irrelevant for the purposes of this advancement. Other status effects may be applied to the player, but are ignored for this advancement.</t>
  </si>
  <si>
    <t>AFuriousCocktail</t>
  </si>
  <si>
    <t>Beaconator</t>
  </si>
  <si>
    <t>Bring a Beacon to full power</t>
  </si>
  <si>
    <t>Be within a 20×20×14 cuboid centered on a beacon block when it realizes it is being powered by a size 4 pyramid.</t>
  </si>
  <si>
    <t>How Did We Get Here?</t>
  </si>
  <si>
    <t>Have every effect applied at the same time</t>
  </si>
  <si>
    <t>Have all of these 27 status effects applied to the player at the same time:, Absorption, Bad Omen, Blindness, Conduit Power, Darkness, Dolphin's Grace, Fire Resistance, Glowing, Haste, Hero of the Village, Hunger, Invisibility, Jump Boost, Levitation, Mining Fatigue, Nausea, Night Vision, Poison, Regeneration, Resistance, Slow Falling, Slowness, Speed, Strength, Water Breathing, Weakness, Wither, The source of the effects is irrelevant for the purposes of this advancement. Other status effects may be applied to the player, but are ignored for this advancement., This is a hidden advancement, meaning that it can be viewed by the player only after completing it, regardless of if its child advancement(s), if any, have been completed.</t>
  </si>
  <si>
    <t>HowDidWeGetHere</t>
  </si>
  <si>
    <t>Or the beginning?</t>
  </si>
  <si>
    <t>advThe_End1</t>
  </si>
  <si>
    <t>Free the End</t>
  </si>
  <si>
    <t>Good luck</t>
  </si>
  <si>
    <t>Kill the ender dragon. If multiple players are involved in the dragon fight, only the player that deals the final blow to the dragon receives the advancement.[4]</t>
  </si>
  <si>
    <t>FreetheEnd</t>
  </si>
  <si>
    <t>The Next Generation</t>
  </si>
  <si>
    <t>Hold the Dragon Egg</t>
  </si>
  <si>
    <t>Have a dragon egg in your inventory.</t>
  </si>
  <si>
    <t>TheNextGeneration</t>
  </si>
  <si>
    <t>Remote Getaway</t>
  </si>
  <si>
    <t>Escape the island</t>
  </si>
  <si>
    <t>Throw an ender pearl through, fly, or walk into an end gateway.</t>
  </si>
  <si>
    <t>RemoteGetaway</t>
  </si>
  <si>
    <t>Respawn the Ender Dragon</t>
  </si>
  <si>
    <t>Be within a 192 block radius from the coordinates (0.0, 128, 0.0) when an ender dragon is summoned using end crystals.</t>
  </si>
  <si>
    <t>Collect Dragon's Breath in a Glass Bottle</t>
  </si>
  <si>
    <t>Have a bottle of dragon's breath in your inventory.</t>
  </si>
  <si>
    <t>The City at the End of the Game</t>
  </si>
  <si>
    <t>Go on in, what could happen?</t>
  </si>
  <si>
    <t>Enter an end city.</t>
  </si>
  <si>
    <t>TheCityattheEndoftheGame</t>
  </si>
  <si>
    <t>Sky's the Limit</t>
  </si>
  <si>
    <t>Find Elytra</t>
  </si>
  <si>
    <t>Have a pair of elytra in your inventory.</t>
  </si>
  <si>
    <t>SkystheLimit</t>
  </si>
  <si>
    <t>Move a distance of 50 blocks vertically with the Levitation effect applied, regardless of direction or whether it is caused by the effect.</t>
  </si>
  <si>
    <t>Adventure, exploration and combat</t>
  </si>
  <si>
    <t>Kill any entity, or be killed by any entity.</t>
  </si>
  <si>
    <t>advAdventure1</t>
  </si>
  <si>
    <t>Voluntary Exile</t>
  </si>
  <si>
    <t>Kill a raid captain. Maybe consider staying away from villages for the time being…</t>
  </si>
  <si>
    <t>Kill an entity in the #raiders entity tag wearing an ominous banner. This is a hidden advancement, meaning that it can be viewed by the player only after completing it, regardless of if its child advancement(s), if any, have been completed.</t>
  </si>
  <si>
    <t>VoluntaryExile</t>
  </si>
  <si>
    <t>Is It a Bird?</t>
  </si>
  <si>
    <t>Look at a Parrot through a Spyglass</t>
  </si>
  <si>
    <t>IsItaBird</t>
  </si>
  <si>
    <t>Kill any hostile monster</t>
  </si>
  <si>
    <t>Kill one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Only the riders of the chicken jockeys and skeleton horsemen are counted in this advancement. Other mobs may be killed, but are ignored for this advancement.</t>
  </si>
  <si>
    <t>The Power of Books</t>
  </si>
  <si>
    <t>Read the power signal of a Chiseled Bookshelf using a Comparator</t>
  </si>
  <si>
    <t>Place a comparator on any side of a chiseled bookshelf or the chiseled bookshelf against a comparator to trigger the advancement.</t>
  </si>
  <si>
    <t>ThePowerofBooks</t>
  </si>
  <si>
    <t>What a Deal!</t>
  </si>
  <si>
    <t>Successfully trade with a Villager</t>
  </si>
  <si>
    <t>Take an item from a villager or wandering trader's trading output slot, and put it in your inventory.</t>
  </si>
  <si>
    <t>WhataDeal</t>
  </si>
  <si>
    <t>Crafting a New Look</t>
  </si>
  <si>
    <t>Craft a trimmed armor at a Smithing Table</t>
  </si>
  <si>
    <t>CraftingaNewLook</t>
  </si>
  <si>
    <t>Jump into a Honey Block to break your fall</t>
  </si>
  <si>
    <t>Collide on a vertical side of a honey block when in air.</t>
  </si>
  <si>
    <t>Ol' Betsy</t>
  </si>
  <si>
    <t>Shoot a Crossbow</t>
  </si>
  <si>
    <t>OlBetsy</t>
  </si>
  <si>
    <t>Surge Protector</t>
  </si>
  <si>
    <t>Protect a Villager from an undesired shock without starting a fire</t>
  </si>
  <si>
    <t>Be within 30 blocks of a lightning strike that doesn't set any blocks on fire, while an unharmed villager is within or up to six blocks above a 30×30×30 volume centered on the lightning strike.</t>
  </si>
  <si>
    <t>SurgeProtector</t>
  </si>
  <si>
    <t>Free fall from the top of the world (build limit) to the bottom of the world and survive</t>
  </si>
  <si>
    <t>Fall from at least y=319 to at most y=-59 with a vertical distance of greater than 379 blocks.</t>
  </si>
  <si>
    <t>Respecting the Remnants</t>
  </si>
  <si>
    <t>Brush a Suspicious block to obtain a Pottery Sherd</t>
  </si>
  <si>
    <t>RespectingtheRemnants</t>
  </si>
  <si>
    <t>Sneak near a Sculk Sensor or Warden to prevent it from detecting you</t>
  </si>
  <si>
    <t>Sneak within 8 blocks from a sculk sensor, or 16 blocks from a warden.</t>
  </si>
  <si>
    <t>Sweet Dreams</t>
  </si>
  <si>
    <t>Sleep in a Bed to change your respawn point</t>
  </si>
  <si>
    <t>Lie down in a bed. The advancement is granted as soon as the player is in the bed, even if the player does not successfully sleep.</t>
  </si>
  <si>
    <t>SweetDreams</t>
  </si>
  <si>
    <t>Hero of the Village</t>
  </si>
  <si>
    <t>Successfully defend a village from a raid</t>
  </si>
  <si>
    <t>Kill at least one raid mob during a raid and wait until it ends in victory., This is a hidden advancement, meaning that it can be viewed by the player only after completing it, regardless of if its child advancement(s), if any, have been completed.This is a hidden advancement, meaning that it can be viewed by the player only after completing it, regardless of if its child advancement(s), if any, have been completed.</t>
  </si>
  <si>
    <t>HerooftheVillage</t>
  </si>
  <si>
    <t>Is It a Balloon?</t>
  </si>
  <si>
    <t>Look at a Ghast through a Spyglass</t>
  </si>
  <si>
    <t>Look at a ghast through a spyglass while the ghast is focused on you.</t>
  </si>
  <si>
    <t>IsItaBalloon</t>
  </si>
  <si>
    <t>A Throwaway Joke</t>
  </si>
  <si>
    <t>Throw a Trident at something. Note: Throwing away your only weapon is not a good idea.</t>
  </si>
  <si>
    <t>Hit a mob with a thrown trident.</t>
  </si>
  <si>
    <t>AThrowawayJoke</t>
  </si>
  <si>
    <t>It Spreads</t>
  </si>
  <si>
    <t>Kill a mob near a Sculk Catalyst</t>
  </si>
  <si>
    <t>Kill one of these 70 mobs near a sculk catalyst:, Axolotl, Bee, Blaze, Camel, Cat, Cave Spider, Chicken, Chicken Jockey, Cod, Cow, Creeper, Donkey, Dolphin, Drowned, Elder Guardian, Enderman, Endermite, Evoker, Fox, Frog, Ghast, Goat, Glow Squid, Guardian, Hoglin, Horse, Husk, Llama, Magma Cube, Mooshroom, Ocelot, Panda, Parrot, Phantom, Pig, Piglin, Piglin Brute, Pillager, Polar Bear, Pufferfish, Rabbit, Ravager, Salmon, Sheep, Shulker, Silverfish, Skeleton, Skeleton Horse, Skeleton Horseman, Slime, Sniffer, Stray, Spider, Spider Jockey, Squid, Strider, Trader Llama, Tropical Fish, Turtle, Vex, Vindicator, Warden, Witch, Wither, Wither Skeleton, Wolf, Zoglin, Zombie, Zombie Villager, Zombified Piglin, Mobs that drop no experience are ignored for this advancement.</t>
  </si>
  <si>
    <t>ItSpreads</t>
  </si>
  <si>
    <t>Take Aim</t>
  </si>
  <si>
    <t>Shoot something with an Arrow</t>
  </si>
  <si>
    <t>Using a bow or a crossbow, shoot an entity with an arrow, tipped arrow, or spectral arrow.</t>
  </si>
  <si>
    <t>TakeAim</t>
  </si>
  <si>
    <t>Monsters Hunted</t>
  </si>
  <si>
    <t>Kill one of every hostile monster</t>
  </si>
  <si>
    <t>Kill each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Other mobs may be killed, but are ignored for this advancement. Only the riders of the chicken jockeys and skeleton horsemen are counted in this advancement.</t>
  </si>
  <si>
    <t>MonstersHunted</t>
  </si>
  <si>
    <t>Postmortal</t>
  </si>
  <si>
    <t>Use a Totem of Undying to cheat death</t>
  </si>
  <si>
    <t>Activate a totem of undying by taking fatal damage.</t>
  </si>
  <si>
    <t>Hired Help</t>
  </si>
  <si>
    <t>Summon an Iron Golem to help defend a village</t>
  </si>
  <si>
    <t>Summon an iron golem.</t>
  </si>
  <si>
    <t>HiredHelp</t>
  </si>
  <si>
    <t>Star Trader</t>
  </si>
  <si>
    <t>Trade with a Villager at the build height limit</t>
  </si>
  <si>
    <t>Stand on any block that is higher than 318 and trade with a villager or wandering trader.</t>
  </si>
  <si>
    <t>StarTrader</t>
  </si>
  <si>
    <t>Smithing with Style</t>
  </si>
  <si>
    <t>SmithingwithStyle</t>
  </si>
  <si>
    <t>Two Birds, One Arrow</t>
  </si>
  <si>
    <t>Kill two Phantoms with a piercing Arrow</t>
  </si>
  <si>
    <t>Use a crossbow enchanted with Piercing to kill two phantoms with a single arrow shot.</t>
  </si>
  <si>
    <t>TwoBirds,OneArrow</t>
  </si>
  <si>
    <t>Who's the Pillager Now?</t>
  </si>
  <si>
    <t>Give a Pillager a taste of their own medicine</t>
  </si>
  <si>
    <t>Kill a pillager with a crossbow.</t>
  </si>
  <si>
    <t>WhosthePillagerNow</t>
  </si>
  <si>
    <t>Arbalistic</t>
  </si>
  <si>
    <t>Kill five unique mobs with one crossbow shot</t>
  </si>
  <si>
    <t>This is a hidden advancement, meaning that it can be viewed by the player only after completing it, regardless of if its child advancement(s), if any, have been completed.</t>
  </si>
  <si>
    <t>Careful Restoration</t>
  </si>
  <si>
    <t>CarefulRestoration</t>
  </si>
  <si>
    <t>Discover every biome</t>
  </si>
  <si>
    <t>Visit all of these 53 biomes:, Badlands, Bamboo Jungle, Beach, Birch Forest, Cherry Grove, Cold Ocean, Dark Forest, Deep Cold Ocean, Deep Dark, Deep Frozen Ocean, Deep Lukewarm Ocean, Deep Ocean, Desert, Dripstone Caves, Eroded Badlands, Flower Forest, Forest, Frozen Ocean, Frozen Peaks, Frozen River, Grove, Ice Spikes, Jagged Peaks, Jungle, Lukewarm Ocean, Lush Caves, Mangrove Swamp, Meadow, Mushroom Fields, Ocean, Old Growth Birch Forest, Old Growth Pine Taiga, Old Growth Spruce Taiga, Plains, River, Savanna, Savanna Plateau, Snowy Beach, Snowy Plains, Snowy Slopes, Snowy Taiga, Sparse Jungle, Stony Peaks, Stony Shore, Sunflower Plains, Swamp, Taiga, Warm Ocean, Windswept Forest, Windswept Gravelly Hills, Windswept Hills, Windswept Savanna, Wooded Badlands, The advancement is only for Overworld biomes. Other biomes may also be visited, but are ignored for this advancement.</t>
  </si>
  <si>
    <t>Make the Meadows come alive with the sound of music from a Jukebox</t>
  </si>
  <si>
    <t>While in a meadow biome, place down a jukebox and use a music disc on it.</t>
  </si>
  <si>
    <t>Light as a Rabbit</t>
  </si>
  <si>
    <t>Walk on Powder Snow... without sinking in it</t>
  </si>
  <si>
    <t>Walk on powder snow while wearing leather boots.</t>
  </si>
  <si>
    <t>LightasaRabbit</t>
  </si>
  <si>
    <t>Is It a Plane?</t>
  </si>
  <si>
    <t>Look at the Ender Dragon through a Spyglass</t>
  </si>
  <si>
    <t>IsItaPlane</t>
  </si>
  <si>
    <t>Very Very Frightening</t>
  </si>
  <si>
    <t>Strike a Villager with lightning</t>
  </si>
  <si>
    <t>Hit a villager with lightning created by a trident with the Channeling enchantment.</t>
  </si>
  <si>
    <t>advAdeventure2</t>
  </si>
  <si>
    <t>VeryVeryFrightening</t>
  </si>
  <si>
    <t>Kill a Skeleton from at least 50 meters away</t>
  </si>
  <si>
    <t>Be at least 50 blocks away horizontally when a skeleton is killed by an arrow after the player has attacked it once.</t>
  </si>
  <si>
    <t>Hit the bullseye of a Target block from at least 30 meters away</t>
  </si>
  <si>
    <t>Be at least 30 blocks away horizontally when the center of a target is shot with a projectile by the player.</t>
  </si>
  <si>
    <t>The world is full of friends and food</t>
  </si>
  <si>
    <t>Consume anything that can be consumed.</t>
  </si>
  <si>
    <t>advHusbandry1</t>
  </si>
  <si>
    <t>Bee Our Guest</t>
  </si>
  <si>
    <t>Use a Campfire to collect Honey from a Beehive using a Glass Bottle without aggravating the Bees</t>
  </si>
  <si>
    <t>Use a glass bottle on a beehive or bee nest while not angering the bees inside.</t>
  </si>
  <si>
    <t>BeeOurGuest</t>
  </si>
  <si>
    <t>The Parrots and the Bats</t>
  </si>
  <si>
    <t>Breed two animals together</t>
  </si>
  <si>
    <t>Breed a pair of any of these 25 mobs:, Axolotl, Bee, Camel, Cat, Chicken, Cow, Donkey, Fox, Frog, Goat, Hoglin, Horse, Llama, Mooshroom, Mule, Ocelot, Panda, Pig, Rabbit, Sheep, Sniffer, Strider, Trader Llama, Turtle, Wolf, A mule must be the result of breeding a horse and a donkey for this advancement as they are not breedable together. Other breedable mobs are ignored for this advancement.</t>
  </si>
  <si>
    <t>TheParrotsandtheBats</t>
  </si>
  <si>
    <t>You've Got a Friend in Me</t>
  </si>
  <si>
    <t>Have an Allay deliver items to you</t>
  </si>
  <si>
    <t>Give an allay an item and then have it return to the player with more of that item., This is a hidden advancement, meaning that it can be viewed by the player only after completing it, regardless of if its child advancement(s), if any, have been completed. This is a hidden advancement, meaning that it can be viewed by the player only after completing it, regardless of if its child advancement(s), if any, have been completed.</t>
  </si>
  <si>
    <t>YouveGotaFriendinMe</t>
  </si>
  <si>
    <t>Whatever Floats Your Goat!</t>
  </si>
  <si>
    <t>Get in a Boat and float with a Goat</t>
  </si>
  <si>
    <t>Enter a boat or a raft with a goat.</t>
  </si>
  <si>
    <t>Best Friends Forever</t>
  </si>
  <si>
    <t>Tame an animal</t>
  </si>
  <si>
    <t>Tame one of these 8 tameable mobs:, Cat, Donkey, Horse, Llama, Mule, Parrot, Trader Llama, Wolf</t>
  </si>
  <si>
    <t>BestFriendsForever</t>
  </si>
  <si>
    <t>Glow and Behold!</t>
  </si>
  <si>
    <t>Make the text of any kind of sign glow</t>
  </si>
  <si>
    <t>Use a glow ink sac on a sign or a hanging sign.</t>
  </si>
  <si>
    <t>GlowandBehold</t>
  </si>
  <si>
    <t>Fishy Business</t>
  </si>
  <si>
    <t>Catch a fish</t>
  </si>
  <si>
    <t>Use a fishing rod to catch any of these fishes:, Cod, Salmon, Tropical Fish, Pufferfish</t>
  </si>
  <si>
    <t>FishyBusiness</t>
  </si>
  <si>
    <t>Move a Bee Nest, with 3 Bees inside, using Silk Touch</t>
  </si>
  <si>
    <t>Bukkit Bukkit</t>
  </si>
  <si>
    <t>Catch a Tadpole in a Bucket</t>
  </si>
  <si>
    <t>BukkitBukkit</t>
  </si>
  <si>
    <t>Smells Interesting</t>
  </si>
  <si>
    <t>Obtain a Sniffer Egg</t>
  </si>
  <si>
    <t>Have a sniffer egg in your inventory., This is a hidden advancement, meaning that it can be viewed by the player only after completing it, regardless of if its child advancement(s), if any, have been completed.</t>
  </si>
  <si>
    <t>SmellsInteresting</t>
  </si>
  <si>
    <t>A Seedy Place</t>
  </si>
  <si>
    <t>Plant a seed and watch it grow</t>
  </si>
  <si>
    <t>Plant one of these 7 crops:, Beetroot, Melon, Nether Wart, Pumpkin, Wheat, Torchflower, Pitcher, Other crops and plants can be planted, but are ignored for this advancement.</t>
  </si>
  <si>
    <t>ASeedyPlace</t>
  </si>
  <si>
    <t>Wax On</t>
  </si>
  <si>
    <t>Apply Honeycomb to a Copper block!</t>
  </si>
  <si>
    <t>Use a honeycomb on a copper block.</t>
  </si>
  <si>
    <t>WaxOn</t>
  </si>
  <si>
    <t>Two by Two</t>
  </si>
  <si>
    <t>Breed all the animals!</t>
  </si>
  <si>
    <t>Breed a pair of each of these 24 mobs:, Axolotl, Bee, Camel, Cat, Chicken, Cow, Donkey, Fox, Frog, Goat, Hoglin, Horse, Llama, Mooshroom, Mule, Ocelot, Panda, Pig, Rabbit, Sheep, Sniffer, Strider, Turtle, Wolf, A trader llama does not count as a llama, and a mule must be the result of breeding a horse and a donkey for this advancement as they are not breedable together. Other breedable mobs can be bred, but are ignored for this advancement.</t>
  </si>
  <si>
    <t>TwobyTwo</t>
  </si>
  <si>
    <t>Birthday Song</t>
  </si>
  <si>
    <t>Have an Allay drop a Cake at a Note Block</t>
  </si>
  <si>
    <t>Give an allay a cake and then use a note block to make the allay drop the cake at a note block., This is a hidden advancement, meaning that it can be viewed by the player only after completing it, regardless of if its child advancement(s), if any, have been completed.</t>
  </si>
  <si>
    <t>BirthdaySong</t>
  </si>
  <si>
    <t>A Complete Catalogue</t>
  </si>
  <si>
    <t>Tame all Cat variants!</t>
  </si>
  <si>
    <t>Tame each of these 11 cat variants:, Tabby, Tuxedo, Red, Siamese, British Shorthair, Calico, Persian, Ragdoll, White, Jellie, Black</t>
  </si>
  <si>
    <t>ACompleteCatalogue</t>
  </si>
  <si>
    <t>Tactical Fishing</t>
  </si>
  <si>
    <t>Catch a Fish... without a Fishing Rod!</t>
  </si>
  <si>
    <t>Use a water bucket on any fish mob.</t>
  </si>
  <si>
    <t>TacticalFishing</t>
  </si>
  <si>
    <t>When the Squad Hops into Town</t>
  </si>
  <si>
    <t>Get each Frog variant on a Lead</t>
  </si>
  <si>
    <t>The frogs don't need to be leashed at the same time.[5]</t>
  </si>
  <si>
    <t>WhentheSquadHopsintoTown</t>
  </si>
  <si>
    <t>Little Sniffs</t>
  </si>
  <si>
    <t>Feed a Snifflet</t>
  </si>
  <si>
    <t>Feed a snifflet torchflower seeds., This is a hidden advancement, meaning that it can be viewed by the player only after completing it, regardless of if its child advancement(s), if any, have been completed.</t>
  </si>
  <si>
    <t>LittleSniffs</t>
  </si>
  <si>
    <t>A Balanced Diet</t>
  </si>
  <si>
    <t>Eat everything that is edible, even if it's not good for you</t>
  </si>
  <si>
    <t>Eat each of these 40 foods:, Apple, Baked Potato, Beetroot, Beetroot Soup, Bread, Carrot, Chorus Fruit, Cooked Chicken, Cooked Cod, Cooked Mutton, Cooked Porkchop, Cooked Rabbit, Cooked Salmon, Cookie, Dried Kelp, Enchanted Golden Apple, Glow Berries, Golden Apple, Golden Carrot, Honey Bottle, Melon Slice, Mushroom Stew, Poisonous Potato, Potato, Pufferfish, Pumpkin Pie, Rabbit Stew, Raw Beef, Raw Chicken, Raw Cod, Raw Mutton, Raw Porkchop, Raw Rabbit, Raw Salmon, Rotten Flesh, Spider Eye, Steak, Suspicious Stew, Sweet Berries, Tropical Fish, Other foods and consumables can be eaten, but are ignored for this advancement.</t>
  </si>
  <si>
    <t>ABalancedDiet</t>
  </si>
  <si>
    <t>Serious Dedication</t>
  </si>
  <si>
    <t>Use a Netherite Ingot to upgrade a Hoe, and then reevaluate your life choices</t>
  </si>
  <si>
    <t>Have a netherite hoe in your inventory.</t>
  </si>
  <si>
    <t>SeriousDedication</t>
  </si>
  <si>
    <t>Wax Off</t>
  </si>
  <si>
    <t>Scrape Wax off of a Copper block!</t>
  </si>
  <si>
    <t>Use an axe to revert a waxed copper block.</t>
  </si>
  <si>
    <t>WaxOff</t>
  </si>
  <si>
    <t>The Cutest Predator</t>
  </si>
  <si>
    <t>Catch an Axolotl in a Bucket</t>
  </si>
  <si>
    <t>Use a water bucket on an axolotl.</t>
  </si>
  <si>
    <t>TheCutestPredator</t>
  </si>
  <si>
    <t>With Our Powers Combined!</t>
  </si>
  <si>
    <t>Have all Froglights in your inventory</t>
  </si>
  <si>
    <t>Have a Pearlescent, Ochre, and Verdant Froglight in your inventory.</t>
  </si>
  <si>
    <t>WithOurPowersCombined</t>
  </si>
  <si>
    <t>Planting the Past</t>
  </si>
  <si>
    <t>PlantingthePast</t>
  </si>
  <si>
    <t>Have the Regeneration effect applied from assisting an axolotl or it killing a mob.</t>
  </si>
  <si>
    <t>ExitTheEnd</t>
  </si>
  <si>
    <t>TheBeginningKill</t>
  </si>
  <si>
    <t>Script Use Items</t>
  </si>
  <si>
    <t>Achievments</t>
  </si>
  <si>
    <t>Complete</t>
  </si>
  <si>
    <t>Require Player Json</t>
  </si>
  <si>
    <t>Incomplete</t>
  </si>
  <si>
    <t>Total</t>
  </si>
  <si>
    <t>Advancements</t>
  </si>
  <si>
    <t>PercentCompleted</t>
  </si>
  <si>
    <t>Kill a mob with a pork chop</t>
  </si>
  <si>
    <t>Slackville</t>
  </si>
  <si>
    <t>slackvill1</t>
  </si>
  <si>
    <t>Beef Slap</t>
  </si>
  <si>
    <t>Kill a mob with a cooked beef</t>
  </si>
  <si>
    <t>BeefSlap</t>
  </si>
  <si>
    <t>Hatter Vaction Home</t>
  </si>
  <si>
    <t>Die in the end in the viod</t>
  </si>
  <si>
    <t>HattersVacationHome</t>
  </si>
  <si>
    <t>Why Gypsy</t>
  </si>
  <si>
    <t>Kill a Tamed Horse</t>
  </si>
  <si>
    <t>WhyGypsy</t>
  </si>
  <si>
    <t>You Too Radar?</t>
  </si>
  <si>
    <t>Kill A named Horse</t>
  </si>
  <si>
    <t>YouTooRadar</t>
  </si>
  <si>
    <t>At Least it wasn’t Skyblock</t>
  </si>
  <si>
    <t>Be Killed By a Dolphin.</t>
  </si>
  <si>
    <t>AtLeastItWasntSkyblock</t>
  </si>
  <si>
    <t>Its Color not Colour</t>
  </si>
  <si>
    <t>Get all 16 Dyes</t>
  </si>
  <si>
    <t>ItsColorNotColour</t>
  </si>
  <si>
    <t>Obtain a Wither Rose</t>
  </si>
  <si>
    <t>Place Slime at Build Height</t>
  </si>
  <si>
    <t>No More Traders</t>
  </si>
  <si>
    <t>Tman's Black Dye</t>
  </si>
  <si>
    <t>TmansBlackDye</t>
  </si>
  <si>
    <t>No Really How did we get here</t>
  </si>
  <si>
    <t>Have 20 vindicators within 16 blocks of the player</t>
  </si>
  <si>
    <t>NoReallyHowDidWeGetHere</t>
  </si>
  <si>
    <t>Now That, That is a gold farm</t>
  </si>
  <si>
    <t>Place 42,000 magma blocks</t>
  </si>
  <si>
    <t>NowThatThatIsAGoldFarm</t>
  </si>
  <si>
    <t>Just Getting Started</t>
  </si>
  <si>
    <t>Break 1,000,000 Blocks</t>
  </si>
  <si>
    <t>Tman Armor</t>
  </si>
  <si>
    <t>swim in lava for 5 minutes Without dying (fire protection on everything)</t>
  </si>
  <si>
    <t>TmanArmor</t>
  </si>
  <si>
    <t>Red Sheep</t>
  </si>
  <si>
    <t>Dye a sheep red</t>
  </si>
  <si>
    <t>RedSheep</t>
  </si>
  <si>
    <t>Debts to be settled</t>
  </si>
  <si>
    <t>Did you loose a bet tman?</t>
  </si>
  <si>
    <t>Debtstobesettled</t>
  </si>
  <si>
    <t>Run Slack Run</t>
  </si>
  <si>
    <t>Summon a Wither</t>
  </si>
  <si>
    <t>RunSlackRun</t>
  </si>
  <si>
    <t>Plick is that you</t>
  </si>
  <si>
    <t>Place 1,000,000 gravel</t>
  </si>
  <si>
    <t>PlickIsThatYou</t>
  </si>
  <si>
    <t>Day one Guardian Farm</t>
  </si>
  <si>
    <t>Kill a guardian with no diamond gear</t>
  </si>
  <si>
    <t>DayOneGuardianFarm</t>
  </si>
  <si>
    <t>Structura</t>
  </si>
  <si>
    <t>Name tag an armorstand</t>
  </si>
  <si>
    <t>Day one Wither</t>
  </si>
  <si>
    <t>Kill a wither with no beacon effects and no diamond gear</t>
  </si>
  <si>
    <t>DayOneWither</t>
  </si>
  <si>
    <t>Where is Hatter</t>
  </si>
  <si>
    <t>Be killed by friendly fire while you have the wither effect</t>
  </si>
  <si>
    <t>More Dangerous than the wither</t>
  </si>
  <si>
    <t>Kill a player when that player has the wither effect</t>
  </si>
  <si>
    <t>WhereIsHatter</t>
  </si>
  <si>
    <t>MoreDangerousThanTheWither</t>
  </si>
  <si>
    <t>See you in Court</t>
  </si>
  <si>
    <t>Killed by a player when you have no gear on</t>
  </si>
  <si>
    <t>SeeYouInCort</t>
  </si>
  <si>
    <t>charcoal seeds</t>
  </si>
  <si>
    <t>have dark oak log, dark oak saplings and a furnace in your inventory</t>
  </si>
  <si>
    <t>fastest unloader</t>
  </si>
  <si>
    <t>destroy a shulker with fire</t>
  </si>
  <si>
    <t>heafty garbage bag</t>
  </si>
  <si>
    <t>have a shulker that is dyed black</t>
  </si>
  <si>
    <t>Mr-Cheese-less No More</t>
  </si>
  <si>
    <t>Obtain a gold ingot</t>
  </si>
  <si>
    <t>May the cheese be ever in your flavor!</t>
  </si>
  <si>
    <t>Obtain 164 gold blocks</t>
  </si>
  <si>
    <t>Tell them MrFearless Sent You</t>
  </si>
  <si>
    <t>Send a dolphin to the nether</t>
  </si>
  <si>
    <t>It doesn't work like that</t>
  </si>
  <si>
    <t>Water does not belong here.</t>
  </si>
  <si>
    <t>Place water in the nether</t>
  </si>
  <si>
    <t>Spicy Orange Juice</t>
  </si>
  <si>
    <t>Die in lava</t>
  </si>
  <si>
    <t>Die to starvation</t>
  </si>
  <si>
    <t>Tman Ladder</t>
  </si>
  <si>
    <t>Craft 64 crafting tables</t>
  </si>
  <si>
    <t>Charcoal Cheddar</t>
  </si>
  <si>
    <t>Burn 64 dark oak logs</t>
  </si>
  <si>
    <t>Story Time</t>
  </si>
  <si>
    <t>Jump for 5 minutes or jump 1,000,000 times, whichever can be programmed</t>
  </si>
  <si>
    <t>That Was Easy</t>
  </si>
  <si>
    <t>Have 164 netherite blocks and a beacon in your inventory</t>
  </si>
  <si>
    <t>The BestVille</t>
  </si>
  <si>
    <t>Play for 1 in-game year</t>
  </si>
  <si>
    <t>365 in-game days pass</t>
  </si>
  <si>
    <t>SuperCow Returns</t>
  </si>
  <si>
    <t>Death of SuperCow</t>
  </si>
  <si>
    <t>Kill a named cow with a bow</t>
  </si>
  <si>
    <t>Punch a Piggy</t>
  </si>
  <si>
    <t>slackvill2</t>
  </si>
  <si>
    <t>CharcoalSeeds</t>
  </si>
  <si>
    <t>FastestUnloader</t>
  </si>
  <si>
    <t>HeaftyGarbageBag</t>
  </si>
  <si>
    <t>MrCheeseLessNoMore</t>
  </si>
  <si>
    <t>MayTheCheeseBeEverInYourFlavor</t>
  </si>
  <si>
    <t>TellThemMrfearlessSentYou</t>
  </si>
  <si>
    <t>ItDoesn'tWorkLikeThat</t>
  </si>
  <si>
    <t>SpicyOrangeJuice</t>
  </si>
  <si>
    <t>TmanLadder</t>
  </si>
  <si>
    <t>CharcoalCheddar</t>
  </si>
  <si>
    <t>StoryTime</t>
  </si>
  <si>
    <t>ThatWasEasy</t>
  </si>
  <si>
    <t>TheBestville</t>
  </si>
  <si>
    <t>SupercowReturns</t>
  </si>
  <si>
    <t>DeathOfSupercow</t>
  </si>
  <si>
    <t>PunchAPiggy</t>
  </si>
  <si>
    <t>Punch a zombie piglin or a piglin with an empty hand.</t>
  </si>
  <si>
    <t>Name a cow super cow.</t>
  </si>
  <si>
    <t>I Need Mo' Allowance</t>
  </si>
  <si>
    <t>Hero in a Half Shell</t>
  </si>
  <si>
    <t>HeroInAHalfShell</t>
  </si>
  <si>
    <t>Hanami</t>
  </si>
  <si>
    <t>Visit a cherry grove during Sakura Season (day 74 to 105, annually)</t>
  </si>
  <si>
    <t>Eat a beetroot</t>
  </si>
  <si>
    <t>The Slender Man</t>
  </si>
  <si>
    <t>TheSlenderMan</t>
  </si>
  <si>
    <t>Return of Pumpkinhead</t>
  </si>
  <si>
    <t>Wear a Turtle Shell</t>
  </si>
  <si>
    <t>Wear a leather helmet</t>
  </si>
  <si>
    <t>Eat glow berries</t>
  </si>
  <si>
    <t>bud</t>
  </si>
  <si>
    <t>bud1</t>
  </si>
  <si>
    <t>Gummiberry Juice</t>
  </si>
  <si>
    <t>GummiberryJuice</t>
  </si>
  <si>
    <t>Drink a Potion of Healing</t>
  </si>
  <si>
    <t>You’re Gonna Need A Bigger Boat</t>
  </si>
  <si>
    <t>Game Over, Man! Game Over!</t>
  </si>
  <si>
    <t>Get killed by a Silverfish</t>
  </si>
  <si>
    <t>Hello Clarice…</t>
  </si>
  <si>
    <t>Kill a baby sheep</t>
  </si>
  <si>
    <t>HelloClarice</t>
  </si>
  <si>
    <t>Something Went Wrong</t>
  </si>
  <si>
    <t>Teleport to the Nether with another entity</t>
  </si>
  <si>
    <t>Get killed by a Drowned</t>
  </si>
  <si>
    <t>YoullFloatToo</t>
  </si>
  <si>
    <t>This... Is My Boomstick!</t>
  </si>
  <si>
    <t>Kill a skeleton</t>
  </si>
  <si>
    <t>ThisIsMyBoomstick</t>
  </si>
  <si>
    <t>Kill a Stray</t>
  </si>
  <si>
    <t>The Night Is Dark and Full Of Terrors</t>
  </si>
  <si>
    <t>For the Dead Travel Fast</t>
  </si>
  <si>
    <t>You’ll Float, Too</t>
  </si>
  <si>
    <t>Breed mobs between 00:00 and 01:00 (day tick 18,000 to 19,000)</t>
  </si>
  <si>
    <t>Everyone's Entitled To One Good Scare</t>
  </si>
  <si>
    <t>Get killed by a Creeper</t>
  </si>
  <si>
    <t>OneGoodScare</t>
  </si>
  <si>
    <t>TheNightIsDark</t>
  </si>
  <si>
    <t>AfterMidnight</t>
  </si>
  <si>
    <t>WentWrong</t>
  </si>
  <si>
    <t>GameOverMan</t>
  </si>
  <si>
    <t>ABiggerBoat</t>
  </si>
  <si>
    <t>DeadTravelFast</t>
  </si>
  <si>
    <t>Pumpkinhead</t>
  </si>
  <si>
    <t>FootballHead</t>
  </si>
  <si>
    <t>MoAllowance</t>
  </si>
  <si>
    <t>Move it, Football Head!</t>
  </si>
  <si>
    <t>Place a crimson door</t>
  </si>
  <si>
    <t>PaintItBlack</t>
  </si>
  <si>
    <t>Get hit by a Ravager</t>
  </si>
  <si>
    <t>CloseToTheCar</t>
  </si>
  <si>
    <t>Enter Sandman</t>
  </si>
  <si>
    <t>Suffocate in sand</t>
  </si>
  <si>
    <t>EnterSandman</t>
  </si>
  <si>
    <t>I Want It Painted Black</t>
  </si>
  <si>
    <t>Deathbat</t>
  </si>
  <si>
    <t>Get killed by a Phantom</t>
  </si>
  <si>
    <t>Get killed by an Elder Guardian</t>
  </si>
  <si>
    <t>There Can Be Only One</t>
  </si>
  <si>
    <t>CanBeOnlyOne</t>
  </si>
  <si>
    <t>Kill another player while your health is full</t>
  </si>
  <si>
    <t>The Rhino's Getting Too Close To the Car</t>
  </si>
  <si>
    <t>Place an Ender Chest</t>
  </si>
  <si>
    <t>What's In the Box?</t>
  </si>
  <si>
    <t>WhatsInTheBox</t>
  </si>
  <si>
    <t>Never Feed Them After Midnight</t>
  </si>
  <si>
    <t>I See Dead People</t>
  </si>
  <si>
    <t>Look at a Zombie through a spyglass</t>
  </si>
  <si>
    <t>ISeeDeadPeople</t>
  </si>
  <si>
    <t>Out of Food are we?</t>
  </si>
  <si>
    <t>OutOfFoodAreWe</t>
  </si>
  <si>
    <t>NoMoreTraders</t>
  </si>
  <si>
    <t>All</t>
  </si>
  <si>
    <t>Challenges</t>
  </si>
  <si>
    <t>Be within 64 blocks of an enderman when he is angered</t>
  </si>
  <si>
    <t>Wear a Carved Pumpkin on your head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</si>
</sst>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b/>
      <sz val="11"/>
      <color theme="1"/>
      <name val="Calibri"/>
      <family val="2"/>
      <scheme val="minor"/>
    </font>
    <font>
      <b/>
      <sz val="16"/>
      <color theme="1"/>
      <name val="Calibri"/>
      <family val="2"/>
      <scheme val="minor"/>
    </font>
    <font>
      <sz val="16"/>
      <color theme="1"/>
      <name val="Calibri"/>
      <family val="2"/>
      <scheme val="minor"/>
    </font>
    <font>
      <sz val="11"/>
      <color theme="1"/>
      <name val="Calibri"/>
      <family val="2"/>
      <scheme val="minor"/>
    </font>
    <font>
      <sz val="10"/>
      <color theme="1"/>
      <name val="Arial"/>
      <family val="2"/>
    </font>
    <font>
      <sz val="11"/>
      <color theme="1"/>
      <name val="Calibri"/>
      <family val="2"/>
    </font>
    <font>
      <sz val="8"/>
      <name val="Calibri"/>
      <family val="2"/>
      <scheme val="minor"/>
    </font>
    <font>
      <sz val="10"/>
      <color rgb="FF1F1F1F"/>
      <name val="Arial"/>
      <family val="2"/>
    </font>
  </fonts>
  <fills count="5">
    <fill>
      <patternFill patternType="none"/>
    </fill>
    <fill>
      <patternFill patternType="gray125"/>
    </fill>
    <fill>
      <patternFill patternType="solid">
        <fgColor rgb="FFF2F2F2"/>
        <bgColor indexed="64"/>
      </patternFill>
    </fill>
    <fill>
      <patternFill patternType="solid">
        <fgColor rgb="FFD9D9D9"/>
        <bgColor indexed="64"/>
      </patternFill>
    </fill>
    <fill>
      <patternFill patternType="solid">
        <fgColor rgb="FFFFFFFF"/>
        <bgColor indexed="64"/>
      </patternFill>
    </fill>
  </fills>
  <borders count="5">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style="medium">
        <color rgb="FF9BC2E6"/>
      </top>
      <bottom style="medium">
        <color rgb="FF9BC2E6"/>
      </bottom>
      <diagonal/>
    </border>
    <border>
      <left style="medium">
        <color rgb="FFCCCCCC"/>
      </left>
      <right style="medium">
        <color rgb="FFCCCCCC"/>
      </right>
      <top style="medium">
        <color rgb="FFCCCCCC"/>
      </top>
      <bottom style="medium">
        <color rgb="FF9BC2E6"/>
      </bottom>
      <diagonal/>
    </border>
  </borders>
  <cellStyleXfs count="2">
    <xf numFmtId="0" fontId="0" fillId="0" borderId="0"/>
    <xf numFmtId="9" fontId="4" fillId="0" borderId="0" applyFont="0" applyFill="0" applyBorder="0" applyAlignment="0" applyProtection="0"/>
  </cellStyleXfs>
  <cellXfs count="21">
    <xf numFmtId="0" fontId="0" fillId="0" borderId="0" xfId="0"/>
    <xf numFmtId="0" fontId="0" fillId="0" borderId="0" xfId="0" applyAlignment="1">
      <alignment horizontal="left" wrapText="1"/>
    </xf>
    <xf numFmtId="0" fontId="0" fillId="0" borderId="0" xfId="0" applyAlignment="1">
      <alignment horizontal="center" wrapText="1"/>
    </xf>
    <xf numFmtId="0" fontId="0" fillId="0" borderId="0" xfId="0" applyAlignment="1">
      <alignment horizontal="right" wrapText="1"/>
    </xf>
    <xf numFmtId="0" fontId="0" fillId="0" borderId="0" xfId="0" applyAlignment="1">
      <alignment wrapText="1"/>
    </xf>
    <xf numFmtId="0" fontId="2" fillId="0" borderId="0" xfId="0" applyFont="1" applyAlignment="1">
      <alignment horizontal="left"/>
    </xf>
    <xf numFmtId="0" fontId="3" fillId="0" borderId="0" xfId="0" applyFont="1" applyAlignment="1">
      <alignment horizontal="left"/>
    </xf>
    <xf numFmtId="0" fontId="3" fillId="0" borderId="0" xfId="0" applyFont="1"/>
    <xf numFmtId="0" fontId="1" fillId="0" borderId="0" xfId="0" applyFont="1" applyAlignment="1">
      <alignment horizontal="left"/>
    </xf>
    <xf numFmtId="164" fontId="0" fillId="0" borderId="0" xfId="1" applyNumberFormat="1" applyFont="1"/>
    <xf numFmtId="0" fontId="5" fillId="0" borderId="0" xfId="0" applyFont="1" applyAlignment="1">
      <alignment horizontal="left" wrapText="1"/>
    </xf>
    <xf numFmtId="0" fontId="5" fillId="0" borderId="1" xfId="0" applyFont="1" applyBorder="1" applyAlignment="1">
      <alignment wrapText="1"/>
    </xf>
    <xf numFmtId="0" fontId="5" fillId="0" borderId="1" xfId="0" applyFont="1" applyBorder="1" applyAlignment="1">
      <alignment horizontal="left" wrapText="1"/>
    </xf>
    <xf numFmtId="0" fontId="5" fillId="0" borderId="2" xfId="0" applyFont="1" applyBorder="1" applyAlignment="1">
      <alignment horizontal="left" wrapText="1"/>
    </xf>
    <xf numFmtId="0" fontId="6" fillId="3" borderId="4" xfId="0" applyFont="1" applyFill="1" applyBorder="1" applyAlignment="1">
      <alignment horizontal="center" wrapText="1"/>
    </xf>
    <xf numFmtId="0" fontId="6" fillId="2" borderId="4" xfId="0" applyFont="1" applyFill="1" applyBorder="1" applyAlignment="1">
      <alignment horizontal="center" wrapText="1"/>
    </xf>
    <xf numFmtId="0" fontId="6" fillId="3" borderId="3" xfId="0" applyFont="1" applyFill="1" applyBorder="1" applyAlignment="1">
      <alignment horizontal="center" wrapText="1"/>
    </xf>
    <xf numFmtId="0" fontId="5" fillId="0" borderId="0" xfId="0" applyFont="1"/>
    <xf numFmtId="0" fontId="5" fillId="0" borderId="2" xfId="0" applyFont="1" applyBorder="1" applyAlignment="1">
      <alignment wrapText="1"/>
    </xf>
    <xf numFmtId="0" fontId="8" fillId="4" borderId="1" xfId="0" applyFont="1" applyFill="1" applyBorder="1" applyAlignment="1">
      <alignment wrapText="1"/>
    </xf>
    <xf numFmtId="0" fontId="8" fillId="4" borderId="1" xfId="0" applyFont="1" applyFill="1" applyBorder="1" applyAlignment="1">
      <alignment horizontal="left" wrapText="1"/>
    </xf>
  </cellXfs>
  <cellStyles count="2">
    <cellStyle name="Normal" xfId="0" builtinId="0"/>
    <cellStyle name="Percent" xfId="1" builtinId="5"/>
  </cellStyles>
  <dxfs count="56">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ont>
        <color rgb="FF9C0006"/>
      </font>
      <fill>
        <patternFill>
          <bgColor rgb="FFFFC7CE"/>
        </patternFill>
      </fill>
    </dxf>
    <dxf>
      <fill>
        <patternFill>
          <bgColor theme="0" tint="-4.9989318521683403E-2"/>
        </patternFill>
      </fill>
    </dxf>
    <dxf>
      <fill>
        <patternFill>
          <bgColor theme="0" tint="-0.14996795556505021"/>
        </patternFill>
      </fill>
    </dxf>
    <dxf>
      <fill>
        <patternFill>
          <bgColor theme="0" tint="-0.499984740745262"/>
        </patternFill>
      </fill>
    </dxf>
    <dxf>
      <alignment horizontal="right"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center" vertical="bottom" textRotation="0" wrapText="1" indent="0" justifyLastLine="0" shrinkToFit="0" readingOrder="0"/>
    </dxf>
    <dxf>
      <alignment horizontal="left" vertical="bottom" textRotation="0" wrapText="1" indent="0" justifyLastLine="0" shrinkToFit="0" readingOrder="0"/>
    </dxf>
    <dxf>
      <numFmt numFmtId="0" formatCode="General"/>
      <fill>
        <patternFill patternType="none">
          <fgColor indexed="64"/>
          <bgColor auto="1"/>
        </patternFill>
      </fill>
      <alignment horizontal="right" vertical="bottom" wrapText="1"/>
    </dxf>
    <dxf>
      <numFmt numFmtId="0" formatCode="General"/>
      <fill>
        <patternFill patternType="none">
          <fgColor indexed="64"/>
          <bgColor auto="1"/>
        </patternFill>
      </fill>
      <alignment horizontal="center" vertical="bottom" wrapText="1"/>
    </dxf>
    <dxf>
      <numFmt numFmtId="0" formatCode="General"/>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general" vertical="bottom" wrapText="1"/>
    </dxf>
    <dxf>
      <fill>
        <patternFill patternType="none">
          <fgColor indexed="64"/>
          <bgColor auto="1"/>
        </patternFill>
      </fill>
      <alignment horizontal="left" vertical="bottom" wrapText="1"/>
    </dxf>
    <dxf>
      <numFmt numFmtId="0" formatCode="General"/>
      <fill>
        <patternFill patternType="none">
          <fgColor indexed="64"/>
          <bgColor auto="1"/>
        </patternFill>
      </fill>
      <alignment horizontal="general" vertical="bottom" wrapText="1"/>
    </dxf>
    <dxf>
      <fill>
        <patternFill patternType="none">
          <fgColor indexed="64"/>
          <bgColor auto="1"/>
        </patternFill>
      </fill>
      <alignment horizontal="right" vertical="bottom" wrapText="1"/>
    </dxf>
    <dxf>
      <numFmt numFmtId="30" formatCode="@"/>
      <fill>
        <patternFill patternType="none">
          <fgColor indexed="64"/>
          <bgColor auto="1"/>
        </patternFill>
      </fill>
      <alignment horizontal="center" vertical="bottom" wrapText="1"/>
    </dxf>
    <dxf>
      <numFmt numFmtId="30" formatCode="@"/>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general" vertical="bottom" wrapText="1"/>
    </dxf>
    <dxf>
      <fill>
        <patternFill patternType="none">
          <fgColor indexed="64"/>
          <bgColor auto="1"/>
        </patternFill>
      </fill>
      <alignment horizontal="left" vertical="bottom"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K127" totalsRowShown="0" headerRowDxfId="55" dataDxfId="54">
  <autoFilter ref="A2:K127" xr:uid="{00000000-0009-0000-0100-000001000000}"/>
  <sortState xmlns:xlrd2="http://schemas.microsoft.com/office/spreadsheetml/2017/richdata2" ref="A3:J127">
    <sortCondition ref="J2:J127"/>
  </sortState>
  <tableColumns count="11">
    <tableColumn id="1" xr3:uid="{00000000-0010-0000-0000-000001000000}" name="Achievment" dataDxfId="53"/>
    <tableColumn id="2" xr3:uid="{00000000-0010-0000-0000-000002000000}" name="In-game description" dataDxfId="52"/>
    <tableColumn id="3" xr3:uid="{00000000-0010-0000-0000-000003000000}" name="Actual requirements (if different)" dataDxfId="51"/>
    <tableColumn id="5" xr3:uid="{00000000-0010-0000-0000-000005000000}" name="Category" dataDxfId="50"/>
    <tableColumn id="6" xr3:uid="{00000000-0010-0000-0000-000006000000}" name="Property Name" dataDxfId="49"/>
    <tableColumn id="7" xr3:uid="{00000000-0010-0000-0000-000007000000}" name="Index" dataDxfId="48"/>
    <tableColumn id="8" xr3:uid="{00000000-0010-0000-0000-000008000000}" name="Achievement (English Title)" dataDxfId="47"/>
    <tableColumn id="9" xr3:uid="{00000000-0010-0000-0000-000009000000}" name="Implement" dataDxfId="46"/>
    <tableColumn id="10" xr3:uid="{00000000-0010-0000-0000-00000A000000}" name="Player.json" dataDxfId="45"/>
    <tableColumn id="4" xr3:uid="{00000000-0010-0000-0000-000004000000}" name="Sort Order" dataDxfId="44"/>
    <tableColumn id="11" xr3:uid="{00000000-0010-0000-0000-00000B000000}" name="Column1" dataDxfId="43">
      <calculatedColumnFormula>CONCATENATE(Table1[[#This Row],[Property Name]],Table1[[#This Row],[Index]])</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2:J112" totalsRowShown="0" headerRowDxfId="42" dataDxfId="41">
  <autoFilter ref="A2:J112" xr:uid="{00000000-0009-0000-0100-000002000000}"/>
  <sortState xmlns:xlrd2="http://schemas.microsoft.com/office/spreadsheetml/2017/richdata2" ref="A3:J112">
    <sortCondition ref="J2:J112"/>
  </sortState>
  <tableColumns count="10">
    <tableColumn id="1" xr3:uid="{00000000-0010-0000-0100-000001000000}" name="Advancement" dataDxfId="40"/>
    <tableColumn id="2" xr3:uid="{00000000-0010-0000-0100-000002000000}" name="In-game description" dataDxfId="39"/>
    <tableColumn id="4" xr3:uid="{00000000-0010-0000-0100-000004000000}" name="Actual requirements (if different)" dataDxfId="38"/>
    <tableColumn id="3" xr3:uid="{00000000-0010-0000-0100-000003000000}" name="Category" dataDxfId="37"/>
    <tableColumn id="5" xr3:uid="{00000000-0010-0000-0100-000005000000}" name="Property Name" dataDxfId="36"/>
    <tableColumn id="6" xr3:uid="{00000000-0010-0000-0100-000006000000}" name="Index" dataDxfId="35"/>
    <tableColumn id="8" xr3:uid="{00000000-0010-0000-0100-000008000000}" name="Advancement (English Title)" dataDxfId="34"/>
    <tableColumn id="9" xr3:uid="{00000000-0010-0000-0100-000009000000}" name="Implement" dataDxfId="33"/>
    <tableColumn id="10" xr3:uid="{00000000-0010-0000-0100-00000A000000}" name="Player.json" dataDxfId="32"/>
    <tableColumn id="7" xr3:uid="{00000000-0010-0000-0100-000007000000}" name="Sort Order" dataDxfId="3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E12FC0E-4709-4C73-B5B1-A169ACDBA6CE}" name="Table3" displayName="Table3" ref="A2:J66" totalsRowShown="0" headerRowDxfId="30" dataDxfId="29">
  <autoFilter ref="A2:J66" xr:uid="{DE12FC0E-4709-4C73-B5B1-A169ACDBA6CE}"/>
  <tableColumns count="10">
    <tableColumn id="1" xr3:uid="{8A34E490-4B28-46A5-A4B0-AA9721A0B999}" name="Advancement" dataDxfId="28"/>
    <tableColumn id="2" xr3:uid="{240DE560-2643-41B9-93AE-AD1D0B88670F}" name="In-game description" dataDxfId="27"/>
    <tableColumn id="3" xr3:uid="{C9EBD348-EFEF-45E4-B948-8938B27250F0}" name="Actual requirements (if different)" dataDxfId="26">
      <calculatedColumnFormula>Table3[[#This Row],[In-game description]]</calculatedColumnFormula>
    </tableColumn>
    <tableColumn id="4" xr3:uid="{9DFAE2BC-F7A2-4E66-90D3-F7DEEBB0B980}" name="Category" dataDxfId="25"/>
    <tableColumn id="5" xr3:uid="{C0BC5EC9-9291-4522-9534-16D631CD7152}" name="Property Name" dataDxfId="24"/>
    <tableColumn id="6" xr3:uid="{7DDCB0E6-93DB-429A-AB2F-32609D87D9F6}" name="Index" dataDxfId="23"/>
    <tableColumn id="7" xr3:uid="{771A1498-3C80-4E7A-8546-D022BD7155E4}" name="Advancement (English Title)" dataDxfId="22"/>
    <tableColumn id="8" xr3:uid="{FAE293DB-7B8C-4B07-A5E0-F90A7FFAEF84}" name="Implement" dataDxfId="21"/>
    <tableColumn id="9" xr3:uid="{F2787C17-E8A3-485F-9265-F0C2BFC9FAB1}" name="Player.json" dataDxfId="20"/>
    <tableColumn id="10" xr3:uid="{785A3721-274D-4362-BD30-E3B0A3260CA8}" name="Sort Order" dataDxfId="1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7"/>
  <sheetViews>
    <sheetView tabSelected="1" workbookViewId="0">
      <selection activeCell="A3" sqref="A3"/>
    </sheetView>
  </sheetViews>
  <sheetFormatPr defaultColWidth="50.59765625" defaultRowHeight="14.25" x14ac:dyDescent="0.45"/>
  <cols>
    <col min="1" max="1" width="35.59765625" style="1" customWidth="1"/>
    <col min="2" max="2" width="50.59765625" style="2" customWidth="1"/>
    <col min="3" max="3" width="50.59765625" style="1" customWidth="1"/>
    <col min="4" max="5" width="15.59765625" style="2" customWidth="1"/>
    <col min="6" max="6" width="10.59765625" style="2" customWidth="1"/>
    <col min="7" max="7" width="35.59765625" style="2" customWidth="1"/>
    <col min="8" max="8" width="20.59765625" style="3" customWidth="1"/>
    <col min="9" max="10" width="15.59765625" style="4" customWidth="1"/>
    <col min="11" max="11" width="35.59765625" style="4" customWidth="1"/>
    <col min="12" max="16384" width="50.59765625" style="4"/>
  </cols>
  <sheetData>
    <row r="1" spans="1:13" s="6" customFormat="1" ht="21" x14ac:dyDescent="0.65">
      <c r="A1" s="5" t="s">
        <v>0</v>
      </c>
      <c r="E1" s="5" t="s">
        <v>832</v>
      </c>
      <c r="F1" s="5"/>
      <c r="G1" s="5"/>
      <c r="H1" s="8" t="str">
        <f>CONCATENATE("Complete: ",COUNTIF(Table1[Implement],"=TRUE"),"/",ROWS(Table1[Implement]))</f>
        <v>Complete: 67/125</v>
      </c>
      <c r="I1" s="5"/>
      <c r="J1" s="5"/>
    </row>
    <row r="2" spans="1:13" s="1" customFormat="1" x14ac:dyDescent="0.45">
      <c r="A2" s="1" t="s">
        <v>2</v>
      </c>
      <c r="B2" s="1" t="s">
        <v>3</v>
      </c>
      <c r="C2" s="1" t="s">
        <v>4</v>
      </c>
      <c r="D2" s="1" t="s">
        <v>5</v>
      </c>
      <c r="E2" s="1" t="s">
        <v>6</v>
      </c>
      <c r="F2" s="1" t="s">
        <v>7</v>
      </c>
      <c r="G2" s="1" t="s">
        <v>8</v>
      </c>
      <c r="H2" s="1" t="s">
        <v>9</v>
      </c>
      <c r="I2" s="1" t="s">
        <v>10</v>
      </c>
      <c r="J2" s="1" t="s">
        <v>11</v>
      </c>
      <c r="K2" s="1" t="s">
        <v>12</v>
      </c>
      <c r="M2" s="1">
        <f>COUNTIF(Table1[Implement],"=TRUE")</f>
        <v>67</v>
      </c>
    </row>
    <row r="3" spans="1:13" x14ac:dyDescent="0.45">
      <c r="A3" s="1" t="s">
        <v>13</v>
      </c>
      <c r="B3" s="2" t="s">
        <v>14</v>
      </c>
      <c r="C3" s="1" t="s">
        <v>15</v>
      </c>
      <c r="D3" s="2" t="s">
        <v>16</v>
      </c>
      <c r="E3" s="2" t="s">
        <v>17</v>
      </c>
      <c r="F3" s="2">
        <v>1</v>
      </c>
      <c r="G3" s="2" t="s">
        <v>18</v>
      </c>
      <c r="H3" s="2" t="b">
        <v>1</v>
      </c>
      <c r="I3" s="2" t="b">
        <v>0</v>
      </c>
      <c r="J3" s="3">
        <v>1</v>
      </c>
      <c r="K3" s="4" t="str">
        <f>CONCATENATE(Table1[[#This Row],[Property Name]],Table1[[#This Row],[Index]])</f>
        <v>Story11</v>
      </c>
      <c r="M3" s="1">
        <f>COUNTIF(Table1[Implement],"=FALSE")</f>
        <v>58</v>
      </c>
    </row>
    <row r="4" spans="1:13" x14ac:dyDescent="0.45">
      <c r="A4" s="1" t="s">
        <v>19</v>
      </c>
      <c r="B4" s="2" t="s">
        <v>20</v>
      </c>
      <c r="C4" s="1" t="s">
        <v>21</v>
      </c>
      <c r="D4" s="2" t="s">
        <v>16</v>
      </c>
      <c r="E4" s="2" t="s">
        <v>17</v>
      </c>
      <c r="F4" s="2">
        <v>2</v>
      </c>
      <c r="G4" s="2" t="s">
        <v>22</v>
      </c>
      <c r="H4" s="2" t="b">
        <v>1</v>
      </c>
      <c r="I4" s="2" t="b">
        <v>0</v>
      </c>
      <c r="J4" s="3">
        <v>2</v>
      </c>
      <c r="K4" s="4" t="str">
        <f>CONCATENATE(Table1[[#This Row],[Property Name]],Table1[[#This Row],[Index]])</f>
        <v>Story12</v>
      </c>
    </row>
    <row r="5" spans="1:13" ht="30" customHeight="1" x14ac:dyDescent="0.45">
      <c r="A5" s="1" t="s">
        <v>23</v>
      </c>
      <c r="B5" s="2" t="s">
        <v>24</v>
      </c>
      <c r="C5" s="1" t="s">
        <v>25</v>
      </c>
      <c r="D5" s="2" t="s">
        <v>16</v>
      </c>
      <c r="E5" s="2" t="s">
        <v>17</v>
      </c>
      <c r="F5" s="2">
        <v>3</v>
      </c>
      <c r="G5" s="2" t="s">
        <v>23</v>
      </c>
      <c r="H5" s="2" t="b">
        <v>1</v>
      </c>
      <c r="I5" s="2" t="b">
        <v>0</v>
      </c>
      <c r="J5" s="3">
        <v>3</v>
      </c>
      <c r="K5" s="4" t="str">
        <f>CONCATENATE(Table1[[#This Row],[Property Name]],Table1[[#This Row],[Index]])</f>
        <v>Story13</v>
      </c>
    </row>
    <row r="6" spans="1:13" ht="30" customHeight="1" x14ac:dyDescent="0.45">
      <c r="A6" s="1" t="s">
        <v>26</v>
      </c>
      <c r="B6" s="2" t="s">
        <v>27</v>
      </c>
      <c r="C6" s="1" t="s">
        <v>28</v>
      </c>
      <c r="D6" s="2" t="s">
        <v>16</v>
      </c>
      <c r="E6" s="2" t="s">
        <v>17</v>
      </c>
      <c r="F6" s="2">
        <v>4</v>
      </c>
      <c r="G6" s="2" t="s">
        <v>29</v>
      </c>
      <c r="H6" s="2" t="b">
        <v>1</v>
      </c>
      <c r="I6" s="2" t="b">
        <v>0</v>
      </c>
      <c r="J6" s="3">
        <v>4</v>
      </c>
      <c r="K6" s="4" t="str">
        <f>CONCATENATE(Table1[[#This Row],[Property Name]],Table1[[#This Row],[Index]])</f>
        <v>Story14</v>
      </c>
    </row>
    <row r="7" spans="1:13" x14ac:dyDescent="0.45">
      <c r="A7" s="1" t="s">
        <v>30</v>
      </c>
      <c r="B7" s="2" t="s">
        <v>31</v>
      </c>
      <c r="C7" s="1" t="s">
        <v>32</v>
      </c>
      <c r="D7" s="2" t="s">
        <v>16</v>
      </c>
      <c r="E7" s="2" t="s">
        <v>17</v>
      </c>
      <c r="F7" s="2">
        <v>5</v>
      </c>
      <c r="G7" s="2" t="s">
        <v>33</v>
      </c>
      <c r="H7" s="2" t="b">
        <v>1</v>
      </c>
      <c r="I7" s="2" t="b">
        <v>0</v>
      </c>
      <c r="J7" s="3">
        <v>5</v>
      </c>
      <c r="K7" s="4" t="str">
        <f>CONCATENATE(Table1[[#This Row],[Property Name]],Table1[[#This Row],[Index]])</f>
        <v>Story15</v>
      </c>
    </row>
    <row r="8" spans="1:13" x14ac:dyDescent="0.45">
      <c r="A8" s="1" t="s">
        <v>34</v>
      </c>
      <c r="B8" s="2" t="s">
        <v>35</v>
      </c>
      <c r="C8" s="1" t="s">
        <v>36</v>
      </c>
      <c r="D8" s="2" t="s">
        <v>16</v>
      </c>
      <c r="E8" s="2" t="s">
        <v>17</v>
      </c>
      <c r="F8" s="2">
        <v>6</v>
      </c>
      <c r="G8" s="2" t="s">
        <v>37</v>
      </c>
      <c r="H8" s="2" t="b">
        <v>1</v>
      </c>
      <c r="I8" s="2" t="b">
        <v>0</v>
      </c>
      <c r="J8" s="3">
        <v>6</v>
      </c>
      <c r="K8" s="4" t="str">
        <f>CONCATENATE(Table1[[#This Row],[Property Name]],Table1[[#This Row],[Index]])</f>
        <v>Story16</v>
      </c>
    </row>
    <row r="9" spans="1:13" x14ac:dyDescent="0.45">
      <c r="A9" s="1" t="s">
        <v>38</v>
      </c>
      <c r="B9" s="2" t="s">
        <v>39</v>
      </c>
      <c r="C9" s="1" t="s">
        <v>40</v>
      </c>
      <c r="D9" s="2" t="s">
        <v>41</v>
      </c>
      <c r="E9" s="2" t="s">
        <v>42</v>
      </c>
      <c r="F9" s="2">
        <v>1</v>
      </c>
      <c r="G9" s="2" t="s">
        <v>43</v>
      </c>
      <c r="H9" s="2" t="b">
        <v>1</v>
      </c>
      <c r="I9" s="2" t="b">
        <v>0</v>
      </c>
      <c r="J9" s="3">
        <v>7</v>
      </c>
      <c r="K9" s="4" t="str">
        <f>CONCATENATE(Table1[[#This Row],[Property Name]],Table1[[#This Row],[Index]])</f>
        <v>Husbandry11</v>
      </c>
    </row>
    <row r="10" spans="1:13" x14ac:dyDescent="0.45">
      <c r="A10" s="1" t="s">
        <v>44</v>
      </c>
      <c r="B10" s="2" t="s">
        <v>45</v>
      </c>
      <c r="C10" s="1" t="s">
        <v>46</v>
      </c>
      <c r="D10" s="2" t="s">
        <v>41</v>
      </c>
      <c r="E10" s="2" t="s">
        <v>42</v>
      </c>
      <c r="F10" s="2">
        <v>2</v>
      </c>
      <c r="G10" s="2" t="s">
        <v>47</v>
      </c>
      <c r="H10" s="2" t="b">
        <v>1</v>
      </c>
      <c r="I10" s="2" t="b">
        <v>0</v>
      </c>
      <c r="J10" s="3">
        <v>8</v>
      </c>
      <c r="K10" s="4" t="str">
        <f>CONCATENATE(Table1[[#This Row],[Property Name]],Table1[[#This Row],[Index]])</f>
        <v>Husbandry12</v>
      </c>
    </row>
    <row r="11" spans="1:13" x14ac:dyDescent="0.45">
      <c r="A11" s="1" t="s">
        <v>48</v>
      </c>
      <c r="B11" s="2" t="s">
        <v>49</v>
      </c>
      <c r="C11" s="1" t="s">
        <v>50</v>
      </c>
      <c r="D11" s="2" t="s">
        <v>41</v>
      </c>
      <c r="E11" s="2" t="s">
        <v>42</v>
      </c>
      <c r="F11" s="2">
        <v>3</v>
      </c>
      <c r="G11" s="2" t="s">
        <v>51</v>
      </c>
      <c r="H11" s="2" t="b">
        <v>1</v>
      </c>
      <c r="I11" s="2" t="b">
        <v>0</v>
      </c>
      <c r="J11" s="3">
        <v>9</v>
      </c>
      <c r="K11" s="4" t="str">
        <f>CONCATENATE(Table1[[#This Row],[Property Name]],Table1[[#This Row],[Index]])</f>
        <v>Husbandry13</v>
      </c>
    </row>
    <row r="12" spans="1:13" x14ac:dyDescent="0.45">
      <c r="A12" s="1" t="s">
        <v>52</v>
      </c>
      <c r="B12" s="2" t="s">
        <v>53</v>
      </c>
      <c r="C12" s="1" t="s">
        <v>54</v>
      </c>
      <c r="D12" s="2" t="s">
        <v>55</v>
      </c>
      <c r="E12" s="2" t="s">
        <v>17</v>
      </c>
      <c r="F12" s="2">
        <v>7</v>
      </c>
      <c r="G12" s="2" t="s">
        <v>56</v>
      </c>
      <c r="H12" s="2" t="b">
        <v>1</v>
      </c>
      <c r="I12" s="2" t="b">
        <v>0</v>
      </c>
      <c r="J12" s="3">
        <v>10</v>
      </c>
      <c r="K12" s="4" t="str">
        <f>CONCATENATE(Table1[[#This Row],[Property Name]],Table1[[#This Row],[Index]])</f>
        <v>Story17</v>
      </c>
    </row>
    <row r="13" spans="1:13" ht="60" customHeight="1" x14ac:dyDescent="0.45">
      <c r="A13" s="1" t="s">
        <v>57</v>
      </c>
      <c r="B13" s="2" t="s">
        <v>58</v>
      </c>
      <c r="C13" s="1" t="s">
        <v>59</v>
      </c>
      <c r="D13" s="2" t="s">
        <v>41</v>
      </c>
      <c r="E13" s="2" t="s">
        <v>42</v>
      </c>
      <c r="F13" s="2">
        <v>4</v>
      </c>
      <c r="G13" s="2" t="s">
        <v>60</v>
      </c>
      <c r="H13" s="2" t="b">
        <v>1</v>
      </c>
      <c r="I13" s="2" t="b">
        <v>0</v>
      </c>
      <c r="J13" s="3">
        <v>11</v>
      </c>
      <c r="K13" s="4" t="str">
        <f>CONCATENATE(Table1[[#This Row],[Property Name]],Table1[[#This Row],[Index]])</f>
        <v>Husbandry14</v>
      </c>
    </row>
    <row r="14" spans="1:13" ht="30" customHeight="1" x14ac:dyDescent="0.45">
      <c r="A14" s="1" t="s">
        <v>61</v>
      </c>
      <c r="B14" s="2" t="s">
        <v>62</v>
      </c>
      <c r="C14" s="1" t="s">
        <v>63</v>
      </c>
      <c r="D14" s="2" t="s">
        <v>64</v>
      </c>
      <c r="E14" s="2" t="s">
        <v>65</v>
      </c>
      <c r="F14" s="2">
        <v>1</v>
      </c>
      <c r="G14" s="2" t="s">
        <v>357</v>
      </c>
      <c r="H14" s="2" t="b">
        <v>1</v>
      </c>
      <c r="I14" s="2" t="b">
        <v>0</v>
      </c>
      <c r="J14" s="3">
        <v>12</v>
      </c>
      <c r="K14" s="4" t="str">
        <f>CONCATENATE(Table1[[#This Row],[Property Name]],Table1[[#This Row],[Index]])</f>
        <v>Adventure11</v>
      </c>
    </row>
    <row r="15" spans="1:13" x14ac:dyDescent="0.45">
      <c r="A15" s="1" t="s">
        <v>66</v>
      </c>
      <c r="B15" s="2" t="s">
        <v>67</v>
      </c>
      <c r="C15" s="1" t="s">
        <v>68</v>
      </c>
      <c r="D15" s="2" t="s">
        <v>16</v>
      </c>
      <c r="E15" s="2" t="s">
        <v>17</v>
      </c>
      <c r="F15" s="2">
        <v>8</v>
      </c>
      <c r="G15" s="2" t="s">
        <v>69</v>
      </c>
      <c r="H15" s="2" t="b">
        <v>1</v>
      </c>
      <c r="I15" s="2" t="b">
        <v>0</v>
      </c>
      <c r="J15" s="3">
        <v>13</v>
      </c>
      <c r="K15" s="4" t="str">
        <f>CONCATENATE(Table1[[#This Row],[Property Name]],Table1[[#This Row],[Index]])</f>
        <v>Story18</v>
      </c>
    </row>
    <row r="16" spans="1:13" ht="45" customHeight="1" x14ac:dyDescent="0.45">
      <c r="A16" s="1" t="s">
        <v>70</v>
      </c>
      <c r="B16" s="2" t="s">
        <v>71</v>
      </c>
      <c r="C16" s="1" t="s">
        <v>72</v>
      </c>
      <c r="D16" s="2" t="s">
        <v>64</v>
      </c>
      <c r="E16" s="2" t="s">
        <v>65</v>
      </c>
      <c r="F16" s="2">
        <v>2</v>
      </c>
      <c r="G16" s="2" t="s">
        <v>73</v>
      </c>
      <c r="H16" s="2" t="b">
        <v>1</v>
      </c>
      <c r="I16" s="2" t="b">
        <v>0</v>
      </c>
      <c r="J16" s="3">
        <v>14</v>
      </c>
      <c r="K16" s="4" t="str">
        <f>CONCATENATE(Table1[[#This Row],[Property Name]],Table1[[#This Row],[Index]])</f>
        <v>Adventure12</v>
      </c>
    </row>
    <row r="17" spans="1:11" x14ac:dyDescent="0.45">
      <c r="A17" s="1" t="s">
        <v>74</v>
      </c>
      <c r="B17" s="2" t="s">
        <v>75</v>
      </c>
      <c r="C17" s="1" t="s">
        <v>76</v>
      </c>
      <c r="D17" s="2" t="s">
        <v>41</v>
      </c>
      <c r="E17" s="2" t="s">
        <v>42</v>
      </c>
      <c r="F17" s="2">
        <v>5</v>
      </c>
      <c r="G17" s="2" t="s">
        <v>77</v>
      </c>
      <c r="H17" s="2" t="b">
        <v>1</v>
      </c>
      <c r="I17" s="2" t="b">
        <v>0</v>
      </c>
      <c r="J17" s="3">
        <v>15</v>
      </c>
      <c r="K17" s="4" t="str">
        <f>CONCATENATE(Table1[[#This Row],[Property Name]],Table1[[#This Row],[Index]])</f>
        <v>Husbandry15</v>
      </c>
    </row>
    <row r="18" spans="1:11" ht="30" customHeight="1" x14ac:dyDescent="0.45">
      <c r="A18" s="1" t="s">
        <v>78</v>
      </c>
      <c r="B18" s="2" t="s">
        <v>79</v>
      </c>
      <c r="C18" s="1" t="s">
        <v>80</v>
      </c>
      <c r="D18" s="2" t="s">
        <v>64</v>
      </c>
      <c r="E18" s="2" t="s">
        <v>65</v>
      </c>
      <c r="F18" s="2">
        <v>3</v>
      </c>
      <c r="G18" s="2" t="s">
        <v>81</v>
      </c>
      <c r="H18" s="2" t="b">
        <v>0</v>
      </c>
      <c r="I18" s="2" t="b">
        <v>0</v>
      </c>
      <c r="J18" s="3">
        <v>16</v>
      </c>
      <c r="K18" s="4" t="str">
        <f>CONCATENATE(Table1[[#This Row],[Property Name]],Table1[[#This Row],[Index]])</f>
        <v>Adventure13</v>
      </c>
    </row>
    <row r="19" spans="1:11" ht="45" customHeight="1" x14ac:dyDescent="0.45">
      <c r="A19" s="1" t="s">
        <v>82</v>
      </c>
      <c r="B19" s="2" t="s">
        <v>83</v>
      </c>
      <c r="C19" s="1" t="s">
        <v>84</v>
      </c>
      <c r="D19" s="2" t="s">
        <v>64</v>
      </c>
      <c r="E19" s="2" t="s">
        <v>65</v>
      </c>
      <c r="F19" s="2">
        <v>4</v>
      </c>
      <c r="G19" s="2" t="s">
        <v>85</v>
      </c>
      <c r="H19" s="2" t="b">
        <v>1</v>
      </c>
      <c r="I19" s="2" t="b">
        <v>0</v>
      </c>
      <c r="J19" s="3">
        <v>17</v>
      </c>
      <c r="K19" s="4" t="str">
        <f>CONCATENATE(Table1[[#This Row],[Property Name]],Table1[[#This Row],[Index]])</f>
        <v>Adventure14</v>
      </c>
    </row>
    <row r="20" spans="1:11" x14ac:dyDescent="0.45">
      <c r="A20" s="1" t="s">
        <v>86</v>
      </c>
      <c r="B20" s="2" t="s">
        <v>87</v>
      </c>
      <c r="C20" s="1" t="s">
        <v>88</v>
      </c>
      <c r="D20" s="2" t="s">
        <v>16</v>
      </c>
      <c r="E20" s="2" t="s">
        <v>17</v>
      </c>
      <c r="F20" s="2">
        <v>9</v>
      </c>
      <c r="G20" s="2" t="s">
        <v>89</v>
      </c>
      <c r="H20" s="2" t="b">
        <v>1</v>
      </c>
      <c r="I20" s="2" t="b">
        <v>0</v>
      </c>
      <c r="J20" s="3">
        <v>18</v>
      </c>
      <c r="K20" s="4" t="str">
        <f>CONCATENATE(Table1[[#This Row],[Property Name]],Table1[[#This Row],[Index]])</f>
        <v>Story19</v>
      </c>
    </row>
    <row r="21" spans="1:11" x14ac:dyDescent="0.45">
      <c r="A21" s="1" t="s">
        <v>90</v>
      </c>
      <c r="B21" s="2" t="s">
        <v>91</v>
      </c>
      <c r="C21" s="1" t="s">
        <v>92</v>
      </c>
      <c r="D21" s="2" t="s">
        <v>93</v>
      </c>
      <c r="E21" s="2" t="s">
        <v>94</v>
      </c>
      <c r="F21" s="2">
        <v>1</v>
      </c>
      <c r="G21" s="2" t="s">
        <v>95</v>
      </c>
      <c r="H21" s="2" t="b">
        <v>1</v>
      </c>
      <c r="I21" s="2" t="b">
        <v>0</v>
      </c>
      <c r="J21" s="3">
        <v>19</v>
      </c>
      <c r="K21" s="4" t="str">
        <f>CONCATENATE(Table1[[#This Row],[Property Name]],Table1[[#This Row],[Index]])</f>
        <v>Nether11</v>
      </c>
    </row>
    <row r="22" spans="1:11" x14ac:dyDescent="0.45">
      <c r="A22" s="1" t="s">
        <v>96</v>
      </c>
      <c r="B22" s="2" t="s">
        <v>97</v>
      </c>
      <c r="C22" s="1" t="s">
        <v>98</v>
      </c>
      <c r="D22" s="2" t="s">
        <v>93</v>
      </c>
      <c r="E22" s="2" t="s">
        <v>94</v>
      </c>
      <c r="F22" s="2">
        <v>2</v>
      </c>
      <c r="G22" s="2" t="s">
        <v>99</v>
      </c>
      <c r="H22" s="2" t="b">
        <v>1</v>
      </c>
      <c r="I22" s="2" t="b">
        <v>0</v>
      </c>
      <c r="J22" s="3">
        <v>20</v>
      </c>
      <c r="K22" s="4" t="str">
        <f>CONCATENATE(Table1[[#This Row],[Property Name]],Table1[[#This Row],[Index]])</f>
        <v>Nether12</v>
      </c>
    </row>
    <row r="23" spans="1:11" x14ac:dyDescent="0.45">
      <c r="A23" s="1" t="s">
        <v>100</v>
      </c>
      <c r="B23" s="2" t="s">
        <v>101</v>
      </c>
      <c r="C23" s="1" t="s">
        <v>102</v>
      </c>
      <c r="D23" s="2" t="s">
        <v>93</v>
      </c>
      <c r="E23" s="2" t="s">
        <v>94</v>
      </c>
      <c r="F23" s="2">
        <v>3</v>
      </c>
      <c r="G23" s="2" t="s">
        <v>103</v>
      </c>
      <c r="H23" s="2" t="b">
        <v>1</v>
      </c>
      <c r="I23" s="2" t="b">
        <v>0</v>
      </c>
      <c r="J23" s="3">
        <v>21</v>
      </c>
      <c r="K23" s="4" t="str">
        <f>CONCATENATE(Table1[[#This Row],[Property Name]],Table1[[#This Row],[Index]])</f>
        <v>Nether13</v>
      </c>
    </row>
    <row r="24" spans="1:11" ht="30" customHeight="1" x14ac:dyDescent="0.45">
      <c r="A24" s="1" t="s">
        <v>104</v>
      </c>
      <c r="B24" s="2" t="s">
        <v>105</v>
      </c>
      <c r="C24" s="1" t="s">
        <v>106</v>
      </c>
      <c r="D24" s="2" t="s">
        <v>93</v>
      </c>
      <c r="E24" s="2" t="s">
        <v>94</v>
      </c>
      <c r="F24" s="2">
        <v>4</v>
      </c>
      <c r="G24" s="2" t="s">
        <v>107</v>
      </c>
      <c r="H24" s="2" t="b">
        <v>0</v>
      </c>
      <c r="I24" s="2" t="b">
        <v>0</v>
      </c>
      <c r="J24" s="3">
        <v>22</v>
      </c>
      <c r="K24" s="4" t="str">
        <f>CONCATENATE(Table1[[#This Row],[Property Name]],Table1[[#This Row],[Index]])</f>
        <v>Nether14</v>
      </c>
    </row>
    <row r="25" spans="1:11" ht="30" customHeight="1" x14ac:dyDescent="0.45">
      <c r="A25" s="1" t="s">
        <v>108</v>
      </c>
      <c r="B25" s="2" t="s">
        <v>109</v>
      </c>
      <c r="C25" s="1" t="s">
        <v>110</v>
      </c>
      <c r="D25" s="2" t="s">
        <v>111</v>
      </c>
      <c r="E25" s="2" t="s">
        <v>112</v>
      </c>
      <c r="F25" s="2">
        <v>1</v>
      </c>
      <c r="G25" s="2" t="s">
        <v>113</v>
      </c>
      <c r="H25" s="2" t="b">
        <v>1</v>
      </c>
      <c r="I25" s="2" t="b">
        <v>0</v>
      </c>
      <c r="J25" s="3">
        <v>23</v>
      </c>
      <c r="K25" s="4" t="str">
        <f>CONCATENATE(Table1[[#This Row],[Property Name]],Table1[[#This Row],[Index]])</f>
        <v>The_End11</v>
      </c>
    </row>
    <row r="26" spans="1:11" x14ac:dyDescent="0.45">
      <c r="A26" s="1" t="s">
        <v>114</v>
      </c>
      <c r="B26" s="2" t="s">
        <v>115</v>
      </c>
      <c r="C26" s="1" t="s">
        <v>116</v>
      </c>
      <c r="D26" s="2" t="s">
        <v>111</v>
      </c>
      <c r="E26" s="2" t="s">
        <v>112</v>
      </c>
      <c r="F26" s="2">
        <v>2</v>
      </c>
      <c r="G26" s="2" t="s">
        <v>830</v>
      </c>
      <c r="H26" s="2" t="b">
        <v>1</v>
      </c>
      <c r="I26" s="2" t="b">
        <v>0</v>
      </c>
      <c r="J26" s="3">
        <v>24</v>
      </c>
      <c r="K26" s="4" t="str">
        <f>CONCATENATE(Table1[[#This Row],[Property Name]],Table1[[#This Row],[Index]])</f>
        <v>The_End12</v>
      </c>
    </row>
    <row r="27" spans="1:11" ht="30" customHeight="1" x14ac:dyDescent="0.45">
      <c r="A27" s="1" t="s">
        <v>117</v>
      </c>
      <c r="B27" s="2" t="s">
        <v>118</v>
      </c>
      <c r="C27" s="1" t="s">
        <v>119</v>
      </c>
      <c r="D27" s="2" t="s">
        <v>16</v>
      </c>
      <c r="E27" s="2" t="s">
        <v>17</v>
      </c>
      <c r="F27" s="2">
        <v>10</v>
      </c>
      <c r="G27" s="2" t="s">
        <v>117</v>
      </c>
      <c r="H27" s="2" t="b">
        <v>1</v>
      </c>
      <c r="I27" s="2" t="b">
        <v>0</v>
      </c>
      <c r="J27" s="3">
        <v>25</v>
      </c>
      <c r="K27" s="4" t="str">
        <f>CONCATENATE(Table1[[#This Row],[Property Name]],Table1[[#This Row],[Index]])</f>
        <v>Story110</v>
      </c>
    </row>
    <row r="28" spans="1:11" ht="30" customHeight="1" x14ac:dyDescent="0.45">
      <c r="A28" s="1" t="s">
        <v>120</v>
      </c>
      <c r="B28" s="2" t="s">
        <v>121</v>
      </c>
      <c r="C28" s="1" t="s">
        <v>122</v>
      </c>
      <c r="D28" s="2" t="s">
        <v>64</v>
      </c>
      <c r="E28" s="2" t="s">
        <v>65</v>
      </c>
      <c r="F28" s="2">
        <v>5</v>
      </c>
      <c r="G28" s="2" t="s">
        <v>120</v>
      </c>
      <c r="H28" s="2" t="b">
        <v>1</v>
      </c>
      <c r="I28" s="2" t="b">
        <v>0</v>
      </c>
      <c r="J28" s="3">
        <v>26</v>
      </c>
      <c r="K28" s="4" t="str">
        <f>CONCATENATE(Table1[[#This Row],[Property Name]],Table1[[#This Row],[Index]])</f>
        <v>Adventure15</v>
      </c>
    </row>
    <row r="29" spans="1:11" ht="30" customHeight="1" x14ac:dyDescent="0.45">
      <c r="A29" s="1" t="s">
        <v>123</v>
      </c>
      <c r="B29" s="2" t="s">
        <v>124</v>
      </c>
      <c r="C29" s="1" t="s">
        <v>125</v>
      </c>
      <c r="D29" s="2" t="s">
        <v>64</v>
      </c>
      <c r="E29" s="2" t="s">
        <v>65</v>
      </c>
      <c r="F29" s="2">
        <v>6</v>
      </c>
      <c r="G29" s="2" t="s">
        <v>123</v>
      </c>
      <c r="H29" s="2" t="b">
        <v>1</v>
      </c>
      <c r="I29" s="2" t="b">
        <v>0</v>
      </c>
      <c r="J29" s="3">
        <v>27</v>
      </c>
      <c r="K29" s="4" t="str">
        <f>CONCATENATE(Table1[[#This Row],[Property Name]],Table1[[#This Row],[Index]])</f>
        <v>Adventure16</v>
      </c>
    </row>
    <row r="30" spans="1:11" ht="30" customHeight="1" x14ac:dyDescent="0.45">
      <c r="A30" s="1" t="s">
        <v>126</v>
      </c>
      <c r="B30" s="2" t="s">
        <v>127</v>
      </c>
      <c r="C30" s="1" t="s">
        <v>128</v>
      </c>
      <c r="D30" s="2" t="s">
        <v>64</v>
      </c>
      <c r="E30" s="2" t="s">
        <v>65</v>
      </c>
      <c r="F30" s="2">
        <v>7</v>
      </c>
      <c r="G30" s="2" t="s">
        <v>129</v>
      </c>
      <c r="H30" s="2" t="b">
        <v>1</v>
      </c>
      <c r="I30" s="2" t="b">
        <v>0</v>
      </c>
      <c r="J30" s="3">
        <v>28</v>
      </c>
      <c r="K30" s="4" t="str">
        <f>CONCATENATE(Table1[[#This Row],[Property Name]],Table1[[#This Row],[Index]])</f>
        <v>Adventure17</v>
      </c>
    </row>
    <row r="31" spans="1:11" ht="30" customHeight="1" x14ac:dyDescent="0.45">
      <c r="A31" s="1" t="s">
        <v>130</v>
      </c>
      <c r="B31" s="2" t="s">
        <v>131</v>
      </c>
      <c r="C31" s="1" t="s">
        <v>132</v>
      </c>
      <c r="D31" s="2" t="s">
        <v>93</v>
      </c>
      <c r="E31" s="2" t="s">
        <v>94</v>
      </c>
      <c r="F31" s="2">
        <v>5</v>
      </c>
      <c r="G31" s="2" t="s">
        <v>133</v>
      </c>
      <c r="H31" s="2" t="b">
        <v>1</v>
      </c>
      <c r="I31" s="2" t="b">
        <v>0</v>
      </c>
      <c r="J31" s="3">
        <v>29</v>
      </c>
      <c r="K31" s="4" t="str">
        <f>CONCATENATE(Table1[[#This Row],[Property Name]],Table1[[#This Row],[Index]])</f>
        <v>Nether15</v>
      </c>
    </row>
    <row r="32" spans="1:11" ht="30" customHeight="1" x14ac:dyDescent="0.45">
      <c r="A32" s="1" t="s">
        <v>134</v>
      </c>
      <c r="B32" s="2" t="s">
        <v>135</v>
      </c>
      <c r="C32" s="1" t="s">
        <v>136</v>
      </c>
      <c r="D32" s="2" t="s">
        <v>93</v>
      </c>
      <c r="E32" s="2" t="s">
        <v>94</v>
      </c>
      <c r="F32" s="2">
        <v>6</v>
      </c>
      <c r="G32" s="2" t="s">
        <v>831</v>
      </c>
      <c r="H32" s="2" t="b">
        <v>1</v>
      </c>
      <c r="I32" s="2" t="b">
        <v>0</v>
      </c>
      <c r="J32" s="3">
        <v>30</v>
      </c>
      <c r="K32" s="4" t="str">
        <f>CONCATENATE(Table1[[#This Row],[Property Name]],Table1[[#This Row],[Index]])</f>
        <v>Nether16</v>
      </c>
    </row>
    <row r="33" spans="1:11" ht="30" customHeight="1" x14ac:dyDescent="0.45">
      <c r="A33" s="1" t="s">
        <v>137</v>
      </c>
      <c r="B33" s="2" t="s">
        <v>138</v>
      </c>
      <c r="C33" s="1" t="s">
        <v>139</v>
      </c>
      <c r="D33" s="2" t="s">
        <v>93</v>
      </c>
      <c r="E33" s="2" t="s">
        <v>94</v>
      </c>
      <c r="F33" s="2">
        <v>7</v>
      </c>
      <c r="G33" s="2" t="s">
        <v>140</v>
      </c>
      <c r="H33" s="2" t="b">
        <v>0</v>
      </c>
      <c r="I33" s="2" t="b">
        <v>0</v>
      </c>
      <c r="J33" s="3">
        <v>31</v>
      </c>
      <c r="K33" s="4" t="str">
        <f>CONCATENATE(Table1[[#This Row],[Property Name]],Table1[[#This Row],[Index]])</f>
        <v>Nether17</v>
      </c>
    </row>
    <row r="34" spans="1:11" x14ac:dyDescent="0.45">
      <c r="A34" s="1" t="s">
        <v>141</v>
      </c>
      <c r="B34" s="2" t="s">
        <v>142</v>
      </c>
      <c r="C34" s="1" t="s">
        <v>143</v>
      </c>
      <c r="D34" s="2" t="s">
        <v>41</v>
      </c>
      <c r="E34" s="2" t="s">
        <v>42</v>
      </c>
      <c r="F34" s="2">
        <v>7</v>
      </c>
      <c r="G34" s="2" t="s">
        <v>141</v>
      </c>
      <c r="H34" s="2" t="b">
        <v>1</v>
      </c>
      <c r="I34" s="2" t="b">
        <v>0</v>
      </c>
      <c r="J34" s="3">
        <v>32</v>
      </c>
      <c r="K34" s="4" t="str">
        <f>CONCATENATE(Table1[[#This Row],[Property Name]],Table1[[#This Row],[Index]])</f>
        <v>Husbandry17</v>
      </c>
    </row>
    <row r="35" spans="1:11" ht="30" customHeight="1" x14ac:dyDescent="0.45">
      <c r="A35" s="1" t="s">
        <v>144</v>
      </c>
      <c r="B35" s="2" t="s">
        <v>145</v>
      </c>
      <c r="C35" s="1" t="s">
        <v>146</v>
      </c>
      <c r="D35" s="2" t="s">
        <v>16</v>
      </c>
      <c r="E35" s="2" t="s">
        <v>17</v>
      </c>
      <c r="F35" s="2">
        <v>11</v>
      </c>
      <c r="G35" s="2" t="s">
        <v>147</v>
      </c>
      <c r="H35" s="2" t="b">
        <v>0</v>
      </c>
      <c r="I35" s="2" t="b">
        <v>0</v>
      </c>
      <c r="J35" s="3">
        <v>33</v>
      </c>
      <c r="K35" s="4" t="str">
        <f>CONCATENATE(Table1[[#This Row],[Property Name]],Table1[[#This Row],[Index]])</f>
        <v>Story111</v>
      </c>
    </row>
    <row r="36" spans="1:11" x14ac:dyDescent="0.45">
      <c r="A36" s="1" t="s">
        <v>148</v>
      </c>
      <c r="B36" s="2" t="s">
        <v>149</v>
      </c>
      <c r="C36" s="1" t="s">
        <v>150</v>
      </c>
      <c r="D36" s="2" t="s">
        <v>16</v>
      </c>
      <c r="E36" s="2" t="s">
        <v>17</v>
      </c>
      <c r="F36" s="2">
        <v>12</v>
      </c>
      <c r="G36" s="2" t="s">
        <v>148</v>
      </c>
      <c r="H36" s="2" t="b">
        <v>1</v>
      </c>
      <c r="I36" s="2" t="b">
        <v>0</v>
      </c>
      <c r="J36" s="3">
        <v>34</v>
      </c>
      <c r="K36" s="4" t="str">
        <f>CONCATENATE(Table1[[#This Row],[Property Name]],Table1[[#This Row],[Index]])</f>
        <v>Story112</v>
      </c>
    </row>
    <row r="37" spans="1:11" ht="30" customHeight="1" x14ac:dyDescent="0.45">
      <c r="A37" s="1" t="s">
        <v>151</v>
      </c>
      <c r="B37" s="2" t="s">
        <v>152</v>
      </c>
      <c r="C37" s="1" t="s">
        <v>153</v>
      </c>
      <c r="D37" s="2" t="s">
        <v>16</v>
      </c>
      <c r="E37" s="2" t="s">
        <v>17</v>
      </c>
      <c r="F37" s="2">
        <v>13</v>
      </c>
      <c r="G37" s="2" t="s">
        <v>154</v>
      </c>
      <c r="H37" s="2" t="b">
        <v>1</v>
      </c>
      <c r="I37" s="2" t="b">
        <v>0</v>
      </c>
      <c r="J37" s="3">
        <v>35</v>
      </c>
      <c r="K37" s="4" t="str">
        <f>CONCATENATE(Table1[[#This Row],[Property Name]],Table1[[#This Row],[Index]])</f>
        <v>Story113</v>
      </c>
    </row>
    <row r="38" spans="1:11" x14ac:dyDescent="0.45">
      <c r="A38" s="1" t="s">
        <v>155</v>
      </c>
      <c r="B38" s="2" t="s">
        <v>156</v>
      </c>
      <c r="C38" s="1" t="s">
        <v>15</v>
      </c>
      <c r="D38" s="2" t="s">
        <v>16</v>
      </c>
      <c r="E38" s="2" t="s">
        <v>17</v>
      </c>
      <c r="F38" s="2">
        <v>14</v>
      </c>
      <c r="G38" s="2" t="s">
        <v>157</v>
      </c>
      <c r="H38" s="2" t="b">
        <v>0</v>
      </c>
      <c r="I38" s="2" t="b">
        <v>0</v>
      </c>
      <c r="J38" s="3">
        <v>36</v>
      </c>
      <c r="K38" s="4" t="str">
        <f>CONCATENATE(Table1[[#This Row],[Property Name]],Table1[[#This Row],[Index]])</f>
        <v>Story114</v>
      </c>
    </row>
    <row r="39" spans="1:11" ht="45" customHeight="1" x14ac:dyDescent="0.45">
      <c r="A39" s="1" t="s">
        <v>158</v>
      </c>
      <c r="B39" s="2" t="s">
        <v>159</v>
      </c>
      <c r="C39" s="1" t="s">
        <v>160</v>
      </c>
      <c r="D39" s="2" t="s">
        <v>41</v>
      </c>
      <c r="E39" s="2" t="s">
        <v>42</v>
      </c>
      <c r="F39" s="2">
        <v>6</v>
      </c>
      <c r="G39" s="2" t="s">
        <v>161</v>
      </c>
      <c r="H39" s="2" t="b">
        <v>1</v>
      </c>
      <c r="I39" s="2" t="b">
        <v>0</v>
      </c>
      <c r="J39" s="3">
        <v>37</v>
      </c>
      <c r="K39" s="4" t="str">
        <f>CONCATENATE(Table1[[#This Row],[Property Name]],Table1[[#This Row],[Index]])</f>
        <v>Husbandry16</v>
      </c>
    </row>
    <row r="40" spans="1:11" x14ac:dyDescent="0.45">
      <c r="A40" s="1" t="s">
        <v>162</v>
      </c>
      <c r="B40" s="2" t="s">
        <v>163</v>
      </c>
      <c r="C40" s="1" t="s">
        <v>15</v>
      </c>
      <c r="D40" s="2" t="s">
        <v>41</v>
      </c>
      <c r="E40" s="2" t="s">
        <v>42</v>
      </c>
      <c r="F40" s="2">
        <v>8</v>
      </c>
      <c r="G40" s="2" t="s">
        <v>164</v>
      </c>
      <c r="H40" s="2" t="b">
        <v>1</v>
      </c>
      <c r="I40" s="2" t="b">
        <v>0</v>
      </c>
      <c r="J40" s="3">
        <v>38</v>
      </c>
      <c r="K40" s="4" t="str">
        <f>CONCATENATE(Table1[[#This Row],[Property Name]],Table1[[#This Row],[Index]])</f>
        <v>Husbandry18</v>
      </c>
    </row>
    <row r="41" spans="1:11" ht="30" customHeight="1" x14ac:dyDescent="0.45">
      <c r="A41" s="1" t="s">
        <v>165</v>
      </c>
      <c r="B41" s="2" t="s">
        <v>166</v>
      </c>
      <c r="C41" s="1" t="s">
        <v>167</v>
      </c>
      <c r="D41" s="2" t="s">
        <v>64</v>
      </c>
      <c r="E41" s="2" t="s">
        <v>65</v>
      </c>
      <c r="F41" s="2">
        <v>8</v>
      </c>
      <c r="G41" s="2" t="s">
        <v>168</v>
      </c>
      <c r="H41" s="2" t="b">
        <v>1</v>
      </c>
      <c r="I41" s="2" t="b">
        <v>0</v>
      </c>
      <c r="J41" s="3">
        <v>39</v>
      </c>
      <c r="K41" s="4" t="str">
        <f>CONCATENATE(Table1[[#This Row],[Property Name]],Table1[[#This Row],[Index]])</f>
        <v>Adventure18</v>
      </c>
    </row>
    <row r="42" spans="1:11" ht="30" customHeight="1" x14ac:dyDescent="0.45">
      <c r="A42" s="1" t="s">
        <v>169</v>
      </c>
      <c r="B42" s="2" t="s">
        <v>170</v>
      </c>
      <c r="C42" s="1" t="s">
        <v>15</v>
      </c>
      <c r="D42" s="2" t="s">
        <v>16</v>
      </c>
      <c r="E42" s="2" t="s">
        <v>17</v>
      </c>
      <c r="F42" s="2">
        <v>15</v>
      </c>
      <c r="G42" s="2" t="s">
        <v>171</v>
      </c>
      <c r="H42" s="2" t="b">
        <v>0</v>
      </c>
      <c r="I42" s="2" t="b">
        <v>0</v>
      </c>
      <c r="J42" s="3">
        <v>40</v>
      </c>
      <c r="K42" s="4" t="str">
        <f>CONCATENATE(Table1[[#This Row],[Property Name]],Table1[[#This Row],[Index]])</f>
        <v>Story115</v>
      </c>
    </row>
    <row r="43" spans="1:11" x14ac:dyDescent="0.45">
      <c r="A43" s="1" t="s">
        <v>172</v>
      </c>
      <c r="B43" s="2" t="s">
        <v>173</v>
      </c>
      <c r="C43" s="1" t="s">
        <v>15</v>
      </c>
      <c r="D43" s="2" t="s">
        <v>16</v>
      </c>
      <c r="E43" s="2" t="s">
        <v>17</v>
      </c>
      <c r="F43" s="2">
        <v>16</v>
      </c>
      <c r="G43" s="2" t="s">
        <v>174</v>
      </c>
      <c r="H43" s="2" t="b">
        <v>1</v>
      </c>
      <c r="I43" s="2" t="b">
        <v>0</v>
      </c>
      <c r="J43" s="3">
        <v>41</v>
      </c>
      <c r="K43" s="4" t="str">
        <f>CONCATENATE(Table1[[#This Row],[Property Name]],Table1[[#This Row],[Index]])</f>
        <v>Story116</v>
      </c>
    </row>
    <row r="44" spans="1:11" x14ac:dyDescent="0.45">
      <c r="A44" s="1" t="s">
        <v>175</v>
      </c>
      <c r="B44" s="2" t="s">
        <v>176</v>
      </c>
      <c r="C44" s="1" t="s">
        <v>15</v>
      </c>
      <c r="D44" s="2" t="s">
        <v>16</v>
      </c>
      <c r="E44" s="2" t="s">
        <v>17</v>
      </c>
      <c r="F44" s="2">
        <v>17</v>
      </c>
      <c r="G44" s="2" t="s">
        <v>177</v>
      </c>
      <c r="H44" s="2" t="b">
        <v>1</v>
      </c>
      <c r="I44" s="2" t="b">
        <v>0</v>
      </c>
      <c r="J44" s="3">
        <v>42</v>
      </c>
      <c r="K44" s="4" t="str">
        <f>CONCATENATE(Table1[[#This Row],[Property Name]],Table1[[#This Row],[Index]])</f>
        <v>Story117</v>
      </c>
    </row>
    <row r="45" spans="1:11" ht="30" customHeight="1" x14ac:dyDescent="0.45">
      <c r="A45" s="1" t="s">
        <v>178</v>
      </c>
      <c r="B45" s="2" t="s">
        <v>179</v>
      </c>
      <c r="C45" s="1" t="s">
        <v>180</v>
      </c>
      <c r="D45" s="2" t="s">
        <v>64</v>
      </c>
      <c r="E45" s="2" t="s">
        <v>65</v>
      </c>
      <c r="F45" s="2">
        <v>9</v>
      </c>
      <c r="G45" s="2" t="s">
        <v>181</v>
      </c>
      <c r="H45" s="2" t="b">
        <v>0</v>
      </c>
      <c r="I45" s="2" t="b">
        <v>0</v>
      </c>
      <c r="J45" s="3">
        <v>43</v>
      </c>
      <c r="K45" s="4" t="str">
        <f>CONCATENATE(Table1[[#This Row],[Property Name]],Table1[[#This Row],[Index]])</f>
        <v>Adventure19</v>
      </c>
    </row>
    <row r="46" spans="1:11" x14ac:dyDescent="0.45">
      <c r="A46" s="1" t="s">
        <v>182</v>
      </c>
      <c r="B46" s="2" t="s">
        <v>183</v>
      </c>
      <c r="C46" s="1" t="s">
        <v>15</v>
      </c>
      <c r="D46" s="2" t="s">
        <v>41</v>
      </c>
      <c r="E46" s="2" t="s">
        <v>42</v>
      </c>
      <c r="F46" s="2">
        <v>9</v>
      </c>
      <c r="G46" s="2" t="s">
        <v>184</v>
      </c>
      <c r="H46" s="2" t="b">
        <v>0</v>
      </c>
      <c r="I46" s="2" t="b">
        <v>0</v>
      </c>
      <c r="J46" s="3">
        <v>44</v>
      </c>
      <c r="K46" s="4" t="str">
        <f>CONCATENATE(Table1[[#This Row],[Property Name]],Table1[[#This Row],[Index]])</f>
        <v>Husbandry19</v>
      </c>
    </row>
    <row r="47" spans="1:11" ht="45" customHeight="1" x14ac:dyDescent="0.45">
      <c r="A47" s="1" t="s">
        <v>185</v>
      </c>
      <c r="B47" s="2" t="s">
        <v>186</v>
      </c>
      <c r="C47" s="1" t="s">
        <v>187</v>
      </c>
      <c r="D47" s="2" t="s">
        <v>41</v>
      </c>
      <c r="E47" s="2" t="s">
        <v>42</v>
      </c>
      <c r="F47" s="2">
        <v>10</v>
      </c>
      <c r="G47" s="2" t="s">
        <v>188</v>
      </c>
      <c r="H47" s="2" t="b">
        <v>1</v>
      </c>
      <c r="I47" s="2" t="b">
        <v>0</v>
      </c>
      <c r="J47" s="3">
        <v>45</v>
      </c>
      <c r="K47" s="4" t="str">
        <f>CONCATENATE(Table1[[#This Row],[Property Name]],Table1[[#This Row],[Index]])</f>
        <v>Husbandry110</v>
      </c>
    </row>
    <row r="48" spans="1:11" x14ac:dyDescent="0.45">
      <c r="A48" s="1" t="s">
        <v>189</v>
      </c>
      <c r="B48" s="2" t="s">
        <v>190</v>
      </c>
      <c r="C48" s="1" t="s">
        <v>15</v>
      </c>
      <c r="D48" s="2" t="s">
        <v>64</v>
      </c>
      <c r="E48" s="2" t="s">
        <v>65</v>
      </c>
      <c r="F48" s="2">
        <v>10</v>
      </c>
      <c r="G48" s="2" t="s">
        <v>191</v>
      </c>
      <c r="H48" s="2" t="b">
        <v>0</v>
      </c>
      <c r="I48" s="2" t="b">
        <v>0</v>
      </c>
      <c r="J48" s="3">
        <v>46</v>
      </c>
      <c r="K48" s="4" t="str">
        <f>CONCATENATE(Table1[[#This Row],[Property Name]],Table1[[#This Row],[Index]])</f>
        <v>Adventure110</v>
      </c>
    </row>
    <row r="49" spans="1:11" ht="60" customHeight="1" x14ac:dyDescent="0.45">
      <c r="A49" s="1" t="s">
        <v>192</v>
      </c>
      <c r="B49" s="2" t="s">
        <v>193</v>
      </c>
      <c r="C49" s="1" t="s">
        <v>194</v>
      </c>
      <c r="D49" s="2" t="s">
        <v>16</v>
      </c>
      <c r="E49" s="2" t="s">
        <v>17</v>
      </c>
      <c r="F49" s="2">
        <v>18</v>
      </c>
      <c r="G49" s="2" t="s">
        <v>195</v>
      </c>
      <c r="H49" s="2" t="b">
        <v>0</v>
      </c>
      <c r="I49" s="2" t="b">
        <v>0</v>
      </c>
      <c r="J49" s="3">
        <v>47</v>
      </c>
      <c r="K49" s="4" t="str">
        <f>CONCATENATE(Table1[[#This Row],[Property Name]],Table1[[#This Row],[Index]])</f>
        <v>Story118</v>
      </c>
    </row>
    <row r="50" spans="1:11" ht="30" customHeight="1" x14ac:dyDescent="0.45">
      <c r="A50" s="1" t="s">
        <v>196</v>
      </c>
      <c r="B50" s="2" t="s">
        <v>197</v>
      </c>
      <c r="C50" s="1" t="s">
        <v>198</v>
      </c>
      <c r="D50" s="2" t="s">
        <v>16</v>
      </c>
      <c r="E50" s="2" t="s">
        <v>17</v>
      </c>
      <c r="F50" s="2">
        <v>19</v>
      </c>
      <c r="G50" s="2" t="s">
        <v>199</v>
      </c>
      <c r="H50" s="2" t="b">
        <v>0</v>
      </c>
      <c r="I50" s="2" t="b">
        <v>0</v>
      </c>
      <c r="J50" s="3">
        <v>48</v>
      </c>
      <c r="K50" s="4" t="str">
        <f>CONCATENATE(Table1[[#This Row],[Property Name]],Table1[[#This Row],[Index]])</f>
        <v>Story119</v>
      </c>
    </row>
    <row r="51" spans="1:11" x14ac:dyDescent="0.45">
      <c r="A51" s="1" t="s">
        <v>200</v>
      </c>
      <c r="B51" s="2" t="s">
        <v>201</v>
      </c>
      <c r="C51" s="1" t="s">
        <v>15</v>
      </c>
      <c r="D51" s="2" t="s">
        <v>41</v>
      </c>
      <c r="E51" s="2" t="s">
        <v>42</v>
      </c>
      <c r="F51" s="2">
        <v>11</v>
      </c>
      <c r="G51" s="2" t="s">
        <v>202</v>
      </c>
      <c r="H51" s="2" t="b">
        <v>1</v>
      </c>
      <c r="I51" s="2" t="b">
        <v>0</v>
      </c>
      <c r="J51" s="3">
        <v>49</v>
      </c>
      <c r="K51" s="4" t="str">
        <f>CONCATENATE(Table1[[#This Row],[Property Name]],Table1[[#This Row],[Index]])</f>
        <v>Husbandry111</v>
      </c>
    </row>
    <row r="52" spans="1:11" x14ac:dyDescent="0.45">
      <c r="A52" s="1" t="s">
        <v>203</v>
      </c>
      <c r="B52" s="2" t="s">
        <v>204</v>
      </c>
      <c r="C52" s="1" t="s">
        <v>15</v>
      </c>
      <c r="D52" s="2" t="s">
        <v>16</v>
      </c>
      <c r="E52" s="2" t="s">
        <v>17</v>
      </c>
      <c r="F52" s="2">
        <v>20</v>
      </c>
      <c r="G52" s="2" t="s">
        <v>205</v>
      </c>
      <c r="H52" s="2" t="b">
        <v>1</v>
      </c>
      <c r="I52" s="2" t="b">
        <v>0</v>
      </c>
      <c r="J52" s="3">
        <v>50</v>
      </c>
      <c r="K52" s="4" t="str">
        <f>CONCATENATE(Table1[[#This Row],[Property Name]],Table1[[#This Row],[Index]])</f>
        <v>Story120</v>
      </c>
    </row>
    <row r="53" spans="1:11" ht="60" customHeight="1" x14ac:dyDescent="0.45">
      <c r="A53" s="1" t="s">
        <v>206</v>
      </c>
      <c r="B53" s="2" t="s">
        <v>207</v>
      </c>
      <c r="C53" s="1" t="s">
        <v>208</v>
      </c>
      <c r="D53" s="2" t="s">
        <v>41</v>
      </c>
      <c r="E53" s="2" t="s">
        <v>42</v>
      </c>
      <c r="F53" s="2">
        <v>12</v>
      </c>
      <c r="G53" s="2" t="s">
        <v>209</v>
      </c>
      <c r="H53" s="2" t="b">
        <v>1</v>
      </c>
      <c r="I53" s="2" t="b">
        <v>0</v>
      </c>
      <c r="J53" s="3">
        <v>51</v>
      </c>
      <c r="K53" s="4" t="str">
        <f>CONCATENATE(Table1[[#This Row],[Property Name]],Table1[[#This Row],[Index]])</f>
        <v>Husbandry112</v>
      </c>
    </row>
    <row r="54" spans="1:11" x14ac:dyDescent="0.45">
      <c r="A54" s="1" t="s">
        <v>210</v>
      </c>
      <c r="B54" s="2" t="s">
        <v>211</v>
      </c>
      <c r="C54" s="1" t="s">
        <v>15</v>
      </c>
      <c r="D54" s="2" t="s">
        <v>41</v>
      </c>
      <c r="E54" s="2" t="s">
        <v>42</v>
      </c>
      <c r="F54" s="2">
        <v>13</v>
      </c>
      <c r="G54" s="2" t="s">
        <v>212</v>
      </c>
      <c r="H54" s="2" t="b">
        <v>1</v>
      </c>
      <c r="I54" s="2" t="b">
        <v>0</v>
      </c>
      <c r="J54" s="3">
        <v>52</v>
      </c>
      <c r="K54" s="4" t="str">
        <f>CONCATENATE(Table1[[#This Row],[Property Name]],Table1[[#This Row],[Index]])</f>
        <v>Husbandry113</v>
      </c>
    </row>
    <row r="55" spans="1:11" x14ac:dyDescent="0.45">
      <c r="A55" s="1" t="s">
        <v>213</v>
      </c>
      <c r="B55" s="2" t="s">
        <v>214</v>
      </c>
      <c r="C55" s="1" t="s">
        <v>15</v>
      </c>
      <c r="D55" s="2" t="s">
        <v>64</v>
      </c>
      <c r="E55" s="2" t="s">
        <v>65</v>
      </c>
      <c r="F55" s="2">
        <v>11</v>
      </c>
      <c r="G55" s="2" t="s">
        <v>213</v>
      </c>
      <c r="H55" s="2" t="b">
        <v>1</v>
      </c>
      <c r="I55" s="2" t="b">
        <v>0</v>
      </c>
      <c r="J55" s="3">
        <v>53</v>
      </c>
      <c r="K55" s="4" t="str">
        <f>CONCATENATE(Table1[[#This Row],[Property Name]],Table1[[#This Row],[Index]])</f>
        <v>Adventure111</v>
      </c>
    </row>
    <row r="56" spans="1:11" ht="30" customHeight="1" x14ac:dyDescent="0.45">
      <c r="A56" s="1" t="s">
        <v>215</v>
      </c>
      <c r="B56" s="2" t="s">
        <v>216</v>
      </c>
      <c r="C56" s="1" t="s">
        <v>15</v>
      </c>
      <c r="D56" s="2" t="s">
        <v>16</v>
      </c>
      <c r="E56" s="2" t="s">
        <v>17</v>
      </c>
      <c r="F56" s="2">
        <v>21</v>
      </c>
      <c r="G56" s="2" t="s">
        <v>217</v>
      </c>
      <c r="H56" s="2" t="b">
        <v>0</v>
      </c>
      <c r="I56" s="2" t="b">
        <v>0</v>
      </c>
      <c r="J56" s="3">
        <v>54</v>
      </c>
      <c r="K56" s="4" t="str">
        <f>CONCATENATE(Table1[[#This Row],[Property Name]],Table1[[#This Row],[Index]])</f>
        <v>Story121</v>
      </c>
    </row>
    <row r="57" spans="1:11" x14ac:dyDescent="0.45">
      <c r="A57" s="1" t="s">
        <v>218</v>
      </c>
      <c r="B57" s="2" t="s">
        <v>219</v>
      </c>
      <c r="C57" s="1" t="s">
        <v>15</v>
      </c>
      <c r="D57" s="2" t="s">
        <v>64</v>
      </c>
      <c r="E57" s="2" t="s">
        <v>65</v>
      </c>
      <c r="F57" s="2">
        <v>12</v>
      </c>
      <c r="G57" s="2" t="s">
        <v>218</v>
      </c>
      <c r="H57" s="2" t="b">
        <v>0</v>
      </c>
      <c r="I57" s="2" t="b">
        <v>0</v>
      </c>
      <c r="J57" s="3">
        <v>55</v>
      </c>
      <c r="K57" s="4" t="str">
        <f>CONCATENATE(Table1[[#This Row],[Property Name]],Table1[[#This Row],[Index]])</f>
        <v>Adventure112</v>
      </c>
    </row>
    <row r="58" spans="1:11" x14ac:dyDescent="0.45">
      <c r="A58" s="1" t="s">
        <v>220</v>
      </c>
      <c r="B58" s="2" t="s">
        <v>221</v>
      </c>
      <c r="C58" s="1" t="s">
        <v>15</v>
      </c>
      <c r="D58" s="2" t="s">
        <v>64</v>
      </c>
      <c r="E58" s="2" t="s">
        <v>65</v>
      </c>
      <c r="F58" s="2">
        <v>13</v>
      </c>
      <c r="G58" s="2" t="s">
        <v>220</v>
      </c>
      <c r="H58" s="2" t="b">
        <v>0</v>
      </c>
      <c r="I58" s="2" t="b">
        <v>0</v>
      </c>
      <c r="J58" s="3">
        <v>56</v>
      </c>
      <c r="K58" s="4" t="str">
        <f>CONCATENATE(Table1[[#This Row],[Property Name]],Table1[[#This Row],[Index]])</f>
        <v>Adventure113</v>
      </c>
    </row>
    <row r="59" spans="1:11" ht="30" customHeight="1" x14ac:dyDescent="0.45">
      <c r="A59" s="1" t="s">
        <v>222</v>
      </c>
      <c r="B59" s="2" t="s">
        <v>223</v>
      </c>
      <c r="C59" s="1" t="s">
        <v>224</v>
      </c>
      <c r="D59" s="2" t="s">
        <v>16</v>
      </c>
      <c r="E59" s="2" t="s">
        <v>17</v>
      </c>
      <c r="F59" s="2">
        <v>22</v>
      </c>
      <c r="G59" s="2" t="s">
        <v>225</v>
      </c>
      <c r="H59" s="2" t="b">
        <v>0</v>
      </c>
      <c r="I59" s="2" t="b">
        <v>0</v>
      </c>
      <c r="J59" s="3">
        <v>57</v>
      </c>
      <c r="K59" s="4" t="str">
        <f>CONCATENATE(Table1[[#This Row],[Property Name]],Table1[[#This Row],[Index]])</f>
        <v>Story122</v>
      </c>
    </row>
    <row r="60" spans="1:11" ht="30" customHeight="1" x14ac:dyDescent="0.45">
      <c r="A60" s="1" t="s">
        <v>226</v>
      </c>
      <c r="B60" s="2" t="s">
        <v>227</v>
      </c>
      <c r="C60" s="1" t="s">
        <v>15</v>
      </c>
      <c r="D60" s="2" t="s">
        <v>16</v>
      </c>
      <c r="E60" s="2" t="s">
        <v>17</v>
      </c>
      <c r="F60" s="2">
        <v>23</v>
      </c>
      <c r="G60" s="2" t="s">
        <v>228</v>
      </c>
      <c r="H60" s="2" t="b">
        <v>0</v>
      </c>
      <c r="I60" s="2" t="b">
        <v>0</v>
      </c>
      <c r="J60" s="3">
        <v>58</v>
      </c>
      <c r="K60" s="4" t="str">
        <f>CONCATENATE(Table1[[#This Row],[Property Name]],Table1[[#This Row],[Index]])</f>
        <v>Story123</v>
      </c>
    </row>
    <row r="61" spans="1:11" ht="30" customHeight="1" x14ac:dyDescent="0.45">
      <c r="A61" s="1" t="s">
        <v>229</v>
      </c>
      <c r="B61" s="2" t="s">
        <v>230</v>
      </c>
      <c r="C61" s="1" t="s">
        <v>231</v>
      </c>
      <c r="D61" s="2" t="s">
        <v>16</v>
      </c>
      <c r="E61" s="2" t="s">
        <v>17</v>
      </c>
      <c r="F61" s="2">
        <v>24</v>
      </c>
      <c r="G61" s="2" t="s">
        <v>232</v>
      </c>
      <c r="H61" s="2" t="b">
        <v>0</v>
      </c>
      <c r="I61" s="2" t="b">
        <v>0</v>
      </c>
      <c r="J61" s="3">
        <v>59</v>
      </c>
      <c r="K61" s="4" t="str">
        <f>CONCATENATE(Table1[[#This Row],[Property Name]],Table1[[#This Row],[Index]])</f>
        <v>Story124</v>
      </c>
    </row>
    <row r="62" spans="1:11" ht="30" customHeight="1" x14ac:dyDescent="0.45">
      <c r="A62" s="1" t="s">
        <v>233</v>
      </c>
      <c r="B62" s="2" t="s">
        <v>234</v>
      </c>
      <c r="C62" s="1" t="s">
        <v>235</v>
      </c>
      <c r="D62" s="2" t="s">
        <v>64</v>
      </c>
      <c r="E62" s="2" t="s">
        <v>65</v>
      </c>
      <c r="F62" s="2">
        <v>14</v>
      </c>
      <c r="G62" s="2" t="s">
        <v>236</v>
      </c>
      <c r="H62" s="2" t="b">
        <v>0</v>
      </c>
      <c r="I62" s="2" t="b">
        <v>0</v>
      </c>
      <c r="J62" s="3">
        <v>60</v>
      </c>
      <c r="K62" s="4" t="str">
        <f>CONCATENATE(Table1[[#This Row],[Property Name]],Table1[[#This Row],[Index]])</f>
        <v>Adventure114</v>
      </c>
    </row>
    <row r="63" spans="1:11" ht="30" customHeight="1" x14ac:dyDescent="0.45">
      <c r="A63" s="1" t="s">
        <v>237</v>
      </c>
      <c r="B63" s="2" t="s">
        <v>238</v>
      </c>
      <c r="C63" s="1" t="s">
        <v>15</v>
      </c>
      <c r="D63" s="2" t="s">
        <v>16</v>
      </c>
      <c r="E63" s="2" t="s">
        <v>17</v>
      </c>
      <c r="F63" s="2">
        <v>25</v>
      </c>
      <c r="G63" s="2" t="s">
        <v>237</v>
      </c>
      <c r="H63" s="2" t="b">
        <v>0</v>
      </c>
      <c r="I63" s="2" t="b">
        <v>0</v>
      </c>
      <c r="J63" s="3">
        <v>61</v>
      </c>
      <c r="K63" s="4" t="str">
        <f>CONCATENATE(Table1[[#This Row],[Property Name]],Table1[[#This Row],[Index]])</f>
        <v>Story125</v>
      </c>
    </row>
    <row r="64" spans="1:11" x14ac:dyDescent="0.45">
      <c r="A64" s="1" t="s">
        <v>239</v>
      </c>
      <c r="B64" s="2" t="s">
        <v>240</v>
      </c>
      <c r="C64" s="1" t="s">
        <v>15</v>
      </c>
      <c r="D64" s="2" t="s">
        <v>41</v>
      </c>
      <c r="E64" s="2" t="s">
        <v>42</v>
      </c>
      <c r="F64" s="2">
        <v>14</v>
      </c>
      <c r="G64" s="2" t="s">
        <v>241</v>
      </c>
      <c r="H64" s="2" t="b">
        <v>1</v>
      </c>
      <c r="I64" s="2" t="b">
        <v>0</v>
      </c>
      <c r="J64" s="3">
        <v>62</v>
      </c>
      <c r="K64" s="4" t="str">
        <f>CONCATENATE(Table1[[#This Row],[Property Name]],Table1[[#This Row],[Index]])</f>
        <v>Husbandry114</v>
      </c>
    </row>
    <row r="65" spans="1:11" x14ac:dyDescent="0.45">
      <c r="A65" s="1" t="s">
        <v>242</v>
      </c>
      <c r="B65" s="2" t="s">
        <v>243</v>
      </c>
      <c r="C65" s="1" t="s">
        <v>15</v>
      </c>
      <c r="D65" s="2" t="s">
        <v>41</v>
      </c>
      <c r="E65" s="2" t="s">
        <v>42</v>
      </c>
      <c r="F65" s="2">
        <v>15</v>
      </c>
      <c r="G65" s="2" t="s">
        <v>244</v>
      </c>
      <c r="H65" s="2" t="b">
        <v>1</v>
      </c>
      <c r="I65" s="2" t="b">
        <v>0</v>
      </c>
      <c r="J65" s="3">
        <v>63</v>
      </c>
      <c r="K65" s="4" t="str">
        <f>CONCATENATE(Table1[[#This Row],[Property Name]],Table1[[#This Row],[Index]])</f>
        <v>Husbandry115</v>
      </c>
    </row>
    <row r="66" spans="1:11" ht="60" customHeight="1" x14ac:dyDescent="0.45">
      <c r="A66" s="1" t="s">
        <v>245</v>
      </c>
      <c r="B66" s="2" t="s">
        <v>246</v>
      </c>
      <c r="C66" s="1" t="s">
        <v>247</v>
      </c>
      <c r="D66" s="2" t="s">
        <v>64</v>
      </c>
      <c r="E66" s="2" t="s">
        <v>65</v>
      </c>
      <c r="F66" s="2">
        <v>15</v>
      </c>
      <c r="G66" s="2" t="s">
        <v>248</v>
      </c>
      <c r="H66" s="2" t="b">
        <v>1</v>
      </c>
      <c r="I66" s="2" t="b">
        <v>0</v>
      </c>
      <c r="J66" s="3">
        <v>64</v>
      </c>
      <c r="K66" s="4" t="str">
        <f>CONCATENATE(Table1[[#This Row],[Property Name]],Table1[[#This Row],[Index]])</f>
        <v>Adventure115</v>
      </c>
    </row>
    <row r="67" spans="1:11" x14ac:dyDescent="0.45">
      <c r="A67" s="1" t="s">
        <v>249</v>
      </c>
      <c r="B67" s="2" t="s">
        <v>250</v>
      </c>
      <c r="C67" s="1" t="s">
        <v>15</v>
      </c>
      <c r="D67" s="2" t="s">
        <v>41</v>
      </c>
      <c r="E67" s="2" t="s">
        <v>42</v>
      </c>
      <c r="F67" s="2">
        <v>16</v>
      </c>
      <c r="G67" s="2" t="s">
        <v>251</v>
      </c>
      <c r="H67" s="2" t="b">
        <v>1</v>
      </c>
      <c r="I67" s="2" t="b">
        <v>0</v>
      </c>
      <c r="J67" s="3">
        <v>65</v>
      </c>
      <c r="K67" s="4" t="str">
        <f>CONCATENATE(Table1[[#This Row],[Property Name]],Table1[[#This Row],[Index]])</f>
        <v>Husbandry116</v>
      </c>
    </row>
    <row r="68" spans="1:11" x14ac:dyDescent="0.45">
      <c r="A68" s="1" t="s">
        <v>252</v>
      </c>
      <c r="B68" s="2" t="s">
        <v>253</v>
      </c>
      <c r="C68" s="1" t="s">
        <v>15</v>
      </c>
      <c r="D68" s="2" t="s">
        <v>64</v>
      </c>
      <c r="E68" s="2" t="s">
        <v>65</v>
      </c>
      <c r="F68" s="2">
        <v>16</v>
      </c>
      <c r="G68" s="2" t="s">
        <v>254</v>
      </c>
      <c r="H68" s="2" t="b">
        <v>1</v>
      </c>
      <c r="I68" s="2" t="b">
        <v>0</v>
      </c>
      <c r="J68" s="3">
        <v>66</v>
      </c>
      <c r="K68" s="4" t="str">
        <f>CONCATENATE(Table1[[#This Row],[Property Name]],Table1[[#This Row],[Index]])</f>
        <v>Adventure116</v>
      </c>
    </row>
    <row r="69" spans="1:11" x14ac:dyDescent="0.45">
      <c r="A69" s="1" t="s">
        <v>255</v>
      </c>
      <c r="B69" s="2" t="s">
        <v>256</v>
      </c>
      <c r="C69" s="1" t="s">
        <v>15</v>
      </c>
      <c r="D69" s="2" t="s">
        <v>16</v>
      </c>
      <c r="E69" s="2" t="s">
        <v>17</v>
      </c>
      <c r="F69" s="2">
        <v>26</v>
      </c>
      <c r="G69" s="2" t="s">
        <v>257</v>
      </c>
      <c r="H69" s="2" t="b">
        <v>0</v>
      </c>
      <c r="I69" s="2" t="b">
        <v>0</v>
      </c>
      <c r="J69" s="3">
        <v>67</v>
      </c>
      <c r="K69" s="4" t="str">
        <f>CONCATENATE(Table1[[#This Row],[Property Name]],Table1[[#This Row],[Index]])</f>
        <v>Story126</v>
      </c>
    </row>
    <row r="70" spans="1:11" x14ac:dyDescent="0.45">
      <c r="A70" s="1" t="s">
        <v>258</v>
      </c>
      <c r="B70" s="2" t="s">
        <v>259</v>
      </c>
      <c r="C70" s="1" t="s">
        <v>15</v>
      </c>
      <c r="D70" s="2" t="s">
        <v>16</v>
      </c>
      <c r="E70" s="2" t="s">
        <v>17</v>
      </c>
      <c r="F70" s="2">
        <v>27</v>
      </c>
      <c r="G70" s="2" t="s">
        <v>260</v>
      </c>
      <c r="H70" s="2" t="b">
        <v>0</v>
      </c>
      <c r="I70" s="2" t="b">
        <v>0</v>
      </c>
      <c r="J70" s="3">
        <v>68</v>
      </c>
      <c r="K70" s="4" t="str">
        <f>CONCATENATE(Table1[[#This Row],[Property Name]],Table1[[#This Row],[Index]])</f>
        <v>Story127</v>
      </c>
    </row>
    <row r="71" spans="1:11" x14ac:dyDescent="0.45">
      <c r="A71" s="1" t="s">
        <v>261</v>
      </c>
      <c r="B71" s="2" t="s">
        <v>262</v>
      </c>
      <c r="C71" s="1" t="s">
        <v>263</v>
      </c>
      <c r="D71" s="2" t="s">
        <v>111</v>
      </c>
      <c r="E71" s="2" t="s">
        <v>112</v>
      </c>
      <c r="F71" s="2">
        <v>3</v>
      </c>
      <c r="G71" s="2" t="s">
        <v>264</v>
      </c>
      <c r="H71" s="2" t="b">
        <v>1</v>
      </c>
      <c r="I71" s="2" t="b">
        <v>0</v>
      </c>
      <c r="J71" s="3">
        <v>69</v>
      </c>
      <c r="K71" s="4" t="str">
        <f>CONCATENATE(Table1[[#This Row],[Property Name]],Table1[[#This Row],[Index]])</f>
        <v>The_End13</v>
      </c>
    </row>
    <row r="72" spans="1:11" ht="30" customHeight="1" x14ac:dyDescent="0.45">
      <c r="A72" s="1" t="s">
        <v>265</v>
      </c>
      <c r="B72" s="2" t="s">
        <v>266</v>
      </c>
      <c r="C72" s="1" t="s">
        <v>267</v>
      </c>
      <c r="D72" s="2" t="s">
        <v>93</v>
      </c>
      <c r="E72" s="2" t="s">
        <v>94</v>
      </c>
      <c r="F72" s="2">
        <v>8</v>
      </c>
      <c r="G72" s="2" t="s">
        <v>268</v>
      </c>
      <c r="H72" s="2" t="b">
        <v>1</v>
      </c>
      <c r="I72" s="2" t="b">
        <v>0</v>
      </c>
      <c r="J72" s="3">
        <v>70</v>
      </c>
      <c r="K72" s="4" t="str">
        <f>CONCATENATE(Table1[[#This Row],[Property Name]],Table1[[#This Row],[Index]])</f>
        <v>Nether18</v>
      </c>
    </row>
    <row r="73" spans="1:11" x14ac:dyDescent="0.45">
      <c r="A73" s="1" t="s">
        <v>269</v>
      </c>
      <c r="B73" s="2" t="s">
        <v>270</v>
      </c>
      <c r="C73" s="1" t="s">
        <v>15</v>
      </c>
      <c r="D73" s="2" t="s">
        <v>111</v>
      </c>
      <c r="E73" s="2" t="s">
        <v>112</v>
      </c>
      <c r="F73" s="2">
        <v>4</v>
      </c>
      <c r="G73" s="2" t="s">
        <v>271</v>
      </c>
      <c r="H73" s="2" t="b">
        <v>1</v>
      </c>
      <c r="I73" s="2" t="b">
        <v>0</v>
      </c>
      <c r="J73" s="3">
        <v>71</v>
      </c>
      <c r="K73" s="4" t="str">
        <f>CONCATENATE(Table1[[#This Row],[Property Name]],Table1[[#This Row],[Index]])</f>
        <v>The_End14</v>
      </c>
    </row>
    <row r="74" spans="1:11" x14ac:dyDescent="0.45">
      <c r="A74" s="1" t="s">
        <v>272</v>
      </c>
      <c r="B74" s="2" t="s">
        <v>273</v>
      </c>
      <c r="C74" s="1" t="s">
        <v>15</v>
      </c>
      <c r="D74" s="2" t="s">
        <v>111</v>
      </c>
      <c r="E74" s="2" t="s">
        <v>112</v>
      </c>
      <c r="F74" s="2">
        <v>5</v>
      </c>
      <c r="G74" s="2" t="s">
        <v>274</v>
      </c>
      <c r="H74" s="2" t="b">
        <v>0</v>
      </c>
      <c r="I74" s="2" t="b">
        <v>0</v>
      </c>
      <c r="J74" s="3">
        <v>72</v>
      </c>
      <c r="K74" s="4" t="str">
        <f>CONCATENATE(Table1[[#This Row],[Property Name]],Table1[[#This Row],[Index]])</f>
        <v>The_End15</v>
      </c>
    </row>
    <row r="75" spans="1:11" ht="30" customHeight="1" x14ac:dyDescent="0.45">
      <c r="A75" s="1" t="s">
        <v>275</v>
      </c>
      <c r="B75" s="2" t="s">
        <v>276</v>
      </c>
      <c r="C75" s="1" t="s">
        <v>15</v>
      </c>
      <c r="D75" s="2" t="s">
        <v>111</v>
      </c>
      <c r="E75" s="2" t="s">
        <v>112</v>
      </c>
      <c r="F75" s="2">
        <v>6</v>
      </c>
      <c r="G75" s="2" t="s">
        <v>277</v>
      </c>
      <c r="H75" s="2" t="b">
        <v>0</v>
      </c>
      <c r="I75" s="2" t="b">
        <v>0</v>
      </c>
      <c r="J75" s="3">
        <v>73</v>
      </c>
      <c r="K75" s="4" t="str">
        <f>CONCATENATE(Table1[[#This Row],[Property Name]],Table1[[#This Row],[Index]])</f>
        <v>The_End16</v>
      </c>
    </row>
    <row r="76" spans="1:11" ht="30" customHeight="1" x14ac:dyDescent="0.45">
      <c r="A76" s="1" t="s">
        <v>278</v>
      </c>
      <c r="B76" s="2" t="s">
        <v>279</v>
      </c>
      <c r="C76" s="1" t="s">
        <v>280</v>
      </c>
      <c r="D76" s="2" t="s">
        <v>64</v>
      </c>
      <c r="E76" s="2" t="s">
        <v>65</v>
      </c>
      <c r="F76" s="2">
        <v>17</v>
      </c>
      <c r="G76" s="2" t="s">
        <v>281</v>
      </c>
      <c r="H76" s="2" t="b">
        <v>0</v>
      </c>
      <c r="I76" s="2" t="b">
        <v>0</v>
      </c>
      <c r="J76" s="3">
        <v>74</v>
      </c>
      <c r="K76" s="4" t="str">
        <f>CONCATENATE(Table1[[#This Row],[Property Name]],Table1[[#This Row],[Index]])</f>
        <v>Adventure117</v>
      </c>
    </row>
    <row r="77" spans="1:11" x14ac:dyDescent="0.45">
      <c r="A77" s="1" t="s">
        <v>282</v>
      </c>
      <c r="B77" s="2" t="s">
        <v>283</v>
      </c>
      <c r="C77" s="1" t="s">
        <v>15</v>
      </c>
      <c r="D77" s="2" t="s">
        <v>111</v>
      </c>
      <c r="E77" s="2" t="s">
        <v>112</v>
      </c>
      <c r="F77" s="2">
        <v>7</v>
      </c>
      <c r="G77" s="2" t="s">
        <v>284</v>
      </c>
      <c r="H77" s="2" t="b">
        <v>1</v>
      </c>
      <c r="I77" s="2" t="b">
        <v>0</v>
      </c>
      <c r="J77" s="3">
        <v>75</v>
      </c>
      <c r="K77" s="4" t="str">
        <f>CONCATENATE(Table1[[#This Row],[Property Name]],Table1[[#This Row],[Index]])</f>
        <v>The_End17</v>
      </c>
    </row>
    <row r="78" spans="1:11" ht="30" customHeight="1" x14ac:dyDescent="0.45">
      <c r="A78" s="1" t="s">
        <v>285</v>
      </c>
      <c r="B78" s="2" t="s">
        <v>286</v>
      </c>
      <c r="C78" s="1" t="s">
        <v>287</v>
      </c>
      <c r="D78" s="2" t="s">
        <v>64</v>
      </c>
      <c r="E78" s="2" t="s">
        <v>65</v>
      </c>
      <c r="F78" s="2">
        <v>18</v>
      </c>
      <c r="G78" s="2" t="s">
        <v>288</v>
      </c>
      <c r="H78" s="2" t="b">
        <v>1</v>
      </c>
      <c r="I78" s="2" t="b">
        <v>0</v>
      </c>
      <c r="J78" s="3">
        <v>76</v>
      </c>
      <c r="K78" s="4" t="str">
        <f>CONCATENATE(Table1[[#This Row],[Property Name]],Table1[[#This Row],[Index]])</f>
        <v>Adventure118</v>
      </c>
    </row>
    <row r="79" spans="1:11" x14ac:dyDescent="0.45">
      <c r="A79" s="1" t="s">
        <v>289</v>
      </c>
      <c r="B79" s="2" t="s">
        <v>290</v>
      </c>
      <c r="C79" s="1" t="s">
        <v>15</v>
      </c>
      <c r="D79" s="2" t="s">
        <v>64</v>
      </c>
      <c r="E79" s="2" t="s">
        <v>65</v>
      </c>
      <c r="F79" s="2">
        <v>19</v>
      </c>
      <c r="G79" s="2" t="s">
        <v>291</v>
      </c>
      <c r="H79" s="2" t="b">
        <v>1</v>
      </c>
      <c r="I79" s="2" t="b">
        <v>0</v>
      </c>
      <c r="J79" s="3">
        <v>77</v>
      </c>
      <c r="K79" s="4" t="str">
        <f>CONCATENATE(Table1[[#This Row],[Property Name]],Table1[[#This Row],[Index]])</f>
        <v>Adventure119</v>
      </c>
    </row>
    <row r="80" spans="1:11" ht="30" customHeight="1" x14ac:dyDescent="0.45">
      <c r="A80" s="1" t="s">
        <v>292</v>
      </c>
      <c r="B80" s="2" t="s">
        <v>293</v>
      </c>
      <c r="C80" s="1" t="s">
        <v>15</v>
      </c>
      <c r="D80" s="2" t="s">
        <v>64</v>
      </c>
      <c r="E80" s="2" t="s">
        <v>65</v>
      </c>
      <c r="F80" s="2">
        <v>20</v>
      </c>
      <c r="G80" s="2" t="s">
        <v>294</v>
      </c>
      <c r="H80" s="2" t="b">
        <v>0</v>
      </c>
      <c r="I80" s="2" t="b">
        <v>0</v>
      </c>
      <c r="J80" s="3">
        <v>78</v>
      </c>
      <c r="K80" s="4" t="str">
        <f>CONCATENATE(Table1[[#This Row],[Property Name]],Table1[[#This Row],[Index]])</f>
        <v>Adventure120</v>
      </c>
    </row>
    <row r="81" spans="1:11" x14ac:dyDescent="0.45">
      <c r="A81" s="1" t="s">
        <v>295</v>
      </c>
      <c r="B81" s="2" t="s">
        <v>296</v>
      </c>
      <c r="C81" s="1" t="s">
        <v>15</v>
      </c>
      <c r="D81" s="2" t="s">
        <v>41</v>
      </c>
      <c r="E81" s="2" t="s">
        <v>42</v>
      </c>
      <c r="F81" s="2">
        <v>17</v>
      </c>
      <c r="G81" s="2" t="s">
        <v>297</v>
      </c>
      <c r="H81" s="2" t="b">
        <v>0</v>
      </c>
      <c r="I81" s="2" t="b">
        <v>0</v>
      </c>
      <c r="J81" s="3">
        <v>79</v>
      </c>
      <c r="K81" s="4" t="str">
        <f>CONCATENATE(Table1[[#This Row],[Property Name]],Table1[[#This Row],[Index]])</f>
        <v>Husbandry117</v>
      </c>
    </row>
    <row r="82" spans="1:11" x14ac:dyDescent="0.45">
      <c r="A82" s="1" t="s">
        <v>298</v>
      </c>
      <c r="B82" s="2" t="s">
        <v>299</v>
      </c>
      <c r="C82" s="1" t="s">
        <v>15</v>
      </c>
      <c r="D82" s="2" t="s">
        <v>64</v>
      </c>
      <c r="E82" s="2" t="s">
        <v>65</v>
      </c>
      <c r="F82" s="2">
        <v>21</v>
      </c>
      <c r="G82" s="2" t="s">
        <v>300</v>
      </c>
      <c r="H82" s="2" t="b">
        <v>0</v>
      </c>
      <c r="I82" s="2" t="b">
        <v>0</v>
      </c>
      <c r="J82" s="3">
        <v>80</v>
      </c>
      <c r="K82" s="4" t="str">
        <f>CONCATENATE(Table1[[#This Row],[Property Name]],Table1[[#This Row],[Index]])</f>
        <v>Adventure121</v>
      </c>
    </row>
    <row r="83" spans="1:11" ht="30" customHeight="1" x14ac:dyDescent="0.45">
      <c r="A83" s="1" t="s">
        <v>301</v>
      </c>
      <c r="B83" s="2" t="s">
        <v>302</v>
      </c>
      <c r="C83" s="1" t="s">
        <v>303</v>
      </c>
      <c r="D83" s="2" t="s">
        <v>64</v>
      </c>
      <c r="E83" s="2" t="s">
        <v>65</v>
      </c>
      <c r="F83" s="2">
        <v>22</v>
      </c>
      <c r="G83" s="2" t="s">
        <v>304</v>
      </c>
      <c r="H83" s="2" t="b">
        <v>1</v>
      </c>
      <c r="I83" s="2" t="b">
        <v>0</v>
      </c>
      <c r="J83" s="3">
        <v>81</v>
      </c>
      <c r="K83" s="4" t="str">
        <f>CONCATENATE(Table1[[#This Row],[Property Name]],Table1[[#This Row],[Index]])</f>
        <v>Adventure122</v>
      </c>
    </row>
    <row r="84" spans="1:11" ht="30" customHeight="1" x14ac:dyDescent="0.45">
      <c r="A84" s="1" t="s">
        <v>305</v>
      </c>
      <c r="B84" s="2" t="s">
        <v>306</v>
      </c>
      <c r="C84" s="1" t="s">
        <v>307</v>
      </c>
      <c r="D84" s="2" t="s">
        <v>64</v>
      </c>
      <c r="E84" s="2" t="s">
        <v>65</v>
      </c>
      <c r="F84" s="2">
        <v>23</v>
      </c>
      <c r="G84" s="2" t="s">
        <v>305</v>
      </c>
      <c r="H84" s="2" t="b">
        <v>0</v>
      </c>
      <c r="I84" s="2" t="b">
        <v>0</v>
      </c>
      <c r="J84" s="3">
        <v>82</v>
      </c>
      <c r="K84" s="4" t="str">
        <f>CONCATENATE(Table1[[#This Row],[Property Name]],Table1[[#This Row],[Index]])</f>
        <v>Adventure123</v>
      </c>
    </row>
    <row r="85" spans="1:11" x14ac:dyDescent="0.45">
      <c r="A85" s="1" t="s">
        <v>308</v>
      </c>
      <c r="B85" s="2" t="s">
        <v>309</v>
      </c>
      <c r="C85" s="1" t="s">
        <v>15</v>
      </c>
      <c r="D85" s="2" t="s">
        <v>64</v>
      </c>
      <c r="E85" s="2" t="s">
        <v>65</v>
      </c>
      <c r="F85" s="2">
        <v>24</v>
      </c>
      <c r="G85" s="2" t="s">
        <v>310</v>
      </c>
      <c r="H85" s="2" t="b">
        <v>0</v>
      </c>
      <c r="I85" s="2" t="b">
        <v>0</v>
      </c>
      <c r="J85" s="3">
        <v>83</v>
      </c>
      <c r="K85" s="4" t="str">
        <f>CONCATENATE(Table1[[#This Row],[Property Name]],Table1[[#This Row],[Index]])</f>
        <v>Adventure124</v>
      </c>
    </row>
    <row r="86" spans="1:11" x14ac:dyDescent="0.45">
      <c r="A86" s="1" t="s">
        <v>311</v>
      </c>
      <c r="B86" s="2" t="s">
        <v>312</v>
      </c>
      <c r="C86" s="1" t="s">
        <v>313</v>
      </c>
      <c r="D86" s="2" t="s">
        <v>41</v>
      </c>
      <c r="E86" s="2" t="s">
        <v>42</v>
      </c>
      <c r="F86" s="2">
        <v>18</v>
      </c>
      <c r="G86" s="2" t="s">
        <v>314</v>
      </c>
      <c r="H86" s="2" t="b">
        <v>1</v>
      </c>
      <c r="I86" s="2" t="b">
        <v>0</v>
      </c>
      <c r="J86" s="3">
        <v>84</v>
      </c>
      <c r="K86" s="4" t="str">
        <f>CONCATENATE(Table1[[#This Row],[Property Name]],Table1[[#This Row],[Index]])</f>
        <v>Husbandry118</v>
      </c>
    </row>
    <row r="87" spans="1:11" x14ac:dyDescent="0.45">
      <c r="A87" s="1" t="s">
        <v>315</v>
      </c>
      <c r="B87" s="2" t="s">
        <v>316</v>
      </c>
      <c r="C87" s="1" t="s">
        <v>317</v>
      </c>
      <c r="D87" s="2" t="s">
        <v>64</v>
      </c>
      <c r="E87" s="2" t="s">
        <v>65</v>
      </c>
      <c r="F87" s="2">
        <v>25</v>
      </c>
      <c r="G87" s="2" t="s">
        <v>318</v>
      </c>
      <c r="H87" s="2" t="b">
        <v>0</v>
      </c>
      <c r="I87" s="2" t="b">
        <v>0</v>
      </c>
      <c r="J87" s="3">
        <v>85</v>
      </c>
      <c r="K87" s="4" t="str">
        <f>CONCATENATE(Table1[[#This Row],[Property Name]],Table1[[#This Row],[Index]])</f>
        <v>Adventure125</v>
      </c>
    </row>
    <row r="88" spans="1:11" x14ac:dyDescent="0.45">
      <c r="A88" s="1" t="s">
        <v>319</v>
      </c>
      <c r="B88" s="2" t="s">
        <v>320</v>
      </c>
      <c r="C88" s="1" t="s">
        <v>321</v>
      </c>
      <c r="D88" s="2" t="s">
        <v>64</v>
      </c>
      <c r="E88" s="2" t="s">
        <v>65</v>
      </c>
      <c r="F88" s="2">
        <v>26</v>
      </c>
      <c r="G88" s="2" t="s">
        <v>322</v>
      </c>
      <c r="H88" s="2" t="b">
        <v>1</v>
      </c>
      <c r="I88" s="2" t="b">
        <v>0</v>
      </c>
      <c r="J88" s="3">
        <v>86</v>
      </c>
      <c r="K88" s="4" t="str">
        <f>CONCATENATE(Table1[[#This Row],[Property Name]],Table1[[#This Row],[Index]])</f>
        <v>Adventure126</v>
      </c>
    </row>
    <row r="89" spans="1:11" ht="45" customHeight="1" x14ac:dyDescent="0.45">
      <c r="A89" s="1" t="s">
        <v>323</v>
      </c>
      <c r="B89" s="2" t="s">
        <v>324</v>
      </c>
      <c r="C89" s="1" t="s">
        <v>325</v>
      </c>
      <c r="D89" s="2" t="s">
        <v>16</v>
      </c>
      <c r="E89" s="2" t="s">
        <v>17</v>
      </c>
      <c r="F89" s="2">
        <v>28</v>
      </c>
      <c r="G89" s="2" t="s">
        <v>326</v>
      </c>
      <c r="H89" s="2" t="b">
        <v>0</v>
      </c>
      <c r="I89" s="2" t="b">
        <v>0</v>
      </c>
      <c r="J89" s="3">
        <v>87</v>
      </c>
      <c r="K89" s="4" t="str">
        <f>CONCATENATE(Table1[[#This Row],[Property Name]],Table1[[#This Row],[Index]])</f>
        <v>Story128</v>
      </c>
    </row>
    <row r="90" spans="1:11" ht="30" customHeight="1" x14ac:dyDescent="0.45">
      <c r="A90" s="1" t="s">
        <v>327</v>
      </c>
      <c r="B90" s="2" t="s">
        <v>328</v>
      </c>
      <c r="C90" s="1" t="s">
        <v>329</v>
      </c>
      <c r="D90" s="2" t="s">
        <v>64</v>
      </c>
      <c r="E90" s="2" t="s">
        <v>65</v>
      </c>
      <c r="F90" s="2">
        <v>27</v>
      </c>
      <c r="G90" s="2" t="s">
        <v>330</v>
      </c>
      <c r="H90" s="2" t="b">
        <v>0</v>
      </c>
      <c r="I90" s="2" t="b">
        <v>0</v>
      </c>
      <c r="J90" s="3">
        <v>88</v>
      </c>
      <c r="K90" s="4" t="str">
        <f>CONCATENATE(Table1[[#This Row],[Property Name]],Table1[[#This Row],[Index]])</f>
        <v>Adventure127</v>
      </c>
    </row>
    <row r="91" spans="1:11" ht="30" customHeight="1" x14ac:dyDescent="0.45">
      <c r="A91" s="1" t="s">
        <v>331</v>
      </c>
      <c r="B91" s="2" t="s">
        <v>332</v>
      </c>
      <c r="C91" s="1" t="s">
        <v>15</v>
      </c>
      <c r="D91" s="2" t="s">
        <v>16</v>
      </c>
      <c r="E91" s="2" t="s">
        <v>17</v>
      </c>
      <c r="F91" s="2">
        <v>29</v>
      </c>
      <c r="G91" s="2" t="s">
        <v>333</v>
      </c>
      <c r="H91" s="2" t="b">
        <v>0</v>
      </c>
      <c r="I91" s="2" t="b">
        <v>0</v>
      </c>
      <c r="J91" s="3">
        <v>89</v>
      </c>
      <c r="K91" s="4" t="str">
        <f>CONCATENATE(Table1[[#This Row],[Property Name]],Table1[[#This Row],[Index]])</f>
        <v>Story129</v>
      </c>
    </row>
    <row r="92" spans="1:11" ht="30" customHeight="1" x14ac:dyDescent="0.45">
      <c r="A92" s="1" t="s">
        <v>334</v>
      </c>
      <c r="B92" s="2" t="s">
        <v>335</v>
      </c>
      <c r="C92" s="1" t="s">
        <v>336</v>
      </c>
      <c r="D92" s="2" t="s">
        <v>64</v>
      </c>
      <c r="E92" s="2" t="s">
        <v>65</v>
      </c>
      <c r="F92" s="2">
        <v>28</v>
      </c>
      <c r="G92" s="2" t="s">
        <v>334</v>
      </c>
      <c r="H92" s="2" t="b">
        <v>0</v>
      </c>
      <c r="I92" s="2" t="b">
        <v>0</v>
      </c>
      <c r="J92" s="3">
        <v>90</v>
      </c>
      <c r="K92" s="4" t="str">
        <f>CONCATENATE(Table1[[#This Row],[Property Name]],Table1[[#This Row],[Index]])</f>
        <v>Adventure128</v>
      </c>
    </row>
    <row r="93" spans="1:11" ht="30" customHeight="1" x14ac:dyDescent="0.45">
      <c r="A93" s="1" t="s">
        <v>337</v>
      </c>
      <c r="B93" s="2" t="s">
        <v>338</v>
      </c>
      <c r="C93" s="1" t="s">
        <v>339</v>
      </c>
      <c r="D93" s="2" t="s">
        <v>16</v>
      </c>
      <c r="E93" s="2" t="s">
        <v>17</v>
      </c>
      <c r="F93" s="2">
        <v>30</v>
      </c>
      <c r="G93" s="2" t="s">
        <v>337</v>
      </c>
      <c r="H93" s="2" t="b">
        <v>1</v>
      </c>
      <c r="I93" s="2" t="b">
        <v>0</v>
      </c>
      <c r="J93" s="3">
        <v>91</v>
      </c>
      <c r="K93" s="4" t="str">
        <f>CONCATENATE(Table1[[#This Row],[Property Name]],Table1[[#This Row],[Index]])</f>
        <v>Story130</v>
      </c>
    </row>
    <row r="94" spans="1:11" x14ac:dyDescent="0.45">
      <c r="A94" s="1" t="s">
        <v>340</v>
      </c>
      <c r="B94" s="2" t="s">
        <v>341</v>
      </c>
      <c r="C94" s="1" t="s">
        <v>342</v>
      </c>
      <c r="D94" s="2" t="s">
        <v>16</v>
      </c>
      <c r="E94" s="2" t="s">
        <v>17</v>
      </c>
      <c r="F94" s="2">
        <v>31</v>
      </c>
      <c r="G94" s="2" t="s">
        <v>343</v>
      </c>
      <c r="H94" s="2" t="b">
        <v>0</v>
      </c>
      <c r="I94" s="2" t="b">
        <v>0</v>
      </c>
      <c r="J94" s="3">
        <v>92</v>
      </c>
      <c r="K94" s="4" t="str">
        <f>CONCATENATE(Table1[[#This Row],[Property Name]],Table1[[#This Row],[Index]])</f>
        <v>Story131</v>
      </c>
    </row>
    <row r="95" spans="1:11" x14ac:dyDescent="0.45">
      <c r="A95" s="1" t="s">
        <v>344</v>
      </c>
      <c r="B95" s="2" t="s">
        <v>345</v>
      </c>
      <c r="C95" s="1" t="s">
        <v>346</v>
      </c>
      <c r="D95" s="2" t="s">
        <v>41</v>
      </c>
      <c r="E95" s="2" t="s">
        <v>42</v>
      </c>
      <c r="F95" s="2">
        <v>19</v>
      </c>
      <c r="G95" s="2" t="s">
        <v>347</v>
      </c>
      <c r="H95" s="2" t="b">
        <v>0</v>
      </c>
      <c r="I95" s="2" t="b">
        <v>0</v>
      </c>
      <c r="J95" s="3">
        <v>93</v>
      </c>
      <c r="K95" s="4" t="str">
        <f>CONCATENATE(Table1[[#This Row],[Property Name]],Table1[[#This Row],[Index]])</f>
        <v>Husbandry119</v>
      </c>
    </row>
    <row r="96" spans="1:11" x14ac:dyDescent="0.45">
      <c r="A96" s="1" t="s">
        <v>348</v>
      </c>
      <c r="B96" s="2" t="s">
        <v>349</v>
      </c>
      <c r="C96" s="1" t="s">
        <v>15</v>
      </c>
      <c r="D96" s="2" t="s">
        <v>41</v>
      </c>
      <c r="E96" s="2" t="s">
        <v>42</v>
      </c>
      <c r="F96" s="2">
        <v>20</v>
      </c>
      <c r="G96" s="2" t="s">
        <v>348</v>
      </c>
      <c r="H96" s="2" t="b">
        <v>1</v>
      </c>
      <c r="I96" s="2" t="b">
        <v>0</v>
      </c>
      <c r="J96" s="3">
        <v>94</v>
      </c>
      <c r="K96" s="4" t="str">
        <f>CONCATENATE(Table1[[#This Row],[Property Name]],Table1[[#This Row],[Index]])</f>
        <v>Husbandry120</v>
      </c>
    </row>
    <row r="97" spans="1:11" x14ac:dyDescent="0.45">
      <c r="A97" s="1" t="s">
        <v>350</v>
      </c>
      <c r="B97" s="2" t="s">
        <v>351</v>
      </c>
      <c r="C97" s="1" t="s">
        <v>352</v>
      </c>
      <c r="D97" s="2" t="s">
        <v>16</v>
      </c>
      <c r="E97" s="2" t="s">
        <v>17</v>
      </c>
      <c r="F97" s="2">
        <v>32</v>
      </c>
      <c r="G97" s="2" t="s">
        <v>353</v>
      </c>
      <c r="H97" s="2" t="b">
        <v>0</v>
      </c>
      <c r="I97" s="2" t="b">
        <v>0</v>
      </c>
      <c r="J97" s="3">
        <v>95</v>
      </c>
      <c r="K97" s="4" t="str">
        <f>CONCATENATE(Table1[[#This Row],[Property Name]],Table1[[#This Row],[Index]])</f>
        <v>Story132</v>
      </c>
    </row>
    <row r="98" spans="1:11" ht="30" customHeight="1" x14ac:dyDescent="0.45">
      <c r="A98" s="1" t="s">
        <v>354</v>
      </c>
      <c r="B98" s="2" t="s">
        <v>355</v>
      </c>
      <c r="C98" s="1" t="s">
        <v>356</v>
      </c>
      <c r="D98" s="2" t="s">
        <v>41</v>
      </c>
      <c r="E98" s="2" t="s">
        <v>42</v>
      </c>
      <c r="F98" s="2">
        <v>21</v>
      </c>
      <c r="G98" s="2" t="s">
        <v>357</v>
      </c>
      <c r="H98" s="2" t="b">
        <v>1</v>
      </c>
      <c r="I98" s="2" t="b">
        <v>0</v>
      </c>
      <c r="J98" s="3">
        <v>96</v>
      </c>
      <c r="K98" s="4" t="str">
        <f>CONCATENATE(Table1[[#This Row],[Property Name]],Table1[[#This Row],[Index]])</f>
        <v>Husbandry121</v>
      </c>
    </row>
    <row r="99" spans="1:11" x14ac:dyDescent="0.45">
      <c r="A99" s="1" t="s">
        <v>358</v>
      </c>
      <c r="B99" s="2" t="s">
        <v>359</v>
      </c>
      <c r="C99" s="1" t="s">
        <v>15</v>
      </c>
      <c r="D99" s="2" t="s">
        <v>64</v>
      </c>
      <c r="E99" s="2" t="s">
        <v>65</v>
      </c>
      <c r="F99" s="2">
        <v>29</v>
      </c>
      <c r="G99" s="2" t="s">
        <v>360</v>
      </c>
      <c r="H99" s="2" t="b">
        <v>1</v>
      </c>
      <c r="I99" s="2" t="b">
        <v>0</v>
      </c>
      <c r="J99" s="3">
        <v>97</v>
      </c>
      <c r="K99" s="4" t="str">
        <f>CONCATENATE(Table1[[#This Row],[Property Name]],Table1[[#This Row],[Index]])</f>
        <v>Adventure129</v>
      </c>
    </row>
    <row r="100" spans="1:11" ht="30" customHeight="1" x14ac:dyDescent="0.45">
      <c r="A100" s="1" t="s">
        <v>361</v>
      </c>
      <c r="B100" s="2" t="s">
        <v>362</v>
      </c>
      <c r="C100" s="1" t="s">
        <v>363</v>
      </c>
      <c r="D100" s="2" t="s">
        <v>16</v>
      </c>
      <c r="E100" s="2" t="s">
        <v>364</v>
      </c>
      <c r="F100" s="2">
        <v>1</v>
      </c>
      <c r="G100" s="2" t="s">
        <v>365</v>
      </c>
      <c r="H100" s="2" t="b">
        <v>0</v>
      </c>
      <c r="I100" s="2" t="b">
        <v>0</v>
      </c>
      <c r="J100" s="3">
        <v>98</v>
      </c>
      <c r="K100" s="4" t="str">
        <f>CONCATENATE(Table1[[#This Row],[Property Name]],Table1[[#This Row],[Index]])</f>
        <v>Story21</v>
      </c>
    </row>
    <row r="101" spans="1:11" ht="30" customHeight="1" x14ac:dyDescent="0.45">
      <c r="A101" s="1" t="s">
        <v>366</v>
      </c>
      <c r="B101" s="2" t="s">
        <v>367</v>
      </c>
      <c r="C101" s="1" t="s">
        <v>15</v>
      </c>
      <c r="D101" s="2" t="s">
        <v>16</v>
      </c>
      <c r="E101" s="2" t="s">
        <v>364</v>
      </c>
      <c r="F101" s="2">
        <v>2</v>
      </c>
      <c r="G101" s="2" t="s">
        <v>366</v>
      </c>
      <c r="H101" s="2" t="b">
        <v>0</v>
      </c>
      <c r="I101" s="2" t="b">
        <v>0</v>
      </c>
      <c r="J101" s="3">
        <v>99</v>
      </c>
      <c r="K101" s="4" t="str">
        <f>CONCATENATE(Table1[[#This Row],[Property Name]],Table1[[#This Row],[Index]])</f>
        <v>Story22</v>
      </c>
    </row>
    <row r="102" spans="1:11" x14ac:dyDescent="0.45">
      <c r="A102" s="1" t="s">
        <v>368</v>
      </c>
      <c r="B102" s="2" t="s">
        <v>369</v>
      </c>
      <c r="C102" s="1" t="s">
        <v>370</v>
      </c>
      <c r="D102" s="2" t="s">
        <v>64</v>
      </c>
      <c r="E102" s="2" t="s">
        <v>65</v>
      </c>
      <c r="F102" s="2">
        <v>30</v>
      </c>
      <c r="G102" s="2" t="s">
        <v>371</v>
      </c>
      <c r="H102" s="2" t="b">
        <v>0</v>
      </c>
      <c r="I102" s="2" t="b">
        <v>0</v>
      </c>
      <c r="J102" s="3">
        <v>100</v>
      </c>
      <c r="K102" s="4" t="str">
        <f>CONCATENATE(Table1[[#This Row],[Property Name]],Table1[[#This Row],[Index]])</f>
        <v>Adventure130</v>
      </c>
    </row>
    <row r="103" spans="1:11" x14ac:dyDescent="0.45">
      <c r="A103" s="1" t="s">
        <v>372</v>
      </c>
      <c r="B103" s="2" t="s">
        <v>373</v>
      </c>
      <c r="C103" s="1" t="s">
        <v>15</v>
      </c>
      <c r="D103" s="2" t="s">
        <v>16</v>
      </c>
      <c r="E103" s="2" t="s">
        <v>364</v>
      </c>
      <c r="F103" s="2">
        <v>3</v>
      </c>
      <c r="G103" s="2" t="s">
        <v>374</v>
      </c>
      <c r="H103" s="2" t="b">
        <v>0</v>
      </c>
      <c r="I103" s="2" t="b">
        <v>0</v>
      </c>
      <c r="J103" s="3">
        <v>101</v>
      </c>
      <c r="K103" s="4" t="str">
        <f>CONCATENATE(Table1[[#This Row],[Property Name]],Table1[[#This Row],[Index]])</f>
        <v>Story23</v>
      </c>
    </row>
    <row r="104" spans="1:11" x14ac:dyDescent="0.45">
      <c r="A104" s="1" t="s">
        <v>375</v>
      </c>
      <c r="B104" s="2" t="s">
        <v>376</v>
      </c>
      <c r="C104" s="1" t="s">
        <v>15</v>
      </c>
      <c r="D104" s="2" t="s">
        <v>64</v>
      </c>
      <c r="E104" s="2" t="s">
        <v>65</v>
      </c>
      <c r="F104" s="2">
        <v>31</v>
      </c>
      <c r="G104" s="2" t="s">
        <v>377</v>
      </c>
      <c r="H104" s="2" t="b">
        <v>1</v>
      </c>
      <c r="I104" s="2" t="b">
        <v>0</v>
      </c>
      <c r="J104" s="3">
        <v>102</v>
      </c>
      <c r="K104" s="4" t="str">
        <f>CONCATENATE(Table1[[#This Row],[Property Name]],Table1[[#This Row],[Index]])</f>
        <v>Adventure131</v>
      </c>
    </row>
    <row r="105" spans="1:11" x14ac:dyDescent="0.45">
      <c r="A105" s="1" t="s">
        <v>378</v>
      </c>
      <c r="B105" s="2" t="s">
        <v>379</v>
      </c>
      <c r="C105" s="1" t="s">
        <v>380</v>
      </c>
      <c r="D105" s="2" t="s">
        <v>16</v>
      </c>
      <c r="E105" s="2" t="s">
        <v>364</v>
      </c>
      <c r="F105" s="2">
        <v>4</v>
      </c>
      <c r="G105" s="2" t="s">
        <v>381</v>
      </c>
      <c r="H105" s="2" t="b">
        <v>0</v>
      </c>
      <c r="I105" s="2" t="b">
        <v>0</v>
      </c>
      <c r="J105" s="3">
        <v>103</v>
      </c>
      <c r="K105" s="4" t="str">
        <f>CONCATENATE(Table1[[#This Row],[Property Name]],Table1[[#This Row],[Index]])</f>
        <v>Story24</v>
      </c>
    </row>
    <row r="106" spans="1:11" x14ac:dyDescent="0.45">
      <c r="A106" s="1" t="s">
        <v>382</v>
      </c>
      <c r="B106" s="2" t="s">
        <v>383</v>
      </c>
      <c r="C106" s="1" t="s">
        <v>15</v>
      </c>
      <c r="D106" s="2" t="s">
        <v>16</v>
      </c>
      <c r="E106" s="2" t="s">
        <v>364</v>
      </c>
      <c r="F106" s="2">
        <v>5</v>
      </c>
      <c r="G106" s="2" t="s">
        <v>384</v>
      </c>
      <c r="H106" s="2" t="b">
        <v>0</v>
      </c>
      <c r="I106" s="2" t="b">
        <v>0</v>
      </c>
      <c r="J106" s="3">
        <v>104</v>
      </c>
      <c r="K106" s="4" t="str">
        <f>CONCATENATE(Table1[[#This Row],[Property Name]],Table1[[#This Row],[Index]])</f>
        <v>Story25</v>
      </c>
    </row>
    <row r="107" spans="1:11" ht="30" customHeight="1" x14ac:dyDescent="0.45">
      <c r="A107" s="1" t="s">
        <v>385</v>
      </c>
      <c r="B107" s="2" t="s">
        <v>386</v>
      </c>
      <c r="C107" s="1" t="s">
        <v>15</v>
      </c>
      <c r="D107" s="2" t="s">
        <v>41</v>
      </c>
      <c r="E107" s="2" t="s">
        <v>42</v>
      </c>
      <c r="F107" s="2">
        <v>22</v>
      </c>
      <c r="G107" s="2" t="s">
        <v>387</v>
      </c>
      <c r="H107" s="2" t="b">
        <v>0</v>
      </c>
      <c r="I107" s="2" t="b">
        <v>0</v>
      </c>
      <c r="J107" s="3">
        <v>105</v>
      </c>
      <c r="K107" s="4" t="str">
        <f>CONCATENATE(Table1[[#This Row],[Property Name]],Table1[[#This Row],[Index]])</f>
        <v>Husbandry122</v>
      </c>
    </row>
    <row r="108" spans="1:11" ht="30" customHeight="1" x14ac:dyDescent="0.45">
      <c r="A108" s="1" t="s">
        <v>388</v>
      </c>
      <c r="B108" s="2" t="s">
        <v>389</v>
      </c>
      <c r="C108" s="1" t="s">
        <v>15</v>
      </c>
      <c r="D108" s="2" t="s">
        <v>41</v>
      </c>
      <c r="E108" s="2" t="s">
        <v>42</v>
      </c>
      <c r="F108" s="2">
        <v>23</v>
      </c>
      <c r="G108" s="2" t="s">
        <v>390</v>
      </c>
      <c r="H108" s="2" t="b">
        <v>0</v>
      </c>
      <c r="I108" s="2" t="b">
        <v>0</v>
      </c>
      <c r="J108" s="3">
        <v>106</v>
      </c>
      <c r="K108" s="4" t="str">
        <f>CONCATENATE(Table1[[#This Row],[Property Name]],Table1[[#This Row],[Index]])</f>
        <v>Husbandry123</v>
      </c>
    </row>
    <row r="109" spans="1:11" x14ac:dyDescent="0.45">
      <c r="A109" s="1" t="s">
        <v>391</v>
      </c>
      <c r="B109" s="2" t="s">
        <v>392</v>
      </c>
      <c r="C109" s="1" t="s">
        <v>15</v>
      </c>
      <c r="D109" s="2" t="s">
        <v>16</v>
      </c>
      <c r="E109" s="2" t="s">
        <v>364</v>
      </c>
      <c r="F109" s="2">
        <v>6</v>
      </c>
      <c r="G109" s="2" t="s">
        <v>393</v>
      </c>
      <c r="H109" s="2" t="b">
        <v>0</v>
      </c>
      <c r="I109" s="2" t="b">
        <v>0</v>
      </c>
      <c r="J109" s="3">
        <v>107</v>
      </c>
      <c r="K109" s="4" t="str">
        <f>CONCATENATE(Table1[[#This Row],[Property Name]],Table1[[#This Row],[Index]])</f>
        <v>Story26</v>
      </c>
    </row>
    <row r="110" spans="1:11" x14ac:dyDescent="0.45">
      <c r="A110" s="1" t="s">
        <v>394</v>
      </c>
      <c r="B110" s="2" t="s">
        <v>395</v>
      </c>
      <c r="C110" s="1" t="s">
        <v>15</v>
      </c>
      <c r="D110" s="2" t="s">
        <v>16</v>
      </c>
      <c r="E110" s="2" t="s">
        <v>364</v>
      </c>
      <c r="F110" s="2">
        <v>7</v>
      </c>
      <c r="G110" s="2" t="s">
        <v>394</v>
      </c>
      <c r="H110" s="2" t="b">
        <v>1</v>
      </c>
      <c r="I110" s="2" t="b">
        <v>0</v>
      </c>
      <c r="J110" s="3">
        <v>108</v>
      </c>
      <c r="K110" s="4" t="str">
        <f>CONCATENATE(Table1[[#This Row],[Property Name]],Table1[[#This Row],[Index]])</f>
        <v>Story27</v>
      </c>
    </row>
    <row r="111" spans="1:11" x14ac:dyDescent="0.45">
      <c r="A111" s="1" t="s">
        <v>396</v>
      </c>
      <c r="B111" s="2" t="s">
        <v>397</v>
      </c>
      <c r="C111" s="1" t="s">
        <v>398</v>
      </c>
      <c r="D111" s="2" t="s">
        <v>93</v>
      </c>
      <c r="E111" s="2" t="s">
        <v>94</v>
      </c>
      <c r="F111" s="2">
        <v>9</v>
      </c>
      <c r="G111" s="2" t="s">
        <v>399</v>
      </c>
      <c r="H111" s="2" t="b">
        <v>1</v>
      </c>
      <c r="I111" s="2" t="b">
        <v>0</v>
      </c>
      <c r="J111" s="3">
        <v>109</v>
      </c>
      <c r="K111" s="4" t="str">
        <f>CONCATENATE(Table1[[#This Row],[Property Name]],Table1[[#This Row],[Index]])</f>
        <v>Nether19</v>
      </c>
    </row>
    <row r="112" spans="1:11" ht="30" customHeight="1" x14ac:dyDescent="0.45">
      <c r="A112" s="1" t="s">
        <v>400</v>
      </c>
      <c r="B112" s="2" t="s">
        <v>401</v>
      </c>
      <c r="C112" s="1" t="s">
        <v>402</v>
      </c>
      <c r="D112" s="2" t="s">
        <v>93</v>
      </c>
      <c r="E112" s="2" t="s">
        <v>94</v>
      </c>
      <c r="F112" s="2">
        <v>10</v>
      </c>
      <c r="G112" s="2" t="s">
        <v>403</v>
      </c>
      <c r="H112" s="2" t="b">
        <v>0</v>
      </c>
      <c r="I112" s="2" t="b">
        <v>0</v>
      </c>
      <c r="J112" s="3">
        <v>110</v>
      </c>
      <c r="K112" s="4" t="str">
        <f>CONCATENATE(Table1[[#This Row],[Property Name]],Table1[[#This Row],[Index]])</f>
        <v>Nether110</v>
      </c>
    </row>
    <row r="113" spans="1:11" ht="30" customHeight="1" x14ac:dyDescent="0.45">
      <c r="A113" s="1" t="s">
        <v>404</v>
      </c>
      <c r="B113" s="2" t="s">
        <v>405</v>
      </c>
      <c r="C113" s="1" t="s">
        <v>406</v>
      </c>
      <c r="D113" s="2" t="s">
        <v>93</v>
      </c>
      <c r="E113" s="2" t="s">
        <v>94</v>
      </c>
      <c r="F113" s="2">
        <v>11</v>
      </c>
      <c r="G113" s="2" t="s">
        <v>407</v>
      </c>
      <c r="H113" s="2" t="b">
        <v>1</v>
      </c>
      <c r="I113" s="2" t="b">
        <v>0</v>
      </c>
      <c r="J113" s="3">
        <v>111</v>
      </c>
      <c r="K113" s="4" t="str">
        <f>CONCATENATE(Table1[[#This Row],[Property Name]],Table1[[#This Row],[Index]])</f>
        <v>Nether111</v>
      </c>
    </row>
    <row r="114" spans="1:11" x14ac:dyDescent="0.45">
      <c r="A114" s="1" t="s">
        <v>408</v>
      </c>
      <c r="B114" s="2" t="s">
        <v>409</v>
      </c>
      <c r="C114" s="1" t="s">
        <v>410</v>
      </c>
      <c r="D114" s="2" t="s">
        <v>64</v>
      </c>
      <c r="E114" s="2" t="s">
        <v>65</v>
      </c>
      <c r="F114" s="2">
        <v>32</v>
      </c>
      <c r="G114" s="2" t="s">
        <v>411</v>
      </c>
      <c r="H114" s="2" t="b">
        <v>0</v>
      </c>
      <c r="I114" s="2" t="b">
        <v>0</v>
      </c>
      <c r="J114" s="3">
        <v>112</v>
      </c>
      <c r="K114" s="4" t="str">
        <f>CONCATENATE(Table1[[#This Row],[Property Name]],Table1[[#This Row],[Index]])</f>
        <v>Adventure132</v>
      </c>
    </row>
    <row r="115" spans="1:11" ht="45" customHeight="1" x14ac:dyDescent="0.45">
      <c r="A115" s="1" t="s">
        <v>412</v>
      </c>
      <c r="B115" s="2" t="s">
        <v>413</v>
      </c>
      <c r="C115" s="1" t="s">
        <v>414</v>
      </c>
      <c r="D115" s="2" t="s">
        <v>16</v>
      </c>
      <c r="E115" s="2" t="s">
        <v>364</v>
      </c>
      <c r="F115" s="2">
        <v>8</v>
      </c>
      <c r="G115" s="2" t="s">
        <v>415</v>
      </c>
      <c r="H115" s="2" t="b">
        <v>1</v>
      </c>
      <c r="I115" s="2" t="b">
        <v>0</v>
      </c>
      <c r="J115" s="3">
        <v>113</v>
      </c>
      <c r="K115" s="4" t="str">
        <f>CONCATENATE(Table1[[#This Row],[Property Name]],Table1[[#This Row],[Index]])</f>
        <v>Story28</v>
      </c>
    </row>
    <row r="116" spans="1:11" ht="45" customHeight="1" x14ac:dyDescent="0.45">
      <c r="A116" s="1" t="s">
        <v>416</v>
      </c>
      <c r="B116" s="2" t="s">
        <v>417</v>
      </c>
      <c r="C116" s="1" t="s">
        <v>418</v>
      </c>
      <c r="D116" s="2" t="s">
        <v>41</v>
      </c>
      <c r="E116" s="2" t="s">
        <v>42</v>
      </c>
      <c r="F116" s="2">
        <v>24</v>
      </c>
      <c r="G116" s="2" t="s">
        <v>419</v>
      </c>
      <c r="H116" s="2" t="b">
        <v>0</v>
      </c>
      <c r="I116" s="2" t="b">
        <v>0</v>
      </c>
      <c r="J116" s="3">
        <v>114</v>
      </c>
      <c r="K116" s="4" t="str">
        <f>CONCATENATE(Table1[[#This Row],[Property Name]],Table1[[#This Row],[Index]])</f>
        <v>Husbandry124</v>
      </c>
    </row>
    <row r="117" spans="1:11" ht="30" customHeight="1" x14ac:dyDescent="0.45">
      <c r="A117" s="1" t="s">
        <v>420</v>
      </c>
      <c r="B117" s="2" t="s">
        <v>421</v>
      </c>
      <c r="C117" s="1" t="s">
        <v>15</v>
      </c>
      <c r="D117" s="2" t="s">
        <v>16</v>
      </c>
      <c r="E117" s="2" t="s">
        <v>364</v>
      </c>
      <c r="F117" s="2">
        <v>9</v>
      </c>
      <c r="G117" s="2" t="s">
        <v>422</v>
      </c>
      <c r="H117" s="2" t="b">
        <v>0</v>
      </c>
      <c r="I117" s="2" t="b">
        <v>0</v>
      </c>
      <c r="J117" s="3">
        <v>115</v>
      </c>
      <c r="K117" s="4" t="str">
        <f>CONCATENATE(Table1[[#This Row],[Property Name]],Table1[[#This Row],[Index]])</f>
        <v>Story29</v>
      </c>
    </row>
    <row r="118" spans="1:11" x14ac:dyDescent="0.45">
      <c r="A118" s="1" t="s">
        <v>423</v>
      </c>
      <c r="B118" s="2" t="s">
        <v>424</v>
      </c>
      <c r="C118" s="1" t="s">
        <v>425</v>
      </c>
      <c r="D118" s="2" t="s">
        <v>16</v>
      </c>
      <c r="E118" s="2" t="s">
        <v>364</v>
      </c>
      <c r="F118" s="2">
        <v>10</v>
      </c>
      <c r="G118" s="2" t="s">
        <v>426</v>
      </c>
      <c r="H118" s="2" t="b">
        <v>0</v>
      </c>
      <c r="I118" s="2" t="b">
        <v>0</v>
      </c>
      <c r="J118" s="3">
        <v>116</v>
      </c>
      <c r="K118" s="4" t="str">
        <f>CONCATENATE(Table1[[#This Row],[Property Name]],Table1[[#This Row],[Index]])</f>
        <v>Story210</v>
      </c>
    </row>
    <row r="119" spans="1:11" ht="30" customHeight="1" x14ac:dyDescent="0.45">
      <c r="A119" s="1" t="s">
        <v>427</v>
      </c>
      <c r="B119" s="2" t="s">
        <v>428</v>
      </c>
      <c r="C119" s="1" t="s">
        <v>429</v>
      </c>
      <c r="D119" s="2" t="s">
        <v>16</v>
      </c>
      <c r="E119" s="2" t="s">
        <v>364</v>
      </c>
      <c r="F119" s="2">
        <v>11</v>
      </c>
      <c r="G119" s="2" t="s">
        <v>430</v>
      </c>
      <c r="H119" s="2" t="b">
        <v>0</v>
      </c>
      <c r="I119" s="2" t="b">
        <v>0</v>
      </c>
      <c r="J119" s="3">
        <v>117</v>
      </c>
      <c r="K119" s="4" t="str">
        <f>CONCATENATE(Table1[[#This Row],[Property Name]],Table1[[#This Row],[Index]])</f>
        <v>Story211</v>
      </c>
    </row>
    <row r="120" spans="1:11" ht="45" customHeight="1" x14ac:dyDescent="0.45">
      <c r="A120" s="1" t="s">
        <v>431</v>
      </c>
      <c r="B120" s="2" t="s">
        <v>432</v>
      </c>
      <c r="C120" s="1" t="s">
        <v>433</v>
      </c>
      <c r="D120" s="2" t="s">
        <v>93</v>
      </c>
      <c r="E120" s="2" t="s">
        <v>94</v>
      </c>
      <c r="F120" s="2">
        <v>12</v>
      </c>
      <c r="G120" s="2" t="s">
        <v>434</v>
      </c>
      <c r="H120" s="2" t="b">
        <v>0</v>
      </c>
      <c r="I120" s="2" t="b">
        <v>0</v>
      </c>
      <c r="J120" s="3">
        <v>118</v>
      </c>
      <c r="K120" s="4" t="str">
        <f>CONCATENATE(Table1[[#This Row],[Property Name]],Table1[[#This Row],[Index]])</f>
        <v>Nether112</v>
      </c>
    </row>
    <row r="121" spans="1:11" x14ac:dyDescent="0.45">
      <c r="A121" s="1" t="s">
        <v>435</v>
      </c>
      <c r="B121" s="2" t="s">
        <v>436</v>
      </c>
      <c r="C121" s="1" t="s">
        <v>15</v>
      </c>
      <c r="D121" s="2" t="s">
        <v>16</v>
      </c>
      <c r="E121" s="2" t="s">
        <v>364</v>
      </c>
      <c r="F121" s="2">
        <v>12</v>
      </c>
      <c r="G121" s="2" t="s">
        <v>437</v>
      </c>
      <c r="H121" s="2" t="b">
        <v>0</v>
      </c>
      <c r="I121" s="2" t="b">
        <v>0</v>
      </c>
      <c r="J121" s="3">
        <v>119</v>
      </c>
      <c r="K121" s="4" t="str">
        <f>CONCATENATE(Table1[[#This Row],[Property Name]],Table1[[#This Row],[Index]])</f>
        <v>Story212</v>
      </c>
    </row>
    <row r="122" spans="1:11" ht="30" customHeight="1" x14ac:dyDescent="0.45">
      <c r="A122" s="1" t="s">
        <v>438</v>
      </c>
      <c r="B122" s="2" t="s">
        <v>439</v>
      </c>
      <c r="C122" s="1" t="s">
        <v>440</v>
      </c>
      <c r="D122" s="2" t="s">
        <v>41</v>
      </c>
      <c r="E122" s="2" t="s">
        <v>42</v>
      </c>
      <c r="F122" s="2">
        <v>25</v>
      </c>
      <c r="G122" s="2" t="s">
        <v>441</v>
      </c>
      <c r="H122" s="2" t="b">
        <v>0</v>
      </c>
      <c r="I122" s="2" t="b">
        <v>0</v>
      </c>
      <c r="J122" s="3">
        <v>120</v>
      </c>
      <c r="K122" s="4" t="str">
        <f>CONCATENATE(Table1[[#This Row],[Property Name]],Table1[[#This Row],[Index]])</f>
        <v>Husbandry125</v>
      </c>
    </row>
    <row r="123" spans="1:11" ht="30" customHeight="1" x14ac:dyDescent="0.45">
      <c r="A123" s="1" t="s">
        <v>442</v>
      </c>
      <c r="B123" s="2" t="s">
        <v>443</v>
      </c>
      <c r="C123" s="1" t="s">
        <v>444</v>
      </c>
      <c r="D123" s="2" t="s">
        <v>93</v>
      </c>
      <c r="E123" s="2" t="s">
        <v>94</v>
      </c>
      <c r="F123" s="2">
        <v>13</v>
      </c>
      <c r="G123" s="2" t="s">
        <v>445</v>
      </c>
      <c r="H123" s="2" t="b">
        <v>1</v>
      </c>
      <c r="I123" s="2" t="b">
        <v>0</v>
      </c>
      <c r="J123" s="3">
        <v>121</v>
      </c>
      <c r="K123" s="4" t="str">
        <f>CONCATENATE(Table1[[#This Row],[Property Name]],Table1[[#This Row],[Index]])</f>
        <v>Nether113</v>
      </c>
    </row>
    <row r="124" spans="1:11" ht="30" customHeight="1" x14ac:dyDescent="0.45">
      <c r="A124" s="1" t="s">
        <v>446</v>
      </c>
      <c r="B124" s="2" t="s">
        <v>447</v>
      </c>
      <c r="C124" s="1" t="s">
        <v>448</v>
      </c>
      <c r="D124" s="2" t="s">
        <v>16</v>
      </c>
      <c r="E124" s="2" t="s">
        <v>364</v>
      </c>
      <c r="F124" s="2">
        <v>13</v>
      </c>
      <c r="G124" s="2" t="s">
        <v>449</v>
      </c>
      <c r="H124" s="2" t="b">
        <v>0</v>
      </c>
      <c r="I124" s="2" t="b">
        <v>0</v>
      </c>
      <c r="J124" s="3">
        <v>122</v>
      </c>
      <c r="K124" s="4" t="str">
        <f>CONCATENATE(Table1[[#This Row],[Property Name]],Table1[[#This Row],[Index]])</f>
        <v>Story213</v>
      </c>
    </row>
    <row r="125" spans="1:11" x14ac:dyDescent="0.45">
      <c r="A125" s="1" t="s">
        <v>450</v>
      </c>
      <c r="B125" s="2" t="s">
        <v>451</v>
      </c>
      <c r="C125" s="1" t="s">
        <v>15</v>
      </c>
      <c r="D125" s="2" t="s">
        <v>16</v>
      </c>
      <c r="E125" s="2" t="s">
        <v>364</v>
      </c>
      <c r="F125" s="2">
        <v>14</v>
      </c>
      <c r="G125" s="2" t="s">
        <v>452</v>
      </c>
      <c r="H125" s="2" t="b">
        <v>1</v>
      </c>
      <c r="I125" s="2" t="b">
        <v>0</v>
      </c>
      <c r="J125" s="3">
        <v>123</v>
      </c>
      <c r="K125" s="4" t="str">
        <f>CONCATENATE(Table1[[#This Row],[Property Name]],Table1[[#This Row],[Index]])</f>
        <v>Story214</v>
      </c>
    </row>
    <row r="126" spans="1:11" x14ac:dyDescent="0.45">
      <c r="A126" s="1" t="s">
        <v>453</v>
      </c>
      <c r="B126" s="2" t="s">
        <v>454</v>
      </c>
      <c r="C126" s="1" t="s">
        <v>15</v>
      </c>
      <c r="D126" s="2" t="s">
        <v>16</v>
      </c>
      <c r="E126" s="2" t="s">
        <v>364</v>
      </c>
      <c r="F126" s="2">
        <v>15</v>
      </c>
      <c r="G126" s="2" t="s">
        <v>455</v>
      </c>
      <c r="H126" s="2" t="b">
        <v>0</v>
      </c>
      <c r="I126" s="2" t="b">
        <v>0</v>
      </c>
      <c r="J126" s="3">
        <v>124</v>
      </c>
      <c r="K126" s="4" t="str">
        <f>CONCATENATE(Table1[[#This Row],[Property Name]],Table1[[#This Row],[Index]])</f>
        <v>Story215</v>
      </c>
    </row>
    <row r="127" spans="1:11" ht="30" customHeight="1" x14ac:dyDescent="0.45">
      <c r="A127" s="1" t="s">
        <v>456</v>
      </c>
      <c r="B127" s="2" t="s">
        <v>457</v>
      </c>
      <c r="C127" s="1" t="s">
        <v>15</v>
      </c>
      <c r="D127" s="2" t="s">
        <v>16</v>
      </c>
      <c r="E127" s="2" t="s">
        <v>364</v>
      </c>
      <c r="F127" s="2">
        <v>16</v>
      </c>
      <c r="G127" s="2" t="s">
        <v>458</v>
      </c>
      <c r="H127" s="2" t="b">
        <v>0</v>
      </c>
      <c r="I127" s="2" t="b">
        <v>0</v>
      </c>
      <c r="J127" s="3">
        <v>125</v>
      </c>
      <c r="K127" s="4" t="str">
        <f>CONCATENATE(Table1[[#This Row],[Property Name]],Table1[[#This Row],[Index]])</f>
        <v>Story216</v>
      </c>
    </row>
  </sheetData>
  <conditionalFormatting sqref="E1:K1048576">
    <cfRule type="expression" dxfId="18" priority="3">
      <formula>ROW()=2</formula>
    </cfRule>
    <cfRule type="expression" dxfId="17" priority="4">
      <formula>AND($A1&lt;&gt;"",MOD(ROW(),2)=1)</formula>
    </cfRule>
    <cfRule type="expression" dxfId="16" priority="5">
      <formula>AND($A1&lt;&gt;"",MOD(ROW(),2)=0)</formula>
    </cfRule>
  </conditionalFormatting>
  <conditionalFormatting sqref="K1:K1048576">
    <cfRule type="duplicateValues" dxfId="15" priority="2"/>
  </conditionalFormatting>
  <dataValidations count="1">
    <dataValidation type="list" showInputMessage="1" showErrorMessage="1" sqref="H3:I127" xr:uid="{00000000-0002-0000-0000-000000000000}">
      <formula1>"TRUE,FALSE"</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12"/>
  <sheetViews>
    <sheetView zoomScaleNormal="100" workbookViewId="0">
      <selection activeCell="A3" sqref="A3"/>
    </sheetView>
  </sheetViews>
  <sheetFormatPr defaultColWidth="50.59765625" defaultRowHeight="14.25" x14ac:dyDescent="0.45"/>
  <cols>
    <col min="1" max="1" width="35.59765625" style="1" customWidth="1"/>
    <col min="2" max="2" width="50.59765625" style="2" customWidth="1"/>
    <col min="3" max="3" width="50.59765625" style="1" customWidth="1"/>
    <col min="4" max="5" width="15.59765625" style="2" customWidth="1"/>
    <col min="6" max="6" width="10.59765625" style="2" customWidth="1"/>
    <col min="7" max="7" width="35.59765625" style="2" customWidth="1"/>
    <col min="8" max="8" width="20.59765625" style="2" customWidth="1"/>
    <col min="9" max="9" width="15.59765625" style="2" customWidth="1"/>
    <col min="10" max="10" width="15.59765625" style="4" customWidth="1"/>
    <col min="11" max="11" width="50.59765625" style="4" customWidth="1"/>
    <col min="12" max="16384" width="50.59765625" style="4"/>
  </cols>
  <sheetData>
    <row r="1" spans="1:14" s="7" customFormat="1" ht="21" x14ac:dyDescent="0.65">
      <c r="A1" s="5" t="s">
        <v>0</v>
      </c>
      <c r="B1" s="6"/>
      <c r="C1" s="6"/>
      <c r="D1" s="6"/>
      <c r="E1" s="5" t="s">
        <v>1</v>
      </c>
      <c r="F1" s="5"/>
      <c r="G1" s="5"/>
      <c r="H1" s="8" t="str">
        <f>CONCATENATE("Complete: ",COUNTIF(Table2[Implement],"=TRUE"),"/",ROWS(Table2[Implement]))</f>
        <v>Complete: 69/110</v>
      </c>
      <c r="I1" s="5"/>
      <c r="J1" s="5"/>
      <c r="L1" s="1"/>
      <c r="M1" s="1"/>
      <c r="N1" s="4"/>
    </row>
    <row r="2" spans="1:14" s="1" customFormat="1" x14ac:dyDescent="0.45">
      <c r="A2" s="1" t="s">
        <v>459</v>
      </c>
      <c r="B2" s="1" t="s">
        <v>3</v>
      </c>
      <c r="C2" s="1" t="s">
        <v>4</v>
      </c>
      <c r="D2" s="1" t="s">
        <v>5</v>
      </c>
      <c r="E2" s="1" t="s">
        <v>6</v>
      </c>
      <c r="F2" s="1" t="s">
        <v>7</v>
      </c>
      <c r="G2" s="1" t="s">
        <v>460</v>
      </c>
      <c r="H2" s="1" t="s">
        <v>9</v>
      </c>
      <c r="I2" s="1" t="s">
        <v>10</v>
      </c>
      <c r="J2" s="1" t="s">
        <v>11</v>
      </c>
    </row>
    <row r="3" spans="1:14" x14ac:dyDescent="0.45">
      <c r="A3" s="1" t="s">
        <v>461</v>
      </c>
      <c r="B3" s="2" t="s">
        <v>462</v>
      </c>
      <c r="C3" s="1" t="s">
        <v>463</v>
      </c>
      <c r="D3" s="2" t="s">
        <v>16</v>
      </c>
      <c r="E3" s="2" t="s">
        <v>464</v>
      </c>
      <c r="F3" s="2">
        <v>1</v>
      </c>
      <c r="G3" s="2" t="s">
        <v>461</v>
      </c>
      <c r="H3" s="2" t="b">
        <v>1</v>
      </c>
      <c r="I3" s="2" t="b">
        <v>0</v>
      </c>
      <c r="J3" s="3">
        <v>1</v>
      </c>
    </row>
    <row r="4" spans="1:14" ht="45" customHeight="1" x14ac:dyDescent="0.45">
      <c r="A4" s="1" t="s">
        <v>465</v>
      </c>
      <c r="B4" s="2" t="s">
        <v>466</v>
      </c>
      <c r="C4" s="1" t="s">
        <v>467</v>
      </c>
      <c r="D4" s="2" t="s">
        <v>16</v>
      </c>
      <c r="E4" s="2" t="s">
        <v>464</v>
      </c>
      <c r="F4" s="2">
        <v>2</v>
      </c>
      <c r="G4" s="2" t="s">
        <v>468</v>
      </c>
      <c r="H4" s="2" t="b">
        <v>1</v>
      </c>
      <c r="I4" s="2" t="b">
        <v>0</v>
      </c>
      <c r="J4" s="3">
        <v>2</v>
      </c>
    </row>
    <row r="5" spans="1:14" x14ac:dyDescent="0.45">
      <c r="A5" s="1" t="s">
        <v>52</v>
      </c>
      <c r="B5" s="2" t="s">
        <v>469</v>
      </c>
      <c r="C5" s="1" t="s">
        <v>470</v>
      </c>
      <c r="D5" s="2" t="s">
        <v>16</v>
      </c>
      <c r="E5" s="2" t="s">
        <v>464</v>
      </c>
      <c r="F5" s="2">
        <v>3</v>
      </c>
      <c r="G5" s="2" t="s">
        <v>56</v>
      </c>
      <c r="H5" s="2" t="b">
        <v>1</v>
      </c>
      <c r="I5" s="2" t="b">
        <v>0</v>
      </c>
      <c r="J5" s="3">
        <v>3</v>
      </c>
    </row>
    <row r="6" spans="1:14" x14ac:dyDescent="0.45">
      <c r="A6" s="1" t="s">
        <v>34</v>
      </c>
      <c r="B6" s="2" t="s">
        <v>471</v>
      </c>
      <c r="C6" s="1" t="s">
        <v>472</v>
      </c>
      <c r="D6" s="2" t="s">
        <v>16</v>
      </c>
      <c r="E6" s="2" t="s">
        <v>464</v>
      </c>
      <c r="F6" s="2">
        <v>4</v>
      </c>
      <c r="G6" s="2" t="s">
        <v>37</v>
      </c>
      <c r="H6" s="2" t="b">
        <v>1</v>
      </c>
      <c r="I6" s="2" t="b">
        <v>0</v>
      </c>
      <c r="J6" s="3">
        <v>4</v>
      </c>
    </row>
    <row r="7" spans="1:14" x14ac:dyDescent="0.45">
      <c r="A7" s="1" t="s">
        <v>473</v>
      </c>
      <c r="B7" s="2" t="s">
        <v>474</v>
      </c>
      <c r="C7" s="1" t="s">
        <v>475</v>
      </c>
      <c r="D7" s="2" t="s">
        <v>16</v>
      </c>
      <c r="E7" s="2" t="s">
        <v>464</v>
      </c>
      <c r="F7" s="2">
        <v>5</v>
      </c>
      <c r="G7" s="2" t="s">
        <v>476</v>
      </c>
      <c r="H7" s="2" t="b">
        <v>1</v>
      </c>
      <c r="I7" s="2" t="b">
        <v>0</v>
      </c>
      <c r="J7" s="3">
        <v>5</v>
      </c>
    </row>
    <row r="8" spans="1:14" x14ac:dyDescent="0.45">
      <c r="A8" s="1" t="s">
        <v>477</v>
      </c>
      <c r="B8" s="2" t="s">
        <v>478</v>
      </c>
      <c r="C8" s="1" t="s">
        <v>479</v>
      </c>
      <c r="D8" s="2" t="s">
        <v>16</v>
      </c>
      <c r="E8" s="2" t="s">
        <v>464</v>
      </c>
      <c r="F8" s="2">
        <v>6</v>
      </c>
      <c r="G8" s="2" t="s">
        <v>480</v>
      </c>
      <c r="H8" s="2" t="b">
        <v>1</v>
      </c>
      <c r="I8" s="2" t="b">
        <v>0</v>
      </c>
      <c r="J8" s="3">
        <v>6</v>
      </c>
    </row>
    <row r="9" spans="1:14" x14ac:dyDescent="0.45">
      <c r="A9" s="1" t="s">
        <v>481</v>
      </c>
      <c r="B9" s="2" t="s">
        <v>482</v>
      </c>
      <c r="C9" s="1" t="s">
        <v>483</v>
      </c>
      <c r="D9" s="2" t="s">
        <v>16</v>
      </c>
      <c r="E9" s="2" t="s">
        <v>464</v>
      </c>
      <c r="F9" s="2">
        <v>7</v>
      </c>
      <c r="G9" s="2" t="s">
        <v>484</v>
      </c>
      <c r="H9" s="2" t="b">
        <v>1</v>
      </c>
      <c r="I9" s="2" t="b">
        <v>0</v>
      </c>
      <c r="J9" s="3">
        <v>7</v>
      </c>
    </row>
    <row r="10" spans="1:14" x14ac:dyDescent="0.45">
      <c r="A10" s="1" t="s">
        <v>485</v>
      </c>
      <c r="B10" s="2" t="s">
        <v>486</v>
      </c>
      <c r="C10" s="1" t="s">
        <v>487</v>
      </c>
      <c r="D10" s="2" t="s">
        <v>16</v>
      </c>
      <c r="E10" s="2" t="s">
        <v>464</v>
      </c>
      <c r="F10" s="2">
        <v>8</v>
      </c>
      <c r="G10" s="2" t="s">
        <v>488</v>
      </c>
      <c r="H10" s="2" t="b">
        <v>0</v>
      </c>
      <c r="I10" s="2" t="b">
        <v>0</v>
      </c>
      <c r="J10" s="3">
        <v>8</v>
      </c>
    </row>
    <row r="11" spans="1:14" x14ac:dyDescent="0.45">
      <c r="A11" s="1" t="s">
        <v>489</v>
      </c>
      <c r="B11" s="2" t="s">
        <v>490</v>
      </c>
      <c r="C11" s="1" t="s">
        <v>491</v>
      </c>
      <c r="D11" s="2" t="s">
        <v>16</v>
      </c>
      <c r="E11" s="2" t="s">
        <v>464</v>
      </c>
      <c r="F11" s="2">
        <v>9</v>
      </c>
      <c r="G11" s="2" t="s">
        <v>492</v>
      </c>
      <c r="H11" s="2" t="b">
        <v>1</v>
      </c>
      <c r="I11" s="2" t="b">
        <v>0</v>
      </c>
      <c r="J11" s="3">
        <v>9</v>
      </c>
    </row>
    <row r="12" spans="1:14" x14ac:dyDescent="0.45">
      <c r="A12" s="1" t="s">
        <v>493</v>
      </c>
      <c r="B12" s="2" t="s">
        <v>494</v>
      </c>
      <c r="C12" s="1" t="s">
        <v>495</v>
      </c>
      <c r="D12" s="2" t="s">
        <v>16</v>
      </c>
      <c r="E12" s="2" t="s">
        <v>464</v>
      </c>
      <c r="F12" s="2">
        <v>10</v>
      </c>
      <c r="G12" s="2" t="s">
        <v>496</v>
      </c>
      <c r="H12" s="2" t="b">
        <v>1</v>
      </c>
      <c r="I12" s="2" t="b">
        <v>0</v>
      </c>
      <c r="J12" s="3">
        <v>10</v>
      </c>
    </row>
    <row r="13" spans="1:14" x14ac:dyDescent="0.45">
      <c r="A13" s="1" t="s">
        <v>497</v>
      </c>
      <c r="B13" s="2" t="s">
        <v>498</v>
      </c>
      <c r="C13" s="1" t="s">
        <v>499</v>
      </c>
      <c r="D13" s="2" t="s">
        <v>16</v>
      </c>
      <c r="E13" s="2" t="s">
        <v>464</v>
      </c>
      <c r="F13" s="2">
        <v>11</v>
      </c>
      <c r="G13" s="2" t="s">
        <v>500</v>
      </c>
      <c r="H13" s="2" t="b">
        <v>1</v>
      </c>
      <c r="I13" s="2" t="b">
        <v>0</v>
      </c>
      <c r="J13" s="3">
        <v>11</v>
      </c>
    </row>
    <row r="14" spans="1:14" x14ac:dyDescent="0.45">
      <c r="A14" s="1" t="s">
        <v>501</v>
      </c>
      <c r="B14" s="2" t="s">
        <v>502</v>
      </c>
      <c r="C14" s="1" t="s">
        <v>503</v>
      </c>
      <c r="D14" s="2" t="s">
        <v>16</v>
      </c>
      <c r="E14" s="2" t="s">
        <v>464</v>
      </c>
      <c r="F14" s="2">
        <v>12</v>
      </c>
      <c r="G14" s="2" t="s">
        <v>504</v>
      </c>
      <c r="H14" s="2" t="b">
        <v>1</v>
      </c>
      <c r="I14" s="2" t="b">
        <v>0</v>
      </c>
      <c r="J14" s="3">
        <v>12</v>
      </c>
    </row>
    <row r="15" spans="1:14" ht="30" customHeight="1" x14ac:dyDescent="0.45">
      <c r="A15" s="1" t="s">
        <v>117</v>
      </c>
      <c r="B15" s="2" t="s">
        <v>505</v>
      </c>
      <c r="C15" s="1" t="s">
        <v>506</v>
      </c>
      <c r="D15" s="2" t="s">
        <v>16</v>
      </c>
      <c r="E15" s="2" t="s">
        <v>464</v>
      </c>
      <c r="F15" s="2">
        <v>13</v>
      </c>
      <c r="G15" s="2" t="s">
        <v>117</v>
      </c>
      <c r="H15" s="2" t="b">
        <v>0</v>
      </c>
      <c r="I15" s="2" t="b">
        <v>0</v>
      </c>
      <c r="J15" s="3">
        <v>13</v>
      </c>
    </row>
    <row r="16" spans="1:14" ht="75" customHeight="1" x14ac:dyDescent="0.45">
      <c r="A16" s="1" t="s">
        <v>206</v>
      </c>
      <c r="B16" s="2" t="s">
        <v>507</v>
      </c>
      <c r="C16" s="1" t="s">
        <v>508</v>
      </c>
      <c r="D16" s="2" t="s">
        <v>16</v>
      </c>
      <c r="E16" s="2" t="s">
        <v>464</v>
      </c>
      <c r="F16" s="2">
        <v>14</v>
      </c>
      <c r="G16" s="2" t="s">
        <v>209</v>
      </c>
      <c r="H16" s="2" t="b">
        <v>1</v>
      </c>
      <c r="I16" s="2" t="b">
        <v>0</v>
      </c>
      <c r="J16" s="3">
        <v>14</v>
      </c>
    </row>
    <row r="17" spans="1:10" x14ac:dyDescent="0.45">
      <c r="A17" s="1" t="s">
        <v>509</v>
      </c>
      <c r="B17" s="2" t="s">
        <v>510</v>
      </c>
      <c r="C17" s="1" t="s">
        <v>511</v>
      </c>
      <c r="D17" s="2" t="s">
        <v>16</v>
      </c>
      <c r="E17" s="2" t="s">
        <v>464</v>
      </c>
      <c r="F17" s="2">
        <v>15</v>
      </c>
      <c r="G17" s="2" t="s">
        <v>512</v>
      </c>
      <c r="H17" s="2" t="b">
        <v>0</v>
      </c>
      <c r="I17" s="2" t="b">
        <v>0</v>
      </c>
      <c r="J17" s="3">
        <v>15</v>
      </c>
    </row>
    <row r="18" spans="1:10" x14ac:dyDescent="0.45">
      <c r="A18" s="1" t="s">
        <v>108</v>
      </c>
      <c r="B18" s="2" t="s">
        <v>513</v>
      </c>
      <c r="C18" s="1" t="s">
        <v>514</v>
      </c>
      <c r="D18" s="2" t="s">
        <v>16</v>
      </c>
      <c r="E18" s="2" t="s">
        <v>464</v>
      </c>
      <c r="F18" s="2">
        <v>16</v>
      </c>
      <c r="G18" s="2" t="s">
        <v>113</v>
      </c>
      <c r="H18" s="2" t="b">
        <v>1</v>
      </c>
      <c r="I18" s="2" t="b">
        <v>0</v>
      </c>
      <c r="J18" s="3">
        <v>16</v>
      </c>
    </row>
    <row r="19" spans="1:10" x14ac:dyDescent="0.45">
      <c r="A19" s="1" t="s">
        <v>93</v>
      </c>
      <c r="B19" s="2" t="s">
        <v>515</v>
      </c>
      <c r="C19" s="1" t="s">
        <v>499</v>
      </c>
      <c r="D19" s="2" t="s">
        <v>93</v>
      </c>
      <c r="E19" s="2" t="s">
        <v>516</v>
      </c>
      <c r="F19" s="2">
        <v>1</v>
      </c>
      <c r="G19" s="2" t="s">
        <v>93</v>
      </c>
      <c r="H19" s="2" t="b">
        <v>1</v>
      </c>
      <c r="I19" s="2" t="b">
        <v>0</v>
      </c>
      <c r="J19" s="3">
        <v>17</v>
      </c>
    </row>
    <row r="20" spans="1:10" ht="30" customHeight="1" x14ac:dyDescent="0.45">
      <c r="A20" s="1" t="s">
        <v>96</v>
      </c>
      <c r="B20" s="2" t="s">
        <v>517</v>
      </c>
      <c r="C20" s="1" t="s">
        <v>518</v>
      </c>
      <c r="D20" s="2" t="s">
        <v>93</v>
      </c>
      <c r="E20" s="2" t="s">
        <v>516</v>
      </c>
      <c r="F20" s="2">
        <v>2</v>
      </c>
      <c r="G20" s="2" t="s">
        <v>99</v>
      </c>
      <c r="H20" s="2" t="b">
        <v>1</v>
      </c>
      <c r="I20" s="2" t="b">
        <v>0</v>
      </c>
      <c r="J20" s="3">
        <v>18</v>
      </c>
    </row>
    <row r="21" spans="1:10" x14ac:dyDescent="0.45">
      <c r="A21" s="1" t="s">
        <v>519</v>
      </c>
      <c r="B21" s="2" t="s">
        <v>520</v>
      </c>
      <c r="C21" s="1" t="s">
        <v>15</v>
      </c>
      <c r="D21" s="2" t="s">
        <v>93</v>
      </c>
      <c r="E21" s="2" t="s">
        <v>516</v>
      </c>
      <c r="F21" s="2">
        <v>3</v>
      </c>
      <c r="G21" s="2" t="s">
        <v>521</v>
      </c>
      <c r="H21" s="2" t="b">
        <v>1</v>
      </c>
      <c r="I21" s="2" t="b">
        <v>0</v>
      </c>
      <c r="J21" s="3">
        <v>19</v>
      </c>
    </row>
    <row r="22" spans="1:10" x14ac:dyDescent="0.45">
      <c r="A22" s="1" t="s">
        <v>522</v>
      </c>
      <c r="B22" s="2" t="s">
        <v>523</v>
      </c>
      <c r="C22" s="1" t="s">
        <v>524</v>
      </c>
      <c r="D22" s="2" t="s">
        <v>93</v>
      </c>
      <c r="E22" s="2" t="s">
        <v>516</v>
      </c>
      <c r="F22" s="2">
        <v>4</v>
      </c>
      <c r="G22" s="2" t="s">
        <v>525</v>
      </c>
      <c r="H22" s="2" t="b">
        <v>1</v>
      </c>
      <c r="I22" s="2" t="b">
        <v>0</v>
      </c>
      <c r="J22" s="3">
        <v>20</v>
      </c>
    </row>
    <row r="23" spans="1:10" ht="60" customHeight="1" x14ac:dyDescent="0.45">
      <c r="A23" s="1" t="s">
        <v>526</v>
      </c>
      <c r="B23" s="2" t="s">
        <v>527</v>
      </c>
      <c r="C23" s="1" t="s">
        <v>528</v>
      </c>
      <c r="D23" s="2" t="s">
        <v>93</v>
      </c>
      <c r="E23" s="2" t="s">
        <v>516</v>
      </c>
      <c r="F23" s="2">
        <v>5</v>
      </c>
      <c r="G23" s="2" t="s">
        <v>529</v>
      </c>
      <c r="H23" s="2" t="b">
        <v>1</v>
      </c>
      <c r="I23" s="2" t="b">
        <v>0</v>
      </c>
      <c r="J23" s="3">
        <v>21</v>
      </c>
    </row>
    <row r="24" spans="1:10" x14ac:dyDescent="0.45">
      <c r="A24" s="1" t="s">
        <v>530</v>
      </c>
      <c r="B24" s="2" t="s">
        <v>531</v>
      </c>
      <c r="C24" s="1" t="s">
        <v>532</v>
      </c>
      <c r="D24" s="2" t="s">
        <v>93</v>
      </c>
      <c r="E24" s="2" t="s">
        <v>516</v>
      </c>
      <c r="F24" s="2">
        <v>6</v>
      </c>
      <c r="G24" s="2" t="s">
        <v>533</v>
      </c>
      <c r="H24" s="2" t="b">
        <v>1</v>
      </c>
      <c r="I24" s="2" t="b">
        <v>0</v>
      </c>
      <c r="J24" s="3">
        <v>22</v>
      </c>
    </row>
    <row r="25" spans="1:10" x14ac:dyDescent="0.45">
      <c r="A25" s="1" t="s">
        <v>534</v>
      </c>
      <c r="B25" s="2" t="s">
        <v>535</v>
      </c>
      <c r="C25" s="1" t="s">
        <v>536</v>
      </c>
      <c r="D25" s="2" t="s">
        <v>93</v>
      </c>
      <c r="E25" s="2" t="s">
        <v>516</v>
      </c>
      <c r="F25" s="2">
        <v>7</v>
      </c>
      <c r="G25" s="2" t="s">
        <v>537</v>
      </c>
      <c r="H25" s="2" t="b">
        <v>1</v>
      </c>
      <c r="I25" s="2" t="b">
        <v>0</v>
      </c>
      <c r="J25" s="3">
        <v>23</v>
      </c>
    </row>
    <row r="26" spans="1:10" ht="180" customHeight="1" x14ac:dyDescent="0.45">
      <c r="A26" s="1" t="s">
        <v>538</v>
      </c>
      <c r="B26" s="2" t="s">
        <v>539</v>
      </c>
      <c r="C26" s="1" t="s">
        <v>540</v>
      </c>
      <c r="D26" s="2" t="s">
        <v>93</v>
      </c>
      <c r="E26" s="2" t="s">
        <v>516</v>
      </c>
      <c r="F26" s="2">
        <v>8</v>
      </c>
      <c r="G26" s="2" t="s">
        <v>541</v>
      </c>
      <c r="H26" s="2" t="b">
        <v>0</v>
      </c>
      <c r="I26" s="2" t="b">
        <v>0</v>
      </c>
      <c r="J26" s="3">
        <v>24</v>
      </c>
    </row>
    <row r="27" spans="1:10" x14ac:dyDescent="0.45">
      <c r="A27" s="1" t="s">
        <v>542</v>
      </c>
      <c r="B27" s="2" t="s">
        <v>543</v>
      </c>
      <c r="C27" s="1" t="s">
        <v>544</v>
      </c>
      <c r="D27" s="2" t="s">
        <v>93</v>
      </c>
      <c r="E27" s="2" t="s">
        <v>516</v>
      </c>
      <c r="F27" s="2">
        <v>9</v>
      </c>
      <c r="G27" s="2" t="s">
        <v>545</v>
      </c>
      <c r="H27" s="2" t="b">
        <v>0</v>
      </c>
      <c r="I27" s="2" t="b">
        <v>0</v>
      </c>
      <c r="J27" s="3">
        <v>25</v>
      </c>
    </row>
    <row r="28" spans="1:10" ht="30" customHeight="1" x14ac:dyDescent="0.45">
      <c r="A28" s="1" t="s">
        <v>546</v>
      </c>
      <c r="B28" s="2" t="s">
        <v>547</v>
      </c>
      <c r="C28" s="1" t="s">
        <v>548</v>
      </c>
      <c r="D28" s="2" t="s">
        <v>93</v>
      </c>
      <c r="E28" s="2" t="s">
        <v>516</v>
      </c>
      <c r="F28" s="2">
        <v>10</v>
      </c>
      <c r="G28" s="2" t="s">
        <v>549</v>
      </c>
      <c r="H28" s="2" t="b">
        <v>1</v>
      </c>
      <c r="I28" s="2" t="b">
        <v>0</v>
      </c>
      <c r="J28" s="3">
        <v>26</v>
      </c>
    </row>
    <row r="29" spans="1:10" ht="30" customHeight="1" x14ac:dyDescent="0.45">
      <c r="A29" s="1" t="s">
        <v>550</v>
      </c>
      <c r="B29" s="2" t="s">
        <v>551</v>
      </c>
      <c r="C29" s="1" t="s">
        <v>552</v>
      </c>
      <c r="D29" s="2" t="s">
        <v>93</v>
      </c>
      <c r="E29" s="2" t="s">
        <v>516</v>
      </c>
      <c r="F29" s="2">
        <v>11</v>
      </c>
      <c r="G29" s="2" t="s">
        <v>553</v>
      </c>
      <c r="H29" s="2" t="b">
        <v>0</v>
      </c>
      <c r="I29" s="2" t="b">
        <v>0</v>
      </c>
      <c r="J29" s="3">
        <v>27</v>
      </c>
    </row>
    <row r="30" spans="1:10" x14ac:dyDescent="0.45">
      <c r="A30" s="1" t="s">
        <v>554</v>
      </c>
      <c r="B30" s="2" t="s">
        <v>555</v>
      </c>
      <c r="C30" s="1" t="s">
        <v>15</v>
      </c>
      <c r="D30" s="2" t="s">
        <v>93</v>
      </c>
      <c r="E30" s="2" t="s">
        <v>516</v>
      </c>
      <c r="F30" s="2">
        <v>12</v>
      </c>
      <c r="G30" s="2" t="s">
        <v>556</v>
      </c>
      <c r="H30" s="2" t="b">
        <v>0</v>
      </c>
      <c r="I30" s="2" t="b">
        <v>0</v>
      </c>
      <c r="J30" s="3">
        <v>28</v>
      </c>
    </row>
    <row r="31" spans="1:10" x14ac:dyDescent="0.45">
      <c r="A31" s="1" t="s">
        <v>557</v>
      </c>
      <c r="B31" s="2" t="s">
        <v>558</v>
      </c>
      <c r="C31" s="1" t="s">
        <v>559</v>
      </c>
      <c r="D31" s="2" t="s">
        <v>93</v>
      </c>
      <c r="E31" s="2" t="s">
        <v>516</v>
      </c>
      <c r="F31" s="2">
        <v>13</v>
      </c>
      <c r="G31" s="2" t="s">
        <v>560</v>
      </c>
      <c r="H31" s="2" t="b">
        <v>1</v>
      </c>
      <c r="I31" s="2" t="b">
        <v>0</v>
      </c>
      <c r="J31" s="3">
        <v>29</v>
      </c>
    </row>
    <row r="32" spans="1:10" x14ac:dyDescent="0.45">
      <c r="A32" s="1" t="s">
        <v>561</v>
      </c>
      <c r="B32" s="2" t="s">
        <v>562</v>
      </c>
      <c r="C32" s="1" t="s">
        <v>563</v>
      </c>
      <c r="D32" s="2" t="s">
        <v>93</v>
      </c>
      <c r="E32" s="2" t="s">
        <v>516</v>
      </c>
      <c r="F32" s="2">
        <v>14</v>
      </c>
      <c r="G32" s="2" t="s">
        <v>564</v>
      </c>
      <c r="H32" s="2" t="b">
        <v>0</v>
      </c>
      <c r="I32" s="2" t="b">
        <v>0</v>
      </c>
      <c r="J32" s="3">
        <v>30</v>
      </c>
    </row>
    <row r="33" spans="1:10" x14ac:dyDescent="0.45">
      <c r="A33" s="1" t="s">
        <v>100</v>
      </c>
      <c r="B33" s="2" t="s">
        <v>565</v>
      </c>
      <c r="C33" s="1" t="s">
        <v>566</v>
      </c>
      <c r="D33" s="2" t="s">
        <v>93</v>
      </c>
      <c r="E33" s="2" t="s">
        <v>516</v>
      </c>
      <c r="F33" s="2">
        <v>15</v>
      </c>
      <c r="G33" s="2" t="s">
        <v>103</v>
      </c>
      <c r="H33" s="2" t="b">
        <v>1</v>
      </c>
      <c r="I33" s="2" t="b">
        <v>0</v>
      </c>
      <c r="J33" s="3">
        <v>31</v>
      </c>
    </row>
    <row r="34" spans="1:10" x14ac:dyDescent="0.45">
      <c r="A34" s="1" t="s">
        <v>567</v>
      </c>
      <c r="B34" s="2" t="s">
        <v>568</v>
      </c>
      <c r="C34" s="1" t="s">
        <v>15</v>
      </c>
      <c r="D34" s="2" t="s">
        <v>93</v>
      </c>
      <c r="E34" s="2" t="s">
        <v>516</v>
      </c>
      <c r="F34" s="2">
        <v>16</v>
      </c>
      <c r="G34" s="2" t="s">
        <v>569</v>
      </c>
      <c r="H34" s="2" t="b">
        <v>0</v>
      </c>
      <c r="I34" s="2" t="b">
        <v>0</v>
      </c>
      <c r="J34" s="3">
        <v>32</v>
      </c>
    </row>
    <row r="35" spans="1:10" ht="60" customHeight="1" x14ac:dyDescent="0.45">
      <c r="A35" s="1" t="s">
        <v>431</v>
      </c>
      <c r="B35" s="2" t="s">
        <v>570</v>
      </c>
      <c r="C35" s="1" t="s">
        <v>571</v>
      </c>
      <c r="D35" s="2" t="s">
        <v>93</v>
      </c>
      <c r="E35" s="2" t="s">
        <v>516</v>
      </c>
      <c r="F35" s="2">
        <v>17</v>
      </c>
      <c r="G35" s="2" t="s">
        <v>434</v>
      </c>
      <c r="H35" s="2" t="b">
        <v>0</v>
      </c>
      <c r="I35" s="2" t="b">
        <v>0</v>
      </c>
      <c r="J35" s="3">
        <v>33</v>
      </c>
    </row>
    <row r="36" spans="1:10" ht="75" customHeight="1" x14ac:dyDescent="0.45">
      <c r="A36" s="1" t="s">
        <v>572</v>
      </c>
      <c r="B36" s="2" t="s">
        <v>573</v>
      </c>
      <c r="C36" s="1" t="s">
        <v>574</v>
      </c>
      <c r="D36" s="2" t="s">
        <v>93</v>
      </c>
      <c r="E36" s="2" t="s">
        <v>516</v>
      </c>
      <c r="F36" s="2">
        <v>18</v>
      </c>
      <c r="G36" s="2" t="s">
        <v>575</v>
      </c>
      <c r="H36" s="2" t="b">
        <v>1</v>
      </c>
      <c r="I36" s="2" t="b">
        <v>0</v>
      </c>
      <c r="J36" s="3">
        <v>34</v>
      </c>
    </row>
    <row r="37" spans="1:10" ht="30" customHeight="1" x14ac:dyDescent="0.45">
      <c r="A37" s="1" t="s">
        <v>576</v>
      </c>
      <c r="B37" s="2" t="s">
        <v>577</v>
      </c>
      <c r="C37" s="1" t="s">
        <v>578</v>
      </c>
      <c r="D37" s="2" t="s">
        <v>93</v>
      </c>
      <c r="E37" s="2" t="s">
        <v>516</v>
      </c>
      <c r="F37" s="2">
        <v>19</v>
      </c>
      <c r="G37" s="2" t="s">
        <v>579</v>
      </c>
      <c r="H37" s="2" t="b">
        <v>1</v>
      </c>
      <c r="I37" s="2" t="b">
        <v>0</v>
      </c>
      <c r="J37" s="3">
        <v>35</v>
      </c>
    </row>
    <row r="38" spans="1:10" ht="45" customHeight="1" x14ac:dyDescent="0.45">
      <c r="A38" s="1" t="s">
        <v>104</v>
      </c>
      <c r="B38" s="2" t="s">
        <v>580</v>
      </c>
      <c r="C38" s="1" t="s">
        <v>581</v>
      </c>
      <c r="D38" s="2" t="s">
        <v>93</v>
      </c>
      <c r="E38" s="2" t="s">
        <v>516</v>
      </c>
      <c r="F38" s="2">
        <v>20</v>
      </c>
      <c r="G38" s="2" t="s">
        <v>107</v>
      </c>
      <c r="H38" s="2" t="b">
        <v>0</v>
      </c>
      <c r="I38" s="2" t="b">
        <v>0</v>
      </c>
      <c r="J38" s="3">
        <v>36</v>
      </c>
    </row>
    <row r="39" spans="1:10" ht="30" customHeight="1" x14ac:dyDescent="0.45">
      <c r="A39" s="1" t="s">
        <v>582</v>
      </c>
      <c r="B39" s="2" t="s">
        <v>583</v>
      </c>
      <c r="C39" s="1" t="s">
        <v>584</v>
      </c>
      <c r="D39" s="2" t="s">
        <v>93</v>
      </c>
      <c r="E39" s="2" t="s">
        <v>516</v>
      </c>
      <c r="F39" s="2">
        <v>21</v>
      </c>
      <c r="G39" s="2" t="s">
        <v>585</v>
      </c>
      <c r="H39" s="2" t="b">
        <v>0</v>
      </c>
      <c r="I39" s="2" t="b">
        <v>0</v>
      </c>
      <c r="J39" s="3">
        <v>37</v>
      </c>
    </row>
    <row r="40" spans="1:10" ht="120" customHeight="1" x14ac:dyDescent="0.45">
      <c r="A40" s="1" t="s">
        <v>586</v>
      </c>
      <c r="B40" s="2" t="s">
        <v>587</v>
      </c>
      <c r="C40" s="1" t="s">
        <v>588</v>
      </c>
      <c r="D40" s="2" t="s">
        <v>93</v>
      </c>
      <c r="E40" s="2" t="s">
        <v>516</v>
      </c>
      <c r="F40" s="2">
        <v>22</v>
      </c>
      <c r="G40" s="2" t="s">
        <v>589</v>
      </c>
      <c r="H40" s="2" t="b">
        <v>1</v>
      </c>
      <c r="I40" s="2" t="b">
        <v>0</v>
      </c>
      <c r="J40" s="3">
        <v>38</v>
      </c>
    </row>
    <row r="41" spans="1:10" ht="45" customHeight="1" x14ac:dyDescent="0.45">
      <c r="A41" s="1" t="s">
        <v>590</v>
      </c>
      <c r="B41" s="2" t="s">
        <v>591</v>
      </c>
      <c r="C41" s="1" t="s">
        <v>592</v>
      </c>
      <c r="D41" s="2" t="s">
        <v>93</v>
      </c>
      <c r="E41" s="2" t="s">
        <v>516</v>
      </c>
      <c r="F41" s="2">
        <v>23</v>
      </c>
      <c r="G41" s="2" t="s">
        <v>590</v>
      </c>
      <c r="H41" s="2" t="b">
        <v>0</v>
      </c>
      <c r="I41" s="2" t="b">
        <v>0</v>
      </c>
      <c r="J41" s="3">
        <v>39</v>
      </c>
    </row>
    <row r="42" spans="1:10" ht="225" customHeight="1" x14ac:dyDescent="0.45">
      <c r="A42" s="1" t="s">
        <v>593</v>
      </c>
      <c r="B42" s="2" t="s">
        <v>594</v>
      </c>
      <c r="C42" s="1" t="s">
        <v>595</v>
      </c>
      <c r="D42" s="2" t="s">
        <v>93</v>
      </c>
      <c r="E42" s="2" t="s">
        <v>516</v>
      </c>
      <c r="F42" s="2">
        <v>24</v>
      </c>
      <c r="G42" s="2" t="s">
        <v>596</v>
      </c>
      <c r="H42" s="2" t="b">
        <v>1</v>
      </c>
      <c r="I42" s="2" t="b">
        <v>0</v>
      </c>
      <c r="J42" s="3">
        <v>40</v>
      </c>
    </row>
    <row r="43" spans="1:10" x14ac:dyDescent="0.45">
      <c r="A43" s="1" t="s">
        <v>114</v>
      </c>
      <c r="B43" s="2" t="s">
        <v>597</v>
      </c>
      <c r="C43" s="1" t="s">
        <v>514</v>
      </c>
      <c r="D43" s="2" t="s">
        <v>111</v>
      </c>
      <c r="E43" s="2" t="s">
        <v>598</v>
      </c>
      <c r="F43" s="2">
        <v>1</v>
      </c>
      <c r="G43" s="2" t="s">
        <v>113</v>
      </c>
      <c r="H43" s="2" t="b">
        <v>1</v>
      </c>
      <c r="I43" s="2" t="b">
        <v>0</v>
      </c>
      <c r="J43" s="3">
        <v>41</v>
      </c>
    </row>
    <row r="44" spans="1:10" ht="45" customHeight="1" x14ac:dyDescent="0.45">
      <c r="A44" s="1" t="s">
        <v>599</v>
      </c>
      <c r="B44" s="2" t="s">
        <v>600</v>
      </c>
      <c r="C44" s="1" t="s">
        <v>601</v>
      </c>
      <c r="D44" s="2" t="s">
        <v>111</v>
      </c>
      <c r="E44" s="2" t="s">
        <v>598</v>
      </c>
      <c r="F44" s="2">
        <v>2</v>
      </c>
      <c r="G44" s="2" t="s">
        <v>602</v>
      </c>
      <c r="H44" s="2" t="b">
        <v>1</v>
      </c>
      <c r="I44" s="2" t="b">
        <v>0</v>
      </c>
      <c r="J44" s="3">
        <v>42</v>
      </c>
    </row>
    <row r="45" spans="1:10" x14ac:dyDescent="0.45">
      <c r="A45" s="1" t="s">
        <v>603</v>
      </c>
      <c r="B45" s="2" t="s">
        <v>604</v>
      </c>
      <c r="C45" s="1" t="s">
        <v>605</v>
      </c>
      <c r="D45" s="2" t="s">
        <v>111</v>
      </c>
      <c r="E45" s="2" t="s">
        <v>598</v>
      </c>
      <c r="F45" s="2">
        <v>3</v>
      </c>
      <c r="G45" s="2" t="s">
        <v>606</v>
      </c>
      <c r="H45" s="2" t="b">
        <v>1</v>
      </c>
      <c r="I45" s="2" t="b">
        <v>0</v>
      </c>
      <c r="J45" s="3">
        <v>43</v>
      </c>
    </row>
    <row r="46" spans="1:10" ht="30" customHeight="1" x14ac:dyDescent="0.45">
      <c r="A46" s="1" t="s">
        <v>607</v>
      </c>
      <c r="B46" s="2" t="s">
        <v>608</v>
      </c>
      <c r="C46" s="1" t="s">
        <v>609</v>
      </c>
      <c r="D46" s="2" t="s">
        <v>111</v>
      </c>
      <c r="E46" s="2" t="s">
        <v>598</v>
      </c>
      <c r="F46" s="2">
        <v>4</v>
      </c>
      <c r="G46" s="2" t="s">
        <v>610</v>
      </c>
      <c r="H46" s="2" t="b">
        <v>0</v>
      </c>
      <c r="I46" s="2" t="b">
        <v>0</v>
      </c>
      <c r="J46" s="3">
        <v>44</v>
      </c>
    </row>
    <row r="47" spans="1:10" ht="45" customHeight="1" x14ac:dyDescent="0.45">
      <c r="A47" s="1" t="s">
        <v>269</v>
      </c>
      <c r="B47" s="2" t="s">
        <v>611</v>
      </c>
      <c r="C47" s="1" t="s">
        <v>612</v>
      </c>
      <c r="D47" s="2" t="s">
        <v>111</v>
      </c>
      <c r="E47" s="2" t="s">
        <v>598</v>
      </c>
      <c r="F47" s="2">
        <v>5</v>
      </c>
      <c r="G47" s="2" t="s">
        <v>271</v>
      </c>
      <c r="H47" s="2" t="b">
        <v>1</v>
      </c>
      <c r="I47" s="2" t="b">
        <v>0</v>
      </c>
      <c r="J47" s="3">
        <v>45</v>
      </c>
    </row>
    <row r="48" spans="1:10" x14ac:dyDescent="0.45">
      <c r="A48" s="1" t="s">
        <v>261</v>
      </c>
      <c r="B48" s="2" t="s">
        <v>613</v>
      </c>
      <c r="C48" s="1" t="s">
        <v>614</v>
      </c>
      <c r="D48" s="2" t="s">
        <v>111</v>
      </c>
      <c r="E48" s="2" t="s">
        <v>598</v>
      </c>
      <c r="F48" s="2">
        <v>6</v>
      </c>
      <c r="G48" s="2" t="s">
        <v>264</v>
      </c>
      <c r="H48" s="2" t="b">
        <v>1</v>
      </c>
      <c r="I48" s="2" t="b">
        <v>0</v>
      </c>
      <c r="J48" s="3">
        <v>46</v>
      </c>
    </row>
    <row r="49" spans="1:10" x14ac:dyDescent="0.45">
      <c r="A49" s="1" t="s">
        <v>615</v>
      </c>
      <c r="B49" s="2" t="s">
        <v>616</v>
      </c>
      <c r="C49" s="1" t="s">
        <v>617</v>
      </c>
      <c r="D49" s="2" t="s">
        <v>111</v>
      </c>
      <c r="E49" s="2" t="s">
        <v>598</v>
      </c>
      <c r="F49" s="2">
        <v>7</v>
      </c>
      <c r="G49" s="2" t="s">
        <v>618</v>
      </c>
      <c r="H49" s="2" t="b">
        <v>0</v>
      </c>
      <c r="I49" s="2" t="b">
        <v>0</v>
      </c>
      <c r="J49" s="3">
        <v>47</v>
      </c>
    </row>
    <row r="50" spans="1:10" x14ac:dyDescent="0.45">
      <c r="A50" s="1" t="s">
        <v>619</v>
      </c>
      <c r="B50" s="2" t="s">
        <v>620</v>
      </c>
      <c r="C50" s="1" t="s">
        <v>621</v>
      </c>
      <c r="D50" s="2" t="s">
        <v>111</v>
      </c>
      <c r="E50" s="2" t="s">
        <v>598</v>
      </c>
      <c r="F50" s="2">
        <v>8</v>
      </c>
      <c r="G50" s="2" t="s">
        <v>622</v>
      </c>
      <c r="H50" s="2" t="b">
        <v>1</v>
      </c>
      <c r="I50" s="2" t="b">
        <v>0</v>
      </c>
      <c r="J50" s="3">
        <v>48</v>
      </c>
    </row>
    <row r="51" spans="1:10" ht="45" customHeight="1" x14ac:dyDescent="0.45">
      <c r="A51" s="1" t="s">
        <v>272</v>
      </c>
      <c r="B51" s="2" t="s">
        <v>273</v>
      </c>
      <c r="C51" s="1" t="s">
        <v>623</v>
      </c>
      <c r="D51" s="2" t="s">
        <v>111</v>
      </c>
      <c r="E51" s="2" t="s">
        <v>598</v>
      </c>
      <c r="F51" s="2">
        <v>9</v>
      </c>
      <c r="G51" s="2" t="s">
        <v>274</v>
      </c>
      <c r="H51" s="2" t="b">
        <v>0</v>
      </c>
      <c r="I51" s="2" t="b">
        <v>0</v>
      </c>
      <c r="J51" s="3">
        <v>49</v>
      </c>
    </row>
    <row r="52" spans="1:10" x14ac:dyDescent="0.45">
      <c r="A52" s="1" t="s">
        <v>64</v>
      </c>
      <c r="B52" s="2" t="s">
        <v>624</v>
      </c>
      <c r="C52" s="1" t="s">
        <v>625</v>
      </c>
      <c r="D52" s="2" t="s">
        <v>64</v>
      </c>
      <c r="E52" s="2" t="s">
        <v>626</v>
      </c>
      <c r="F52" s="2">
        <v>1</v>
      </c>
      <c r="G52" s="2" t="s">
        <v>64</v>
      </c>
      <c r="H52" s="2" t="b">
        <v>1</v>
      </c>
      <c r="I52" s="2" t="b">
        <v>0</v>
      </c>
      <c r="J52" s="3">
        <v>50</v>
      </c>
    </row>
    <row r="53" spans="1:10" ht="75" customHeight="1" x14ac:dyDescent="0.45">
      <c r="A53" s="1" t="s">
        <v>627</v>
      </c>
      <c r="B53" s="2" t="s">
        <v>628</v>
      </c>
      <c r="C53" s="1" t="s">
        <v>629</v>
      </c>
      <c r="D53" s="2" t="s">
        <v>64</v>
      </c>
      <c r="E53" s="2" t="s">
        <v>626</v>
      </c>
      <c r="F53" s="2">
        <v>2</v>
      </c>
      <c r="G53" s="2" t="s">
        <v>630</v>
      </c>
      <c r="H53" s="2" t="b">
        <v>1</v>
      </c>
      <c r="I53" s="2" t="b">
        <v>0</v>
      </c>
      <c r="J53" s="3">
        <v>51</v>
      </c>
    </row>
    <row r="54" spans="1:10" x14ac:dyDescent="0.45">
      <c r="A54" s="1" t="s">
        <v>631</v>
      </c>
      <c r="B54" s="2" t="s">
        <v>632</v>
      </c>
      <c r="C54" s="1" t="s">
        <v>15</v>
      </c>
      <c r="D54" s="2" t="s">
        <v>64</v>
      </c>
      <c r="E54" s="2" t="s">
        <v>626</v>
      </c>
      <c r="F54" s="2">
        <v>3</v>
      </c>
      <c r="G54" s="2" t="s">
        <v>633</v>
      </c>
      <c r="H54" s="2" t="b">
        <v>1</v>
      </c>
      <c r="I54" s="2" t="b">
        <v>0</v>
      </c>
      <c r="J54" s="3">
        <v>52</v>
      </c>
    </row>
    <row r="55" spans="1:10" ht="165" customHeight="1" x14ac:dyDescent="0.45">
      <c r="A55" s="1" t="s">
        <v>70</v>
      </c>
      <c r="B55" s="2" t="s">
        <v>634</v>
      </c>
      <c r="C55" s="1" t="s">
        <v>635</v>
      </c>
      <c r="D55" s="2" t="s">
        <v>64</v>
      </c>
      <c r="E55" s="2" t="s">
        <v>626</v>
      </c>
      <c r="F55" s="2">
        <v>4</v>
      </c>
      <c r="G55" s="2" t="s">
        <v>73</v>
      </c>
      <c r="H55" s="2" t="b">
        <v>1</v>
      </c>
      <c r="I55" s="2" t="b">
        <v>0</v>
      </c>
      <c r="J55" s="3">
        <v>53</v>
      </c>
    </row>
    <row r="56" spans="1:10" ht="45" customHeight="1" x14ac:dyDescent="0.45">
      <c r="A56" s="1" t="s">
        <v>636</v>
      </c>
      <c r="B56" s="2" t="s">
        <v>637</v>
      </c>
      <c r="C56" s="1" t="s">
        <v>638</v>
      </c>
      <c r="D56" s="2" t="s">
        <v>64</v>
      </c>
      <c r="E56" s="2" t="s">
        <v>626</v>
      </c>
      <c r="F56" s="2">
        <v>5</v>
      </c>
      <c r="G56" s="2" t="s">
        <v>639</v>
      </c>
      <c r="H56" s="2" t="b">
        <v>1</v>
      </c>
      <c r="I56" s="2" t="b">
        <v>0</v>
      </c>
      <c r="J56" s="3">
        <v>54</v>
      </c>
    </row>
    <row r="57" spans="1:10" ht="30" customHeight="1" x14ac:dyDescent="0.45">
      <c r="A57" s="1" t="s">
        <v>640</v>
      </c>
      <c r="B57" s="2" t="s">
        <v>641</v>
      </c>
      <c r="C57" s="1" t="s">
        <v>642</v>
      </c>
      <c r="D57" s="2" t="s">
        <v>64</v>
      </c>
      <c r="E57" s="2" t="s">
        <v>626</v>
      </c>
      <c r="F57" s="2">
        <v>6</v>
      </c>
      <c r="G57" s="2" t="s">
        <v>643</v>
      </c>
      <c r="H57" s="2" t="b">
        <v>0</v>
      </c>
      <c r="I57" s="2" t="b">
        <v>0</v>
      </c>
      <c r="J57" s="3">
        <v>55</v>
      </c>
    </row>
    <row r="58" spans="1:10" x14ac:dyDescent="0.45">
      <c r="A58" s="1" t="s">
        <v>644</v>
      </c>
      <c r="B58" s="2" t="s">
        <v>645</v>
      </c>
      <c r="C58" s="1" t="s">
        <v>15</v>
      </c>
      <c r="D58" s="2" t="s">
        <v>64</v>
      </c>
      <c r="E58" s="2" t="s">
        <v>626</v>
      </c>
      <c r="F58" s="2">
        <v>7</v>
      </c>
      <c r="G58" s="2" t="s">
        <v>646</v>
      </c>
      <c r="H58" s="2" t="b">
        <v>0</v>
      </c>
      <c r="I58" s="2" t="b">
        <v>0</v>
      </c>
      <c r="J58" s="3">
        <v>56</v>
      </c>
    </row>
    <row r="59" spans="1:10" x14ac:dyDescent="0.45">
      <c r="A59" s="1" t="s">
        <v>391</v>
      </c>
      <c r="B59" s="2" t="s">
        <v>647</v>
      </c>
      <c r="C59" s="1" t="s">
        <v>648</v>
      </c>
      <c r="D59" s="2" t="s">
        <v>64</v>
      </c>
      <c r="E59" s="2" t="s">
        <v>626</v>
      </c>
      <c r="F59" s="2">
        <v>8</v>
      </c>
      <c r="G59" s="2" t="s">
        <v>393</v>
      </c>
      <c r="H59" s="2" t="b">
        <v>0</v>
      </c>
      <c r="I59" s="2" t="b">
        <v>0</v>
      </c>
      <c r="J59" s="3">
        <v>57</v>
      </c>
    </row>
    <row r="60" spans="1:10" x14ac:dyDescent="0.45">
      <c r="A60" s="1" t="s">
        <v>649</v>
      </c>
      <c r="B60" s="2" t="s">
        <v>650</v>
      </c>
      <c r="C60" s="1" t="s">
        <v>15</v>
      </c>
      <c r="D60" s="2" t="s">
        <v>64</v>
      </c>
      <c r="E60" s="2" t="s">
        <v>626</v>
      </c>
      <c r="F60" s="2">
        <v>9</v>
      </c>
      <c r="G60" s="2" t="s">
        <v>651</v>
      </c>
      <c r="H60" s="2" t="b">
        <v>1</v>
      </c>
      <c r="I60" s="2" t="b">
        <v>0</v>
      </c>
      <c r="J60" s="3">
        <v>58</v>
      </c>
    </row>
    <row r="61" spans="1:10" ht="60" customHeight="1" x14ac:dyDescent="0.45">
      <c r="A61" s="1" t="s">
        <v>652</v>
      </c>
      <c r="B61" s="2" t="s">
        <v>653</v>
      </c>
      <c r="C61" s="1" t="s">
        <v>654</v>
      </c>
      <c r="D61" s="2" t="s">
        <v>64</v>
      </c>
      <c r="E61" s="2" t="s">
        <v>626</v>
      </c>
      <c r="F61" s="2">
        <v>10</v>
      </c>
      <c r="G61" s="2" t="s">
        <v>655</v>
      </c>
      <c r="H61" s="2" t="b">
        <v>0</v>
      </c>
      <c r="I61" s="2" t="b">
        <v>0</v>
      </c>
      <c r="J61" s="3">
        <v>59</v>
      </c>
    </row>
    <row r="62" spans="1:10" ht="30" customHeight="1" x14ac:dyDescent="0.45">
      <c r="A62" s="1" t="s">
        <v>420</v>
      </c>
      <c r="B62" s="2" t="s">
        <v>656</v>
      </c>
      <c r="C62" s="1" t="s">
        <v>657</v>
      </c>
      <c r="D62" s="2" t="s">
        <v>64</v>
      </c>
      <c r="E62" s="2" t="s">
        <v>626</v>
      </c>
      <c r="F62" s="2">
        <v>11</v>
      </c>
      <c r="G62" s="2" t="s">
        <v>422</v>
      </c>
      <c r="H62" s="2" t="b">
        <v>0</v>
      </c>
      <c r="I62" s="2" t="b">
        <v>0</v>
      </c>
      <c r="J62" s="3">
        <v>60</v>
      </c>
    </row>
    <row r="63" spans="1:10" x14ac:dyDescent="0.45">
      <c r="A63" s="1" t="s">
        <v>658</v>
      </c>
      <c r="B63" s="2" t="s">
        <v>659</v>
      </c>
      <c r="C63" s="1" t="s">
        <v>15</v>
      </c>
      <c r="D63" s="2" t="s">
        <v>64</v>
      </c>
      <c r="E63" s="2" t="s">
        <v>626</v>
      </c>
      <c r="F63" s="2">
        <v>12</v>
      </c>
      <c r="G63" s="2" t="s">
        <v>660</v>
      </c>
      <c r="H63" s="2" t="b">
        <v>1</v>
      </c>
      <c r="I63" s="2" t="b">
        <v>0</v>
      </c>
      <c r="J63" s="3">
        <v>61</v>
      </c>
    </row>
    <row r="64" spans="1:10" ht="30" customHeight="1" x14ac:dyDescent="0.45">
      <c r="A64" s="1" t="s">
        <v>446</v>
      </c>
      <c r="B64" s="2" t="s">
        <v>661</v>
      </c>
      <c r="C64" s="1" t="s">
        <v>662</v>
      </c>
      <c r="D64" s="2" t="s">
        <v>64</v>
      </c>
      <c r="E64" s="2" t="s">
        <v>626</v>
      </c>
      <c r="F64" s="2">
        <v>13</v>
      </c>
      <c r="G64" s="2" t="s">
        <v>449</v>
      </c>
      <c r="H64" s="2" t="b">
        <v>0</v>
      </c>
      <c r="I64" s="2" t="b">
        <v>0</v>
      </c>
      <c r="J64" s="3">
        <v>62</v>
      </c>
    </row>
    <row r="65" spans="1:10" ht="45" customHeight="1" x14ac:dyDescent="0.45">
      <c r="A65" s="1" t="s">
        <v>663</v>
      </c>
      <c r="B65" s="2" t="s">
        <v>664</v>
      </c>
      <c r="C65" s="1" t="s">
        <v>665</v>
      </c>
      <c r="D65" s="2" t="s">
        <v>64</v>
      </c>
      <c r="E65" s="2" t="s">
        <v>626</v>
      </c>
      <c r="F65" s="2">
        <v>14</v>
      </c>
      <c r="G65" s="2" t="s">
        <v>666</v>
      </c>
      <c r="H65" s="2" t="b">
        <v>0</v>
      </c>
      <c r="I65" s="2" t="b">
        <v>0</v>
      </c>
      <c r="J65" s="3">
        <v>63</v>
      </c>
    </row>
    <row r="66" spans="1:10" ht="135" customHeight="1" x14ac:dyDescent="0.45">
      <c r="A66" s="1" t="s">
        <v>667</v>
      </c>
      <c r="B66" s="2" t="s">
        <v>668</v>
      </c>
      <c r="C66" s="1" t="s">
        <v>669</v>
      </c>
      <c r="D66" s="2" t="s">
        <v>64</v>
      </c>
      <c r="E66" s="2" t="s">
        <v>626</v>
      </c>
      <c r="F66" s="2">
        <v>15</v>
      </c>
      <c r="G66" s="2" t="s">
        <v>670</v>
      </c>
      <c r="H66" s="2" t="b">
        <v>1</v>
      </c>
      <c r="I66" s="2" t="b">
        <v>0</v>
      </c>
      <c r="J66" s="3">
        <v>64</v>
      </c>
    </row>
    <row r="67" spans="1:10" ht="30" customHeight="1" x14ac:dyDescent="0.45">
      <c r="A67" s="1" t="s">
        <v>671</v>
      </c>
      <c r="B67" s="2" t="s">
        <v>672</v>
      </c>
      <c r="C67" s="1" t="s">
        <v>673</v>
      </c>
      <c r="D67" s="2" t="s">
        <v>64</v>
      </c>
      <c r="E67" s="2" t="s">
        <v>626</v>
      </c>
      <c r="F67" s="2">
        <v>16</v>
      </c>
      <c r="G67" s="2" t="s">
        <v>674</v>
      </c>
      <c r="H67" s="2" t="b">
        <v>1</v>
      </c>
      <c r="I67" s="2" t="b">
        <v>0</v>
      </c>
      <c r="J67" s="3">
        <v>65</v>
      </c>
    </row>
    <row r="68" spans="1:10" ht="30" customHeight="1" x14ac:dyDescent="0.45">
      <c r="A68" s="1" t="s">
        <v>675</v>
      </c>
      <c r="B68" s="2" t="s">
        <v>676</v>
      </c>
      <c r="C68" s="1" t="s">
        <v>677</v>
      </c>
      <c r="D68" s="2" t="s">
        <v>64</v>
      </c>
      <c r="E68" s="2" t="s">
        <v>626</v>
      </c>
      <c r="F68" s="2">
        <v>17</v>
      </c>
      <c r="G68" s="2" t="s">
        <v>678</v>
      </c>
      <c r="H68" s="2" t="b">
        <v>1</v>
      </c>
      <c r="I68" s="2" t="b">
        <v>0</v>
      </c>
      <c r="J68" s="3">
        <v>66</v>
      </c>
    </row>
    <row r="69" spans="1:10" ht="225" customHeight="1" x14ac:dyDescent="0.45">
      <c r="A69" s="1" t="s">
        <v>679</v>
      </c>
      <c r="B69" s="2" t="s">
        <v>680</v>
      </c>
      <c r="C69" s="1" t="s">
        <v>681</v>
      </c>
      <c r="D69" s="2" t="s">
        <v>64</v>
      </c>
      <c r="E69" s="2" t="s">
        <v>626</v>
      </c>
      <c r="F69" s="2">
        <v>18</v>
      </c>
      <c r="G69" s="2" t="s">
        <v>682</v>
      </c>
      <c r="H69" s="2" t="b">
        <v>0</v>
      </c>
      <c r="I69" s="2" t="b">
        <v>0</v>
      </c>
      <c r="J69" s="3">
        <v>67</v>
      </c>
    </row>
    <row r="70" spans="1:10" ht="30" customHeight="1" x14ac:dyDescent="0.45">
      <c r="A70" s="1" t="s">
        <v>683</v>
      </c>
      <c r="B70" s="2" t="s">
        <v>684</v>
      </c>
      <c r="C70" s="1" t="s">
        <v>685</v>
      </c>
      <c r="D70" s="2" t="s">
        <v>64</v>
      </c>
      <c r="E70" s="2" t="s">
        <v>626</v>
      </c>
      <c r="F70" s="2">
        <v>19</v>
      </c>
      <c r="G70" s="2" t="s">
        <v>686</v>
      </c>
      <c r="H70" s="2" t="b">
        <v>1</v>
      </c>
      <c r="I70" s="2" t="b">
        <v>0</v>
      </c>
      <c r="J70" s="3">
        <v>68</v>
      </c>
    </row>
    <row r="71" spans="1:10" ht="165" customHeight="1" x14ac:dyDescent="0.45">
      <c r="A71" s="1" t="s">
        <v>687</v>
      </c>
      <c r="B71" s="2" t="s">
        <v>688</v>
      </c>
      <c r="C71" s="1" t="s">
        <v>689</v>
      </c>
      <c r="D71" s="2" t="s">
        <v>64</v>
      </c>
      <c r="E71" s="2" t="s">
        <v>626</v>
      </c>
      <c r="F71" s="2">
        <v>20</v>
      </c>
      <c r="G71" s="2" t="s">
        <v>690</v>
      </c>
      <c r="H71" s="2" t="b">
        <v>0</v>
      </c>
      <c r="I71" s="2" t="b">
        <v>0</v>
      </c>
      <c r="J71" s="3">
        <v>69</v>
      </c>
    </row>
    <row r="72" spans="1:10" x14ac:dyDescent="0.45">
      <c r="A72" s="1" t="s">
        <v>691</v>
      </c>
      <c r="B72" s="2" t="s">
        <v>692</v>
      </c>
      <c r="C72" s="1" t="s">
        <v>693</v>
      </c>
      <c r="D72" s="2" t="s">
        <v>64</v>
      </c>
      <c r="E72" s="2" t="s">
        <v>626</v>
      </c>
      <c r="F72" s="2">
        <v>21</v>
      </c>
      <c r="G72" s="2" t="s">
        <v>691</v>
      </c>
      <c r="H72" s="2" t="b">
        <v>1</v>
      </c>
      <c r="I72" s="2" t="b">
        <v>0</v>
      </c>
      <c r="J72" s="3">
        <v>70</v>
      </c>
    </row>
    <row r="73" spans="1:10" x14ac:dyDescent="0.45">
      <c r="A73" s="1" t="s">
        <v>694</v>
      </c>
      <c r="B73" s="2" t="s">
        <v>695</v>
      </c>
      <c r="C73" s="1" t="s">
        <v>696</v>
      </c>
      <c r="D73" s="2" t="s">
        <v>64</v>
      </c>
      <c r="E73" s="2" t="s">
        <v>626</v>
      </c>
      <c r="F73" s="2">
        <v>22</v>
      </c>
      <c r="G73" s="2" t="s">
        <v>697</v>
      </c>
      <c r="H73" s="2" t="b">
        <v>1</v>
      </c>
      <c r="I73" s="2" t="b">
        <v>0</v>
      </c>
      <c r="J73" s="3">
        <v>71</v>
      </c>
    </row>
    <row r="74" spans="1:10" ht="30" customHeight="1" x14ac:dyDescent="0.45">
      <c r="A74" s="1" t="s">
        <v>698</v>
      </c>
      <c r="B74" s="2" t="s">
        <v>699</v>
      </c>
      <c r="C74" s="1" t="s">
        <v>700</v>
      </c>
      <c r="D74" s="2" t="s">
        <v>64</v>
      </c>
      <c r="E74" s="2" t="s">
        <v>626</v>
      </c>
      <c r="F74" s="2">
        <v>23</v>
      </c>
      <c r="G74" s="2" t="s">
        <v>701</v>
      </c>
      <c r="H74" s="2" t="b">
        <v>0</v>
      </c>
      <c r="I74" s="2" t="b">
        <v>0</v>
      </c>
      <c r="J74" s="3">
        <v>72</v>
      </c>
    </row>
    <row r="75" spans="1:10" ht="30" customHeight="1" x14ac:dyDescent="0.45">
      <c r="A75" s="1" t="s">
        <v>702</v>
      </c>
      <c r="B75" s="2" t="s">
        <v>457</v>
      </c>
      <c r="C75" s="1" t="s">
        <v>15</v>
      </c>
      <c r="D75" s="2" t="s">
        <v>64</v>
      </c>
      <c r="E75" s="2" t="s">
        <v>626</v>
      </c>
      <c r="F75" s="2">
        <v>24</v>
      </c>
      <c r="G75" s="2" t="s">
        <v>703</v>
      </c>
      <c r="H75" s="2" t="b">
        <v>0</v>
      </c>
      <c r="I75" s="2" t="b">
        <v>0</v>
      </c>
      <c r="J75" s="3">
        <v>73</v>
      </c>
    </row>
    <row r="76" spans="1:10" ht="30" customHeight="1" x14ac:dyDescent="0.45">
      <c r="A76" s="1" t="s">
        <v>704</v>
      </c>
      <c r="B76" s="2" t="s">
        <v>705</v>
      </c>
      <c r="C76" s="1" t="s">
        <v>706</v>
      </c>
      <c r="D76" s="2" t="s">
        <v>64</v>
      </c>
      <c r="E76" s="2" t="s">
        <v>626</v>
      </c>
      <c r="F76" s="2">
        <v>25</v>
      </c>
      <c r="G76" s="2" t="s">
        <v>707</v>
      </c>
      <c r="H76" s="2" t="b">
        <v>0</v>
      </c>
      <c r="I76" s="2" t="b">
        <v>0</v>
      </c>
      <c r="J76" s="3">
        <v>74</v>
      </c>
    </row>
    <row r="77" spans="1:10" x14ac:dyDescent="0.45">
      <c r="A77" s="1" t="s">
        <v>708</v>
      </c>
      <c r="B77" s="2" t="s">
        <v>709</v>
      </c>
      <c r="C77" s="1" t="s">
        <v>710</v>
      </c>
      <c r="D77" s="2" t="s">
        <v>64</v>
      </c>
      <c r="E77" s="2" t="s">
        <v>626</v>
      </c>
      <c r="F77" s="2">
        <v>26</v>
      </c>
      <c r="G77" s="2" t="s">
        <v>711</v>
      </c>
      <c r="H77" s="2" t="b">
        <v>1</v>
      </c>
      <c r="I77" s="2" t="b">
        <v>0</v>
      </c>
      <c r="J77" s="3">
        <v>75</v>
      </c>
    </row>
    <row r="78" spans="1:10" ht="60" customHeight="1" x14ac:dyDescent="0.45">
      <c r="A78" s="1" t="s">
        <v>712</v>
      </c>
      <c r="B78" s="2" t="s">
        <v>713</v>
      </c>
      <c r="C78" s="1" t="s">
        <v>714</v>
      </c>
      <c r="D78" s="2" t="s">
        <v>64</v>
      </c>
      <c r="E78" s="2" t="s">
        <v>626</v>
      </c>
      <c r="F78" s="2">
        <v>27</v>
      </c>
      <c r="G78" s="2" t="s">
        <v>712</v>
      </c>
      <c r="H78" s="2" t="b">
        <v>0</v>
      </c>
      <c r="I78" s="2" t="b">
        <v>0</v>
      </c>
      <c r="J78" s="3">
        <v>76</v>
      </c>
    </row>
    <row r="79" spans="1:10" x14ac:dyDescent="0.45">
      <c r="A79" s="1" t="s">
        <v>715</v>
      </c>
      <c r="B79" s="2" t="s">
        <v>454</v>
      </c>
      <c r="C79" s="1" t="s">
        <v>15</v>
      </c>
      <c r="D79" s="2" t="s">
        <v>64</v>
      </c>
      <c r="E79" s="2" t="s">
        <v>626</v>
      </c>
      <c r="F79" s="2">
        <v>28</v>
      </c>
      <c r="G79" s="2" t="s">
        <v>716</v>
      </c>
      <c r="H79" s="2" t="b">
        <v>0</v>
      </c>
      <c r="I79" s="2" t="b">
        <v>0</v>
      </c>
      <c r="J79" s="3">
        <v>77</v>
      </c>
    </row>
    <row r="80" spans="1:10" ht="285" customHeight="1" x14ac:dyDescent="0.45">
      <c r="A80" s="1" t="s">
        <v>126</v>
      </c>
      <c r="B80" s="2" t="s">
        <v>717</v>
      </c>
      <c r="C80" s="1" t="s">
        <v>718</v>
      </c>
      <c r="D80" s="2" t="s">
        <v>64</v>
      </c>
      <c r="E80" s="2" t="s">
        <v>626</v>
      </c>
      <c r="F80" s="2">
        <v>29</v>
      </c>
      <c r="G80" s="2" t="s">
        <v>129</v>
      </c>
      <c r="H80" s="2" t="b">
        <v>1</v>
      </c>
      <c r="I80" s="2" t="b">
        <v>0</v>
      </c>
      <c r="J80" s="3">
        <v>78</v>
      </c>
    </row>
    <row r="81" spans="1:10" ht="30" customHeight="1" x14ac:dyDescent="0.45">
      <c r="A81" s="1" t="s">
        <v>427</v>
      </c>
      <c r="B81" s="2" t="s">
        <v>719</v>
      </c>
      <c r="C81" s="1" t="s">
        <v>720</v>
      </c>
      <c r="D81" s="2" t="s">
        <v>64</v>
      </c>
      <c r="E81" s="2" t="s">
        <v>626</v>
      </c>
      <c r="F81" s="2">
        <v>30</v>
      </c>
      <c r="G81" s="2" t="s">
        <v>430</v>
      </c>
      <c r="H81" s="2" t="b">
        <v>0</v>
      </c>
      <c r="I81" s="2" t="b">
        <v>0</v>
      </c>
      <c r="J81" s="3">
        <v>79</v>
      </c>
    </row>
    <row r="82" spans="1:10" x14ac:dyDescent="0.45">
      <c r="A82" s="1" t="s">
        <v>721</v>
      </c>
      <c r="B82" s="2" t="s">
        <v>722</v>
      </c>
      <c r="C82" s="1" t="s">
        <v>723</v>
      </c>
      <c r="D82" s="2" t="s">
        <v>64</v>
      </c>
      <c r="E82" s="2" t="s">
        <v>626</v>
      </c>
      <c r="F82" s="2">
        <v>31</v>
      </c>
      <c r="G82" s="2" t="s">
        <v>724</v>
      </c>
      <c r="H82" s="2" t="b">
        <v>0</v>
      </c>
      <c r="I82" s="2" t="b">
        <v>0</v>
      </c>
      <c r="J82" s="3">
        <v>80</v>
      </c>
    </row>
    <row r="83" spans="1:10" x14ac:dyDescent="0.45">
      <c r="A83" s="1" t="s">
        <v>725</v>
      </c>
      <c r="B83" s="2" t="s">
        <v>726</v>
      </c>
      <c r="C83" s="1" t="s">
        <v>15</v>
      </c>
      <c r="D83" s="2" t="s">
        <v>64</v>
      </c>
      <c r="E83" s="2" t="s">
        <v>626</v>
      </c>
      <c r="F83" s="2">
        <v>32</v>
      </c>
      <c r="G83" s="2" t="s">
        <v>727</v>
      </c>
      <c r="H83" s="2" t="b">
        <v>1</v>
      </c>
      <c r="I83" s="2" t="b">
        <v>0</v>
      </c>
      <c r="J83" s="3">
        <v>81</v>
      </c>
    </row>
    <row r="84" spans="1:10" ht="30" customHeight="1" x14ac:dyDescent="0.45">
      <c r="A84" s="1" t="s">
        <v>728</v>
      </c>
      <c r="B84" s="2" t="s">
        <v>729</v>
      </c>
      <c r="C84" s="1" t="s">
        <v>730</v>
      </c>
      <c r="D84" s="2" t="s">
        <v>64</v>
      </c>
      <c r="E84" s="2" t="s">
        <v>731</v>
      </c>
      <c r="F84" s="2">
        <v>1</v>
      </c>
      <c r="G84" s="2" t="s">
        <v>732</v>
      </c>
      <c r="H84" s="2" t="b">
        <v>1</v>
      </c>
      <c r="I84" s="2" t="b">
        <v>0</v>
      </c>
      <c r="J84" s="3">
        <v>82</v>
      </c>
    </row>
    <row r="85" spans="1:10" ht="45" customHeight="1" x14ac:dyDescent="0.45">
      <c r="A85" s="1" t="s">
        <v>82</v>
      </c>
      <c r="B85" s="2" t="s">
        <v>733</v>
      </c>
      <c r="C85" s="1" t="s">
        <v>734</v>
      </c>
      <c r="D85" s="2" t="s">
        <v>64</v>
      </c>
      <c r="E85" s="2" t="s">
        <v>731</v>
      </c>
      <c r="F85" s="2">
        <v>2</v>
      </c>
      <c r="G85" s="2" t="s">
        <v>85</v>
      </c>
      <c r="H85" s="2" t="b">
        <v>1</v>
      </c>
      <c r="I85" s="2" t="b">
        <v>0</v>
      </c>
      <c r="J85" s="3">
        <v>83</v>
      </c>
    </row>
    <row r="86" spans="1:10" ht="45" customHeight="1" x14ac:dyDescent="0.45">
      <c r="A86" s="1" t="s">
        <v>394</v>
      </c>
      <c r="B86" s="2" t="s">
        <v>735</v>
      </c>
      <c r="C86" s="1" t="s">
        <v>736</v>
      </c>
      <c r="D86" s="2" t="s">
        <v>64</v>
      </c>
      <c r="E86" s="2" t="s">
        <v>731</v>
      </c>
      <c r="F86" s="2">
        <v>3</v>
      </c>
      <c r="G86" s="2" t="s">
        <v>394</v>
      </c>
      <c r="H86" s="2" t="b">
        <v>1</v>
      </c>
      <c r="I86" s="2" t="b">
        <v>0</v>
      </c>
      <c r="J86" s="3">
        <v>84</v>
      </c>
    </row>
    <row r="87" spans="1:10" x14ac:dyDescent="0.45">
      <c r="A87" s="1" t="s">
        <v>41</v>
      </c>
      <c r="B87" s="2" t="s">
        <v>737</v>
      </c>
      <c r="C87" s="1" t="s">
        <v>738</v>
      </c>
      <c r="D87" s="2" t="s">
        <v>41</v>
      </c>
      <c r="E87" s="2" t="s">
        <v>739</v>
      </c>
      <c r="F87" s="2">
        <v>1</v>
      </c>
      <c r="G87" s="2" t="s">
        <v>41</v>
      </c>
      <c r="H87" s="2" t="b">
        <v>1</v>
      </c>
      <c r="I87" s="2" t="b">
        <v>0</v>
      </c>
      <c r="J87" s="3">
        <v>85</v>
      </c>
    </row>
    <row r="88" spans="1:10" ht="30" customHeight="1" x14ac:dyDescent="0.45">
      <c r="A88" s="1" t="s">
        <v>740</v>
      </c>
      <c r="B88" s="2" t="s">
        <v>741</v>
      </c>
      <c r="C88" s="1" t="s">
        <v>742</v>
      </c>
      <c r="D88" s="2" t="s">
        <v>41</v>
      </c>
      <c r="E88" s="2" t="s">
        <v>739</v>
      </c>
      <c r="F88" s="2">
        <v>2</v>
      </c>
      <c r="G88" s="2" t="s">
        <v>743</v>
      </c>
      <c r="H88" s="2" t="b">
        <v>0</v>
      </c>
      <c r="I88" s="2" t="b">
        <v>0</v>
      </c>
      <c r="J88" s="3">
        <v>86</v>
      </c>
    </row>
    <row r="89" spans="1:10" ht="120" customHeight="1" x14ac:dyDescent="0.45">
      <c r="A89" s="1" t="s">
        <v>744</v>
      </c>
      <c r="B89" s="2" t="s">
        <v>745</v>
      </c>
      <c r="C89" s="1" t="s">
        <v>746</v>
      </c>
      <c r="D89" s="2" t="s">
        <v>41</v>
      </c>
      <c r="E89" s="2" t="s">
        <v>739</v>
      </c>
      <c r="F89" s="2">
        <v>3</v>
      </c>
      <c r="G89" s="2" t="s">
        <v>747</v>
      </c>
      <c r="H89" s="2" t="b">
        <v>1</v>
      </c>
      <c r="I89" s="2" t="b">
        <v>0</v>
      </c>
      <c r="J89" s="3">
        <v>87</v>
      </c>
    </row>
    <row r="90" spans="1:10" ht="135" customHeight="1" x14ac:dyDescent="0.45">
      <c r="A90" s="1" t="s">
        <v>748</v>
      </c>
      <c r="B90" s="2" t="s">
        <v>749</v>
      </c>
      <c r="C90" s="1" t="s">
        <v>750</v>
      </c>
      <c r="D90" s="2" t="s">
        <v>41</v>
      </c>
      <c r="E90" s="2" t="s">
        <v>739</v>
      </c>
      <c r="F90" s="2">
        <v>4</v>
      </c>
      <c r="G90" s="2" t="s">
        <v>751</v>
      </c>
      <c r="H90" s="2" t="b">
        <v>0</v>
      </c>
      <c r="I90" s="2" t="b">
        <v>0</v>
      </c>
      <c r="J90" s="3">
        <v>88</v>
      </c>
    </row>
    <row r="91" spans="1:10" x14ac:dyDescent="0.45">
      <c r="A91" s="1" t="s">
        <v>752</v>
      </c>
      <c r="B91" s="2" t="s">
        <v>753</v>
      </c>
      <c r="C91" s="1" t="s">
        <v>754</v>
      </c>
      <c r="D91" s="2" t="s">
        <v>41</v>
      </c>
      <c r="E91" s="2" t="s">
        <v>739</v>
      </c>
      <c r="F91" s="2">
        <v>5</v>
      </c>
      <c r="G91" s="2" t="s">
        <v>411</v>
      </c>
      <c r="H91" s="2" t="b">
        <v>0</v>
      </c>
      <c r="I91" s="2" t="b">
        <v>0</v>
      </c>
      <c r="J91" s="3">
        <v>89</v>
      </c>
    </row>
    <row r="92" spans="1:10" ht="30" customHeight="1" x14ac:dyDescent="0.45">
      <c r="A92" s="1" t="s">
        <v>755</v>
      </c>
      <c r="B92" s="2" t="s">
        <v>756</v>
      </c>
      <c r="C92" s="1" t="s">
        <v>757</v>
      </c>
      <c r="D92" s="2" t="s">
        <v>41</v>
      </c>
      <c r="E92" s="2" t="s">
        <v>739</v>
      </c>
      <c r="F92" s="2">
        <v>6</v>
      </c>
      <c r="G92" s="2" t="s">
        <v>758</v>
      </c>
      <c r="H92" s="2" t="b">
        <v>1</v>
      </c>
      <c r="I92" s="2" t="b">
        <v>0</v>
      </c>
      <c r="J92" s="3">
        <v>90</v>
      </c>
    </row>
    <row r="93" spans="1:10" x14ac:dyDescent="0.45">
      <c r="A93" s="1" t="s">
        <v>759</v>
      </c>
      <c r="B93" s="2" t="s">
        <v>760</v>
      </c>
      <c r="C93" s="1" t="s">
        <v>761</v>
      </c>
      <c r="D93" s="2" t="s">
        <v>41</v>
      </c>
      <c r="E93" s="2" t="s">
        <v>739</v>
      </c>
      <c r="F93" s="2">
        <v>7</v>
      </c>
      <c r="G93" s="2" t="s">
        <v>762</v>
      </c>
      <c r="H93" s="2" t="b">
        <v>1</v>
      </c>
      <c r="I93" s="2" t="b">
        <v>0</v>
      </c>
      <c r="J93" s="3">
        <v>91</v>
      </c>
    </row>
    <row r="94" spans="1:10" ht="30" customHeight="1" x14ac:dyDescent="0.45">
      <c r="A94" s="1" t="s">
        <v>763</v>
      </c>
      <c r="B94" s="2" t="s">
        <v>764</v>
      </c>
      <c r="C94" s="1" t="s">
        <v>765</v>
      </c>
      <c r="D94" s="2" t="s">
        <v>41</v>
      </c>
      <c r="E94" s="2" t="s">
        <v>739</v>
      </c>
      <c r="F94" s="2">
        <v>8</v>
      </c>
      <c r="G94" s="2" t="s">
        <v>766</v>
      </c>
      <c r="H94" s="2" t="b">
        <v>1</v>
      </c>
      <c r="I94" s="2" t="b">
        <v>0</v>
      </c>
      <c r="J94" s="3">
        <v>92</v>
      </c>
    </row>
    <row r="95" spans="1:10" x14ac:dyDescent="0.45">
      <c r="A95" s="1" t="s">
        <v>388</v>
      </c>
      <c r="B95" s="2" t="s">
        <v>767</v>
      </c>
      <c r="C95" s="1" t="s">
        <v>15</v>
      </c>
      <c r="D95" s="2" t="s">
        <v>41</v>
      </c>
      <c r="E95" s="2" t="s">
        <v>739</v>
      </c>
      <c r="F95" s="2">
        <v>9</v>
      </c>
      <c r="G95" s="2" t="s">
        <v>390</v>
      </c>
      <c r="H95" s="2" t="b">
        <v>0</v>
      </c>
      <c r="I95" s="2" t="b">
        <v>0</v>
      </c>
      <c r="J95" s="3">
        <v>93</v>
      </c>
    </row>
    <row r="96" spans="1:10" x14ac:dyDescent="0.45">
      <c r="A96" s="1" t="s">
        <v>768</v>
      </c>
      <c r="B96" s="2" t="s">
        <v>769</v>
      </c>
      <c r="C96" s="1" t="s">
        <v>15</v>
      </c>
      <c r="D96" s="2" t="s">
        <v>41</v>
      </c>
      <c r="E96" s="2" t="s">
        <v>739</v>
      </c>
      <c r="F96" s="2">
        <v>10</v>
      </c>
      <c r="G96" s="2" t="s">
        <v>770</v>
      </c>
      <c r="H96" s="2" t="b">
        <v>1</v>
      </c>
      <c r="I96" s="2" t="b">
        <v>0</v>
      </c>
      <c r="J96" s="3">
        <v>94</v>
      </c>
    </row>
    <row r="97" spans="1:10" ht="60" customHeight="1" x14ac:dyDescent="0.45">
      <c r="A97" s="1" t="s">
        <v>771</v>
      </c>
      <c r="B97" s="2" t="s">
        <v>772</v>
      </c>
      <c r="C97" s="1" t="s">
        <v>773</v>
      </c>
      <c r="D97" s="2" t="s">
        <v>41</v>
      </c>
      <c r="E97" s="2" t="s">
        <v>739</v>
      </c>
      <c r="F97" s="2">
        <v>11</v>
      </c>
      <c r="G97" s="2" t="s">
        <v>774</v>
      </c>
      <c r="H97" s="2" t="b">
        <v>1</v>
      </c>
      <c r="I97" s="2" t="b">
        <v>0</v>
      </c>
      <c r="J97" s="3">
        <v>95</v>
      </c>
    </row>
    <row r="98" spans="1:10" ht="60" customHeight="1" x14ac:dyDescent="0.45">
      <c r="A98" s="1" t="s">
        <v>775</v>
      </c>
      <c r="B98" s="2" t="s">
        <v>776</v>
      </c>
      <c r="C98" s="1" t="s">
        <v>777</v>
      </c>
      <c r="D98" s="2" t="s">
        <v>41</v>
      </c>
      <c r="E98" s="2" t="s">
        <v>739</v>
      </c>
      <c r="F98" s="2">
        <v>12</v>
      </c>
      <c r="G98" s="2" t="s">
        <v>778</v>
      </c>
      <c r="H98" s="2" t="b">
        <v>1</v>
      </c>
      <c r="I98" s="2" t="b">
        <v>0</v>
      </c>
      <c r="J98" s="3">
        <v>96</v>
      </c>
    </row>
    <row r="99" spans="1:10" x14ac:dyDescent="0.45">
      <c r="A99" s="1" t="s">
        <v>779</v>
      </c>
      <c r="B99" s="2" t="s">
        <v>780</v>
      </c>
      <c r="C99" s="1" t="s">
        <v>781</v>
      </c>
      <c r="D99" s="2" t="s">
        <v>41</v>
      </c>
      <c r="E99" s="2" t="s">
        <v>739</v>
      </c>
      <c r="F99" s="2">
        <v>13</v>
      </c>
      <c r="G99" s="2" t="s">
        <v>782</v>
      </c>
      <c r="H99" s="2" t="b">
        <v>1</v>
      </c>
      <c r="I99" s="2" t="b">
        <v>0</v>
      </c>
      <c r="J99" s="3">
        <v>97</v>
      </c>
    </row>
    <row r="100" spans="1:10" ht="135" customHeight="1" x14ac:dyDescent="0.45">
      <c r="A100" s="1" t="s">
        <v>783</v>
      </c>
      <c r="B100" s="2" t="s">
        <v>784</v>
      </c>
      <c r="C100" s="1" t="s">
        <v>785</v>
      </c>
      <c r="D100" s="2" t="s">
        <v>41</v>
      </c>
      <c r="E100" s="2" t="s">
        <v>739</v>
      </c>
      <c r="F100" s="2">
        <v>14</v>
      </c>
      <c r="G100" s="2" t="s">
        <v>786</v>
      </c>
      <c r="H100" s="2" t="b">
        <v>1</v>
      </c>
      <c r="I100" s="2" t="b">
        <v>0</v>
      </c>
      <c r="J100" s="3">
        <v>98</v>
      </c>
    </row>
    <row r="101" spans="1:10" ht="90" customHeight="1" x14ac:dyDescent="0.45">
      <c r="A101" s="1" t="s">
        <v>787</v>
      </c>
      <c r="B101" s="2" t="s">
        <v>788</v>
      </c>
      <c r="C101" s="1" t="s">
        <v>789</v>
      </c>
      <c r="D101" s="2" t="s">
        <v>41</v>
      </c>
      <c r="E101" s="2" t="s">
        <v>739</v>
      </c>
      <c r="F101" s="2">
        <v>15</v>
      </c>
      <c r="G101" s="2" t="s">
        <v>790</v>
      </c>
      <c r="H101" s="2" t="b">
        <v>0</v>
      </c>
      <c r="I101" s="2" t="b">
        <v>0</v>
      </c>
      <c r="J101" s="3">
        <v>99</v>
      </c>
    </row>
    <row r="102" spans="1:10" ht="45" customHeight="1" x14ac:dyDescent="0.45">
      <c r="A102" s="1" t="s">
        <v>791</v>
      </c>
      <c r="B102" s="2" t="s">
        <v>792</v>
      </c>
      <c r="C102" s="1" t="s">
        <v>793</v>
      </c>
      <c r="D102" s="2" t="s">
        <v>41</v>
      </c>
      <c r="E102" s="2" t="s">
        <v>739</v>
      </c>
      <c r="F102" s="2">
        <v>16</v>
      </c>
      <c r="G102" s="2" t="s">
        <v>794</v>
      </c>
      <c r="H102" s="2" t="b">
        <v>1</v>
      </c>
      <c r="I102" s="2" t="b">
        <v>0</v>
      </c>
      <c r="J102" s="3">
        <v>100</v>
      </c>
    </row>
    <row r="103" spans="1:10" x14ac:dyDescent="0.45">
      <c r="A103" s="1" t="s">
        <v>795</v>
      </c>
      <c r="B103" s="2" t="s">
        <v>796</v>
      </c>
      <c r="C103" s="1" t="s">
        <v>797</v>
      </c>
      <c r="D103" s="2" t="s">
        <v>41</v>
      </c>
      <c r="E103" s="2" t="s">
        <v>739</v>
      </c>
      <c r="F103" s="2">
        <v>17</v>
      </c>
      <c r="G103" s="2" t="s">
        <v>798</v>
      </c>
      <c r="H103" s="2" t="b">
        <v>1</v>
      </c>
      <c r="I103" s="2" t="b">
        <v>0</v>
      </c>
      <c r="J103" s="3">
        <v>101</v>
      </c>
    </row>
    <row r="104" spans="1:10" ht="30" customHeight="1" x14ac:dyDescent="0.45">
      <c r="A104" s="1" t="s">
        <v>799</v>
      </c>
      <c r="B104" s="2" t="s">
        <v>800</v>
      </c>
      <c r="C104" s="1" t="s">
        <v>801</v>
      </c>
      <c r="D104" s="2" t="s">
        <v>41</v>
      </c>
      <c r="E104" s="2" t="s">
        <v>739</v>
      </c>
      <c r="F104" s="2">
        <v>18</v>
      </c>
      <c r="G104" s="2" t="s">
        <v>802</v>
      </c>
      <c r="H104" s="2" t="b">
        <v>0</v>
      </c>
      <c r="I104" s="2" t="b">
        <v>0</v>
      </c>
      <c r="J104" s="3">
        <v>102</v>
      </c>
    </row>
    <row r="105" spans="1:10" ht="60" customHeight="1" x14ac:dyDescent="0.45">
      <c r="A105" s="1" t="s">
        <v>803</v>
      </c>
      <c r="B105" s="2" t="s">
        <v>804</v>
      </c>
      <c r="C105" s="1" t="s">
        <v>805</v>
      </c>
      <c r="D105" s="2" t="s">
        <v>41</v>
      </c>
      <c r="E105" s="2" t="s">
        <v>739</v>
      </c>
      <c r="F105" s="2">
        <v>19</v>
      </c>
      <c r="G105" s="2" t="s">
        <v>806</v>
      </c>
      <c r="H105" s="2" t="b">
        <v>0</v>
      </c>
      <c r="I105" s="2" t="b">
        <v>0</v>
      </c>
      <c r="J105" s="3">
        <v>103</v>
      </c>
    </row>
    <row r="106" spans="1:10" ht="195" customHeight="1" x14ac:dyDescent="0.45">
      <c r="A106" s="1" t="s">
        <v>807</v>
      </c>
      <c r="B106" s="2" t="s">
        <v>808</v>
      </c>
      <c r="C106" s="1" t="s">
        <v>809</v>
      </c>
      <c r="D106" s="2" t="s">
        <v>41</v>
      </c>
      <c r="E106" s="2" t="s">
        <v>739</v>
      </c>
      <c r="F106" s="2">
        <v>20</v>
      </c>
      <c r="G106" s="2" t="s">
        <v>810</v>
      </c>
      <c r="H106" s="2" t="b">
        <v>0</v>
      </c>
      <c r="I106" s="2" t="b">
        <v>0</v>
      </c>
      <c r="J106" s="3">
        <v>104</v>
      </c>
    </row>
    <row r="107" spans="1:10" ht="30" customHeight="1" x14ac:dyDescent="0.45">
      <c r="A107" s="1" t="s">
        <v>811</v>
      </c>
      <c r="B107" s="2" t="s">
        <v>812</v>
      </c>
      <c r="C107" s="1" t="s">
        <v>813</v>
      </c>
      <c r="D107" s="2" t="s">
        <v>41</v>
      </c>
      <c r="E107" s="2" t="s">
        <v>739</v>
      </c>
      <c r="F107" s="2">
        <v>21</v>
      </c>
      <c r="G107" s="2" t="s">
        <v>814</v>
      </c>
      <c r="H107" s="2" t="b">
        <v>1</v>
      </c>
      <c r="I107" s="2" t="b">
        <v>0</v>
      </c>
      <c r="J107" s="3">
        <v>105</v>
      </c>
    </row>
    <row r="108" spans="1:10" x14ac:dyDescent="0.45">
      <c r="A108" s="1" t="s">
        <v>815</v>
      </c>
      <c r="B108" s="2" t="s">
        <v>816</v>
      </c>
      <c r="C108" s="1" t="s">
        <v>817</v>
      </c>
      <c r="D108" s="2" t="s">
        <v>41</v>
      </c>
      <c r="E108" s="2" t="s">
        <v>739</v>
      </c>
      <c r="F108" s="2">
        <v>22</v>
      </c>
      <c r="G108" s="2" t="s">
        <v>818</v>
      </c>
      <c r="H108" s="2" t="b">
        <v>1</v>
      </c>
      <c r="I108" s="2" t="b">
        <v>0</v>
      </c>
      <c r="J108" s="3">
        <v>106</v>
      </c>
    </row>
    <row r="109" spans="1:10" x14ac:dyDescent="0.45">
      <c r="A109" s="1" t="s">
        <v>819</v>
      </c>
      <c r="B109" s="2" t="s">
        <v>820</v>
      </c>
      <c r="C109" s="1" t="s">
        <v>821</v>
      </c>
      <c r="D109" s="2" t="s">
        <v>41</v>
      </c>
      <c r="E109" s="2" t="s">
        <v>739</v>
      </c>
      <c r="F109" s="2">
        <v>23</v>
      </c>
      <c r="G109" s="2" t="s">
        <v>822</v>
      </c>
      <c r="H109" s="2" t="b">
        <v>1</v>
      </c>
      <c r="I109" s="2" t="b">
        <v>0</v>
      </c>
      <c r="J109" s="3">
        <v>107</v>
      </c>
    </row>
    <row r="110" spans="1:10" ht="30" customHeight="1" x14ac:dyDescent="0.45">
      <c r="A110" s="1" t="s">
        <v>823</v>
      </c>
      <c r="B110" s="2" t="s">
        <v>824</v>
      </c>
      <c r="C110" s="1" t="s">
        <v>825</v>
      </c>
      <c r="D110" s="2" t="s">
        <v>41</v>
      </c>
      <c r="E110" s="2" t="s">
        <v>739</v>
      </c>
      <c r="F110" s="2">
        <v>24</v>
      </c>
      <c r="G110" s="2" t="s">
        <v>826</v>
      </c>
      <c r="H110" s="2" t="b">
        <v>1</v>
      </c>
      <c r="I110" s="2" t="b">
        <v>0</v>
      </c>
      <c r="J110" s="3">
        <v>108</v>
      </c>
    </row>
    <row r="111" spans="1:10" ht="60" customHeight="1" x14ac:dyDescent="0.45">
      <c r="A111" s="1" t="s">
        <v>827</v>
      </c>
      <c r="B111" s="2" t="s">
        <v>451</v>
      </c>
      <c r="C111" s="1" t="s">
        <v>714</v>
      </c>
      <c r="D111" s="2" t="s">
        <v>41</v>
      </c>
      <c r="E111" s="2" t="s">
        <v>739</v>
      </c>
      <c r="F111" s="2">
        <v>25</v>
      </c>
      <c r="G111" s="2" t="s">
        <v>828</v>
      </c>
      <c r="H111" s="2" t="b">
        <v>1</v>
      </c>
      <c r="I111" s="2" t="b">
        <v>0</v>
      </c>
      <c r="J111" s="3">
        <v>109</v>
      </c>
    </row>
    <row r="112" spans="1:10" ht="30" customHeight="1" x14ac:dyDescent="0.45">
      <c r="A112" s="1" t="s">
        <v>416</v>
      </c>
      <c r="B112" s="2" t="s">
        <v>417</v>
      </c>
      <c r="C112" s="1" t="s">
        <v>829</v>
      </c>
      <c r="D112" s="2" t="s">
        <v>41</v>
      </c>
      <c r="E112" s="2" t="s">
        <v>739</v>
      </c>
      <c r="F112" s="2">
        <v>26</v>
      </c>
      <c r="G112" s="2" t="s">
        <v>419</v>
      </c>
      <c r="H112" s="2" t="b">
        <v>0</v>
      </c>
      <c r="I112" s="2" t="b">
        <v>0</v>
      </c>
      <c r="J112" s="3">
        <v>110</v>
      </c>
    </row>
  </sheetData>
  <conditionalFormatting sqref="E1:J1048576">
    <cfRule type="expression" dxfId="14" priority="1">
      <formula>ROW()=2</formula>
    </cfRule>
    <cfRule type="expression" dxfId="13" priority="2">
      <formula>AND($A1&lt;&gt;"",MOD(ROW(),2)=1)</formula>
    </cfRule>
    <cfRule type="expression" dxfId="12" priority="3">
      <formula>AND($A1&lt;&gt;"",MOD(ROW(),2)=0)</formula>
    </cfRule>
  </conditionalFormatting>
  <dataValidations count="1">
    <dataValidation type="list" showInputMessage="1" showErrorMessage="1" sqref="H3:I112" xr:uid="{00000000-0002-0000-0100-000000000000}">
      <formula1>"TRUE,FALSE"</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4CABE-4723-471F-81B1-1F98BAE7D3E1}">
  <dimension ref="A1:N126"/>
  <sheetViews>
    <sheetView workbookViewId="0">
      <selection activeCell="B19" sqref="B19"/>
    </sheetView>
  </sheetViews>
  <sheetFormatPr defaultRowHeight="14.25" x14ac:dyDescent="0.45"/>
  <cols>
    <col min="1" max="1" width="37.86328125" customWidth="1"/>
    <col min="2" max="2" width="49.73046875" customWidth="1"/>
    <col min="3" max="3" width="63.3984375" customWidth="1"/>
    <col min="4" max="4" width="11" customWidth="1"/>
    <col min="5" max="5" width="15.59765625" style="2" customWidth="1"/>
    <col min="6" max="6" width="10.59765625" style="2" customWidth="1"/>
    <col min="7" max="7" width="35.59765625" style="2" customWidth="1"/>
    <col min="8" max="8" width="20.59765625" style="3" customWidth="1"/>
    <col min="9" max="10" width="15.59765625" style="4" customWidth="1"/>
  </cols>
  <sheetData>
    <row r="1" spans="1:14" s="7" customFormat="1" ht="21" x14ac:dyDescent="0.65">
      <c r="A1" s="5" t="s">
        <v>0</v>
      </c>
      <c r="C1" s="6"/>
      <c r="D1" s="6"/>
      <c r="E1" s="5" t="s">
        <v>1</v>
      </c>
      <c r="F1" s="5"/>
      <c r="G1" s="5"/>
      <c r="H1" s="8" t="str">
        <f>CONCATENATE("Complete: ",COUNTIF(Table3[Implement],"=TRUE"),"/",ROWS(Table3[Implement]))</f>
        <v>Complete: 34/64</v>
      </c>
      <c r="I1" s="5"/>
      <c r="J1" s="5"/>
      <c r="L1" s="1"/>
      <c r="M1" s="1"/>
      <c r="N1" s="4"/>
    </row>
    <row r="2" spans="1:14" s="1" customFormat="1" x14ac:dyDescent="0.45">
      <c r="A2" s="1" t="s">
        <v>459</v>
      </c>
      <c r="B2" s="4" t="s">
        <v>3</v>
      </c>
      <c r="C2" s="1" t="s">
        <v>4</v>
      </c>
      <c r="D2" s="1" t="s">
        <v>5</v>
      </c>
      <c r="E2" s="1" t="s">
        <v>6</v>
      </c>
      <c r="F2" s="1" t="s">
        <v>7</v>
      </c>
      <c r="G2" s="1" t="s">
        <v>460</v>
      </c>
      <c r="H2" s="1" t="s">
        <v>9</v>
      </c>
      <c r="I2" s="1" t="s">
        <v>10</v>
      </c>
      <c r="J2" s="1" t="s">
        <v>11</v>
      </c>
    </row>
    <row r="3" spans="1:14" s="4" customFormat="1" x14ac:dyDescent="0.45">
      <c r="A3" s="1" t="s">
        <v>162</v>
      </c>
      <c r="B3" s="4" t="s">
        <v>840</v>
      </c>
      <c r="C3" s="1" t="str">
        <f>Table3[[#This Row],[In-game description]]</f>
        <v>Kill a mob with a pork chop</v>
      </c>
      <c r="D3" s="2" t="s">
        <v>841</v>
      </c>
      <c r="E3" s="2" t="s">
        <v>842</v>
      </c>
      <c r="F3" s="2">
        <v>1</v>
      </c>
      <c r="G3" s="2" t="s">
        <v>164</v>
      </c>
      <c r="H3" s="2" t="b">
        <v>1</v>
      </c>
      <c r="I3" s="2" t="b">
        <v>0</v>
      </c>
      <c r="J3" s="3">
        <v>1</v>
      </c>
    </row>
    <row r="4" spans="1:14" x14ac:dyDescent="0.45">
      <c r="A4" s="1" t="s">
        <v>843</v>
      </c>
      <c r="B4" s="4" t="s">
        <v>844</v>
      </c>
      <c r="C4" s="1" t="str">
        <f>Table3[[#This Row],[In-game description]]</f>
        <v>Kill a mob with a cooked beef</v>
      </c>
      <c r="D4" s="2" t="s">
        <v>841</v>
      </c>
      <c r="E4" s="2" t="s">
        <v>842</v>
      </c>
      <c r="F4" s="2">
        <v>2</v>
      </c>
      <c r="G4" s="2" t="s">
        <v>845</v>
      </c>
      <c r="H4" s="2" t="b">
        <v>1</v>
      </c>
      <c r="I4" s="2" t="b">
        <v>0</v>
      </c>
      <c r="J4" s="3">
        <v>2</v>
      </c>
    </row>
    <row r="5" spans="1:14" x14ac:dyDescent="0.45">
      <c r="A5" s="1" t="s">
        <v>846</v>
      </c>
      <c r="B5" s="4" t="s">
        <v>847</v>
      </c>
      <c r="C5" s="1" t="str">
        <f>Table3[[#This Row],[In-game description]]</f>
        <v>Die in the end in the viod</v>
      </c>
      <c r="D5" s="2" t="s">
        <v>841</v>
      </c>
      <c r="E5" s="2" t="s">
        <v>842</v>
      </c>
      <c r="F5" s="2">
        <v>3</v>
      </c>
      <c r="G5" s="2" t="s">
        <v>848</v>
      </c>
      <c r="H5" s="2" t="b">
        <v>0</v>
      </c>
      <c r="I5" s="2" t="b">
        <v>0</v>
      </c>
      <c r="J5" s="3">
        <v>3</v>
      </c>
    </row>
    <row r="6" spans="1:14" x14ac:dyDescent="0.45">
      <c r="A6" s="1" t="s">
        <v>849</v>
      </c>
      <c r="B6" s="4" t="s">
        <v>850</v>
      </c>
      <c r="C6" s="1" t="str">
        <f>Table3[[#This Row],[In-game description]]</f>
        <v>Kill a Tamed Horse</v>
      </c>
      <c r="D6" s="2" t="s">
        <v>841</v>
      </c>
      <c r="E6" s="2" t="s">
        <v>842</v>
      </c>
      <c r="F6" s="2">
        <v>4</v>
      </c>
      <c r="G6" s="2" t="s">
        <v>851</v>
      </c>
      <c r="H6" s="2" t="b">
        <v>1</v>
      </c>
      <c r="I6" s="2" t="b">
        <v>0</v>
      </c>
      <c r="J6" s="3">
        <v>4</v>
      </c>
    </row>
    <row r="7" spans="1:14" x14ac:dyDescent="0.45">
      <c r="A7" s="1" t="s">
        <v>852</v>
      </c>
      <c r="B7" s="4" t="s">
        <v>853</v>
      </c>
      <c r="C7" s="1" t="str">
        <f>Table3[[#This Row],[In-game description]]</f>
        <v>Kill A named Horse</v>
      </c>
      <c r="D7" s="2" t="s">
        <v>841</v>
      </c>
      <c r="E7" s="2" t="s">
        <v>842</v>
      </c>
      <c r="F7" s="2">
        <v>5</v>
      </c>
      <c r="G7" s="2" t="s">
        <v>854</v>
      </c>
      <c r="H7" s="2" t="b">
        <v>1</v>
      </c>
      <c r="I7" s="2" t="b">
        <v>0</v>
      </c>
      <c r="J7" s="3">
        <v>5</v>
      </c>
    </row>
    <row r="8" spans="1:14" x14ac:dyDescent="0.45">
      <c r="A8" s="1" t="s">
        <v>855</v>
      </c>
      <c r="B8" s="4" t="s">
        <v>856</v>
      </c>
      <c r="C8" s="1" t="str">
        <f>Table3[[#This Row],[In-game description]]</f>
        <v>Be Killed By a Dolphin.</v>
      </c>
      <c r="D8" s="2" t="s">
        <v>841</v>
      </c>
      <c r="E8" s="2" t="s">
        <v>842</v>
      </c>
      <c r="F8" s="2">
        <v>6</v>
      </c>
      <c r="G8" s="2" t="s">
        <v>857</v>
      </c>
      <c r="H8" s="2" t="b">
        <v>1</v>
      </c>
      <c r="I8" s="2" t="b">
        <v>0</v>
      </c>
      <c r="J8" s="3">
        <v>6</v>
      </c>
    </row>
    <row r="9" spans="1:14" x14ac:dyDescent="0.45">
      <c r="A9" s="1" t="s">
        <v>858</v>
      </c>
      <c r="B9" s="4" t="s">
        <v>859</v>
      </c>
      <c r="C9" s="1" t="str">
        <f>Table3[[#This Row],[In-game description]]</f>
        <v>Get all 16 Dyes</v>
      </c>
      <c r="D9" s="2" t="s">
        <v>841</v>
      </c>
      <c r="E9" s="2" t="s">
        <v>842</v>
      </c>
      <c r="F9" s="2">
        <v>7</v>
      </c>
      <c r="G9" s="2" t="s">
        <v>860</v>
      </c>
      <c r="H9" s="2" t="b">
        <v>0</v>
      </c>
      <c r="I9" s="2" t="b">
        <v>0</v>
      </c>
      <c r="J9" s="3">
        <v>7</v>
      </c>
    </row>
    <row r="10" spans="1:14" x14ac:dyDescent="0.45">
      <c r="A10" s="1" t="s">
        <v>864</v>
      </c>
      <c r="B10" s="4" t="s">
        <v>861</v>
      </c>
      <c r="C10" s="1" t="str">
        <f>Table3[[#This Row],[In-game description]]</f>
        <v>Obtain a Wither Rose</v>
      </c>
      <c r="D10" s="2" t="s">
        <v>841</v>
      </c>
      <c r="E10" s="2" t="s">
        <v>842</v>
      </c>
      <c r="F10" s="2">
        <v>8</v>
      </c>
      <c r="G10" s="2" t="s">
        <v>865</v>
      </c>
      <c r="H10" s="2" t="b">
        <v>0</v>
      </c>
      <c r="I10" s="2" t="b">
        <v>0</v>
      </c>
      <c r="J10" s="3">
        <v>8</v>
      </c>
    </row>
    <row r="11" spans="1:14" x14ac:dyDescent="0.45">
      <c r="A11" s="1" t="s">
        <v>863</v>
      </c>
      <c r="B11" s="4" t="s">
        <v>862</v>
      </c>
      <c r="C11" s="1" t="str">
        <f>Table3[[#This Row],[In-game description]]</f>
        <v>Place Slime at Build Height</v>
      </c>
      <c r="D11" s="2" t="s">
        <v>841</v>
      </c>
      <c r="E11" s="2" t="s">
        <v>842</v>
      </c>
      <c r="F11" s="2">
        <v>9</v>
      </c>
      <c r="G11" s="2" t="s">
        <v>1030</v>
      </c>
      <c r="H11" s="2" t="b">
        <v>0</v>
      </c>
      <c r="I11" s="2" t="b">
        <v>0</v>
      </c>
      <c r="J11" s="3">
        <v>9</v>
      </c>
    </row>
    <row r="12" spans="1:14" x14ac:dyDescent="0.45">
      <c r="A12" s="1" t="s">
        <v>866</v>
      </c>
      <c r="B12" s="4" t="s">
        <v>867</v>
      </c>
      <c r="C12" s="1" t="str">
        <f>Table3[[#This Row],[In-game description]]</f>
        <v>Have 20 vindicators within 16 blocks of the player</v>
      </c>
      <c r="D12" s="2" t="s">
        <v>841</v>
      </c>
      <c r="E12" s="2" t="s">
        <v>842</v>
      </c>
      <c r="F12" s="2">
        <v>10</v>
      </c>
      <c r="G12" s="2" t="s">
        <v>868</v>
      </c>
      <c r="H12" s="2" t="b">
        <v>0</v>
      </c>
      <c r="I12" s="2" t="b">
        <v>0</v>
      </c>
      <c r="J12" s="3">
        <v>10</v>
      </c>
    </row>
    <row r="13" spans="1:14" x14ac:dyDescent="0.45">
      <c r="A13" s="10" t="s">
        <v>869</v>
      </c>
      <c r="B13" s="17" t="s">
        <v>870</v>
      </c>
      <c r="C13" s="1" t="str">
        <f>Table3[[#This Row],[In-game description]]</f>
        <v>Place 42,000 magma blocks</v>
      </c>
      <c r="D13" s="2" t="s">
        <v>841</v>
      </c>
      <c r="E13" s="2" t="s">
        <v>842</v>
      </c>
      <c r="F13" s="2">
        <v>11</v>
      </c>
      <c r="G13" s="2" t="s">
        <v>871</v>
      </c>
      <c r="H13" s="2" t="b">
        <v>0</v>
      </c>
      <c r="I13" s="2" t="b">
        <v>0</v>
      </c>
      <c r="J13" s="3">
        <v>11</v>
      </c>
    </row>
    <row r="14" spans="1:14" ht="14.65" thickBot="1" x14ac:dyDescent="0.5">
      <c r="A14" s="1" t="s">
        <v>872</v>
      </c>
      <c r="B14" s="4" t="s">
        <v>873</v>
      </c>
      <c r="C14" s="4" t="str">
        <f>Table3[[#This Row],[In-game description]]</f>
        <v>Break 1,000,000 Blocks</v>
      </c>
      <c r="D14" s="2" t="s">
        <v>841</v>
      </c>
      <c r="E14" s="2" t="s">
        <v>842</v>
      </c>
      <c r="F14" s="2">
        <v>12</v>
      </c>
      <c r="G14" s="2" t="s">
        <v>872</v>
      </c>
      <c r="H14" s="2" t="b">
        <v>0</v>
      </c>
      <c r="I14" s="2" t="b">
        <v>0</v>
      </c>
      <c r="J14" s="3">
        <v>12</v>
      </c>
    </row>
    <row r="15" spans="1:14" ht="26.65" thickBot="1" x14ac:dyDescent="0.5">
      <c r="A15" s="13" t="s">
        <v>874</v>
      </c>
      <c r="B15" s="18" t="s">
        <v>875</v>
      </c>
      <c r="C15" s="1" t="str">
        <f>Table3[[#This Row],[In-game description]]</f>
        <v>swim in lava for 5 minutes Without dying (fire protection on everything)</v>
      </c>
      <c r="D15" s="2" t="s">
        <v>841</v>
      </c>
      <c r="E15" s="2" t="s">
        <v>842</v>
      </c>
      <c r="F15" s="2">
        <v>13</v>
      </c>
      <c r="G15" s="2" t="s">
        <v>876</v>
      </c>
      <c r="H15" s="2" t="b">
        <v>0</v>
      </c>
      <c r="I15" s="2" t="b">
        <v>0</v>
      </c>
      <c r="J15" s="3">
        <v>13</v>
      </c>
    </row>
    <row r="16" spans="1:14" ht="14.65" thickBot="1" x14ac:dyDescent="0.5">
      <c r="A16" s="12" t="s">
        <v>877</v>
      </c>
      <c r="B16" s="11" t="s">
        <v>878</v>
      </c>
      <c r="C16" s="1" t="str">
        <f>Table3[[#This Row],[In-game description]]</f>
        <v>Dye a sheep red</v>
      </c>
      <c r="D16" s="2" t="s">
        <v>841</v>
      </c>
      <c r="E16" s="2" t="s">
        <v>842</v>
      </c>
      <c r="F16" s="2">
        <v>14</v>
      </c>
      <c r="G16" s="2" t="s">
        <v>879</v>
      </c>
      <c r="H16" s="2" t="b">
        <v>0</v>
      </c>
      <c r="I16" s="2" t="b">
        <v>0</v>
      </c>
      <c r="J16" s="3">
        <v>14</v>
      </c>
    </row>
    <row r="17" spans="1:10" ht="14.65" thickBot="1" x14ac:dyDescent="0.5">
      <c r="A17" s="12" t="s">
        <v>880</v>
      </c>
      <c r="B17" s="11" t="s">
        <v>881</v>
      </c>
      <c r="C17" s="1" t="str">
        <f>Table3[[#This Row],[In-game description]]</f>
        <v>Did you loose a bet tman?</v>
      </c>
      <c r="D17" s="2" t="s">
        <v>841</v>
      </c>
      <c r="E17" s="2" t="s">
        <v>842</v>
      </c>
      <c r="F17" s="2">
        <v>15</v>
      </c>
      <c r="G17" s="16" t="s">
        <v>882</v>
      </c>
      <c r="H17" s="2" t="b">
        <v>0</v>
      </c>
      <c r="I17" s="2" t="b">
        <v>0</v>
      </c>
      <c r="J17" s="3">
        <v>15</v>
      </c>
    </row>
    <row r="18" spans="1:10" ht="14.65" thickBot="1" x14ac:dyDescent="0.5">
      <c r="A18" s="12" t="s">
        <v>883</v>
      </c>
      <c r="B18" s="11" t="s">
        <v>884</v>
      </c>
      <c r="C18" s="1" t="str">
        <f>Table3[[#This Row],[In-game description]]</f>
        <v>Summon a Wither</v>
      </c>
      <c r="D18" s="2" t="s">
        <v>841</v>
      </c>
      <c r="E18" s="2" t="s">
        <v>842</v>
      </c>
      <c r="F18" s="2">
        <v>16</v>
      </c>
      <c r="G18" s="15" t="s">
        <v>885</v>
      </c>
      <c r="H18" s="2" t="b">
        <v>1</v>
      </c>
      <c r="I18" s="2" t="b">
        <v>0</v>
      </c>
      <c r="J18" s="3">
        <v>16</v>
      </c>
    </row>
    <row r="19" spans="1:10" ht="14.65" thickBot="1" x14ac:dyDescent="0.5">
      <c r="A19" s="12" t="s">
        <v>886</v>
      </c>
      <c r="B19" s="11" t="s">
        <v>887</v>
      </c>
      <c r="C19" s="1" t="str">
        <f>Table3[[#This Row],[In-game description]]</f>
        <v>Place 1,000,000 gravel</v>
      </c>
      <c r="D19" s="2" t="s">
        <v>841</v>
      </c>
      <c r="E19" s="2" t="s">
        <v>842</v>
      </c>
      <c r="F19" s="2">
        <v>17</v>
      </c>
      <c r="G19" s="14" t="s">
        <v>888</v>
      </c>
      <c r="H19" s="2" t="b">
        <v>0</v>
      </c>
      <c r="I19" s="2" t="b">
        <v>0</v>
      </c>
      <c r="J19" s="3">
        <v>17</v>
      </c>
    </row>
    <row r="20" spans="1:10" ht="14.65" thickBot="1" x14ac:dyDescent="0.5">
      <c r="A20" s="13" t="s">
        <v>889</v>
      </c>
      <c r="B20" s="11" t="s">
        <v>890</v>
      </c>
      <c r="C20" s="1" t="str">
        <f>Table3[[#This Row],[In-game description]]</f>
        <v>Kill a guardian with no diamond gear</v>
      </c>
      <c r="D20" s="2" t="s">
        <v>841</v>
      </c>
      <c r="E20" s="2" t="s">
        <v>842</v>
      </c>
      <c r="F20" s="2">
        <v>18</v>
      </c>
      <c r="G20" s="15" t="s">
        <v>891</v>
      </c>
      <c r="H20" s="2" t="b">
        <v>1</v>
      </c>
      <c r="I20" s="2" t="b">
        <v>0</v>
      </c>
      <c r="J20" s="3">
        <v>18</v>
      </c>
    </row>
    <row r="21" spans="1:10" ht="14.65" thickBot="1" x14ac:dyDescent="0.5">
      <c r="A21" s="13" t="s">
        <v>892</v>
      </c>
      <c r="B21" s="18" t="s">
        <v>893</v>
      </c>
      <c r="C21" s="1" t="str">
        <f>Table3[[#This Row],[In-game description]]</f>
        <v>Name tag an armorstand</v>
      </c>
      <c r="D21" s="2" t="s">
        <v>841</v>
      </c>
      <c r="E21" s="2" t="s">
        <v>842</v>
      </c>
      <c r="F21" s="2">
        <v>19</v>
      </c>
      <c r="G21" s="2" t="s">
        <v>892</v>
      </c>
      <c r="H21" s="2" t="b">
        <v>0</v>
      </c>
      <c r="I21" s="2" t="b">
        <v>0</v>
      </c>
      <c r="J21" s="3">
        <v>19</v>
      </c>
    </row>
    <row r="22" spans="1:10" ht="14.65" thickBot="1" x14ac:dyDescent="0.5">
      <c r="A22" s="18" t="s">
        <v>894</v>
      </c>
      <c r="B22" s="13" t="s">
        <v>895</v>
      </c>
      <c r="C22" s="1" t="str">
        <f>Table3[[#This Row],[In-game description]]</f>
        <v>Kill a wither with no beacon effects and no diamond gear</v>
      </c>
      <c r="D22" s="2" t="s">
        <v>841</v>
      </c>
      <c r="E22" s="2" t="s">
        <v>842</v>
      </c>
      <c r="F22" s="2">
        <v>20</v>
      </c>
      <c r="G22" s="15" t="s">
        <v>896</v>
      </c>
      <c r="H22" s="2" t="b">
        <v>1</v>
      </c>
      <c r="I22" s="2" t="b">
        <v>0</v>
      </c>
      <c r="J22" s="3">
        <v>20</v>
      </c>
    </row>
    <row r="23" spans="1:10" ht="14.65" thickBot="1" x14ac:dyDescent="0.5">
      <c r="A23" s="11" t="s">
        <v>897</v>
      </c>
      <c r="B23" s="12" t="s">
        <v>898</v>
      </c>
      <c r="C23" s="1" t="str">
        <f>Table3[[#This Row],[In-game description]]</f>
        <v>Be killed by friendly fire while you have the wither effect</v>
      </c>
      <c r="D23" s="2" t="s">
        <v>841</v>
      </c>
      <c r="E23" s="2" t="s">
        <v>842</v>
      </c>
      <c r="F23" s="2">
        <v>21</v>
      </c>
      <c r="G23" s="2" t="s">
        <v>901</v>
      </c>
      <c r="H23" s="2" t="b">
        <v>1</v>
      </c>
      <c r="I23" s="2" t="b">
        <v>0</v>
      </c>
      <c r="J23" s="3">
        <v>21</v>
      </c>
    </row>
    <row r="24" spans="1:10" ht="14.65" thickBot="1" x14ac:dyDescent="0.5">
      <c r="A24" s="18" t="s">
        <v>899</v>
      </c>
      <c r="B24" s="13" t="s">
        <v>900</v>
      </c>
      <c r="C24" s="1" t="str">
        <f>Table3[[#This Row],[In-game description]]</f>
        <v>Kill a player when that player has the wither effect</v>
      </c>
      <c r="D24" s="2" t="s">
        <v>841</v>
      </c>
      <c r="E24" s="2" t="s">
        <v>842</v>
      </c>
      <c r="F24" s="2">
        <v>22</v>
      </c>
      <c r="G24" s="15" t="s">
        <v>902</v>
      </c>
      <c r="H24" s="2" t="b">
        <v>1</v>
      </c>
      <c r="I24" s="2" t="b">
        <v>0</v>
      </c>
      <c r="J24" s="3">
        <v>22</v>
      </c>
    </row>
    <row r="25" spans="1:10" ht="14.65" thickBot="1" x14ac:dyDescent="0.5">
      <c r="A25" s="1" t="s">
        <v>903</v>
      </c>
      <c r="B25" s="4" t="s">
        <v>904</v>
      </c>
      <c r="C25" s="1" t="str">
        <f>Table3[[#This Row],[In-game description]]</f>
        <v>Killed by a player when you have no gear on</v>
      </c>
      <c r="D25" s="2" t="s">
        <v>841</v>
      </c>
      <c r="E25" s="2" t="s">
        <v>842</v>
      </c>
      <c r="F25" s="2">
        <v>23</v>
      </c>
      <c r="G25" s="2" t="s">
        <v>905</v>
      </c>
      <c r="H25" s="2" t="b">
        <v>0</v>
      </c>
      <c r="I25" s="2" t="b">
        <v>0</v>
      </c>
      <c r="J25" s="3">
        <v>23</v>
      </c>
    </row>
    <row r="26" spans="1:10" ht="26.65" thickBot="1" x14ac:dyDescent="0.5">
      <c r="A26" s="12" t="s">
        <v>906</v>
      </c>
      <c r="B26" s="11" t="s">
        <v>907</v>
      </c>
      <c r="C26" s="12" t="str">
        <f>Table3[[#This Row],[In-game description]]</f>
        <v>have dark oak log, dark oak saplings and a furnace in your inventory</v>
      </c>
      <c r="D26" s="2" t="s">
        <v>841</v>
      </c>
      <c r="E26" s="2" t="s">
        <v>842</v>
      </c>
      <c r="F26" s="2">
        <v>24</v>
      </c>
      <c r="G26" s="2" t="s">
        <v>940</v>
      </c>
      <c r="H26" s="2" t="b">
        <v>0</v>
      </c>
      <c r="I26" s="2" t="b">
        <v>0</v>
      </c>
      <c r="J26" s="3">
        <v>24</v>
      </c>
    </row>
    <row r="27" spans="1:10" ht="14.65" thickBot="1" x14ac:dyDescent="0.5">
      <c r="A27" s="12" t="s">
        <v>908</v>
      </c>
      <c r="B27" s="11" t="s">
        <v>909</v>
      </c>
      <c r="C27" s="12" t="str">
        <f>Table3[[#This Row],[In-game description]]</f>
        <v>destroy a shulker with fire</v>
      </c>
      <c r="D27" s="2" t="s">
        <v>841</v>
      </c>
      <c r="E27" s="2" t="s">
        <v>842</v>
      </c>
      <c r="F27" s="2">
        <v>25</v>
      </c>
      <c r="G27" s="2" t="s">
        <v>941</v>
      </c>
      <c r="H27" s="2" t="b">
        <v>0</v>
      </c>
      <c r="I27" s="2" t="b">
        <v>0</v>
      </c>
      <c r="J27" s="3">
        <v>25</v>
      </c>
    </row>
    <row r="28" spans="1:10" ht="14.65" thickBot="1" x14ac:dyDescent="0.5">
      <c r="A28" s="12" t="s">
        <v>910</v>
      </c>
      <c r="B28" s="11" t="s">
        <v>911</v>
      </c>
      <c r="C28" s="12" t="str">
        <f>Table3[[#This Row],[In-game description]]</f>
        <v>have a shulker that is dyed black</v>
      </c>
      <c r="D28" s="2" t="s">
        <v>841</v>
      </c>
      <c r="E28" s="2" t="s">
        <v>842</v>
      </c>
      <c r="F28" s="2">
        <v>26</v>
      </c>
      <c r="G28" s="2" t="s">
        <v>942</v>
      </c>
      <c r="H28" s="2" t="b">
        <v>0</v>
      </c>
      <c r="I28" s="2" t="b">
        <v>0</v>
      </c>
      <c r="J28" s="3">
        <v>26</v>
      </c>
    </row>
    <row r="29" spans="1:10" ht="14.65" thickBot="1" x14ac:dyDescent="0.5">
      <c r="A29" s="12" t="s">
        <v>912</v>
      </c>
      <c r="B29" s="11" t="s">
        <v>913</v>
      </c>
      <c r="C29" s="12" t="s">
        <v>913</v>
      </c>
      <c r="D29" s="2" t="s">
        <v>841</v>
      </c>
      <c r="E29" s="2" t="s">
        <v>842</v>
      </c>
      <c r="F29" s="2">
        <v>27</v>
      </c>
      <c r="G29" s="2" t="s">
        <v>943</v>
      </c>
      <c r="H29" s="2" t="b">
        <v>0</v>
      </c>
      <c r="I29" s="2" t="b">
        <v>0</v>
      </c>
      <c r="J29" s="3">
        <v>27</v>
      </c>
    </row>
    <row r="30" spans="1:10" ht="14.65" thickBot="1" x14ac:dyDescent="0.5">
      <c r="A30" s="12" t="s">
        <v>914</v>
      </c>
      <c r="B30" s="11" t="s">
        <v>915</v>
      </c>
      <c r="C30" s="12" t="str">
        <f>Table3[[#This Row],[In-game description]]</f>
        <v>Obtain 164 gold blocks</v>
      </c>
      <c r="D30" s="2" t="s">
        <v>841</v>
      </c>
      <c r="E30" s="2" t="s">
        <v>842</v>
      </c>
      <c r="F30" s="2">
        <v>28</v>
      </c>
      <c r="G30" s="2" t="s">
        <v>944</v>
      </c>
      <c r="H30" s="2" t="b">
        <v>0</v>
      </c>
      <c r="I30" s="2" t="b">
        <v>0</v>
      </c>
      <c r="J30" s="3">
        <v>28</v>
      </c>
    </row>
    <row r="31" spans="1:10" ht="14.65" thickBot="1" x14ac:dyDescent="0.5">
      <c r="A31" s="12" t="s">
        <v>916</v>
      </c>
      <c r="B31" s="11" t="s">
        <v>917</v>
      </c>
      <c r="C31" s="12" t="str">
        <f>Table3[[#This Row],[In-game description]]</f>
        <v>Send a dolphin to the nether</v>
      </c>
      <c r="D31" s="2" t="s">
        <v>841</v>
      </c>
      <c r="E31" s="2" t="s">
        <v>842</v>
      </c>
      <c r="F31" s="2">
        <v>29</v>
      </c>
      <c r="G31" s="2" t="s">
        <v>945</v>
      </c>
      <c r="H31" s="2" t="b">
        <v>1</v>
      </c>
      <c r="I31" s="2" t="b">
        <v>0</v>
      </c>
      <c r="J31" s="3">
        <v>29</v>
      </c>
    </row>
    <row r="32" spans="1:10" ht="14.65" thickBot="1" x14ac:dyDescent="0.5">
      <c r="A32" s="12" t="s">
        <v>918</v>
      </c>
      <c r="B32" s="11" t="s">
        <v>919</v>
      </c>
      <c r="C32" s="12" t="s">
        <v>920</v>
      </c>
      <c r="D32" s="2" t="s">
        <v>841</v>
      </c>
      <c r="E32" s="2" t="s">
        <v>842</v>
      </c>
      <c r="F32" s="2">
        <v>30</v>
      </c>
      <c r="G32" s="2" t="s">
        <v>946</v>
      </c>
      <c r="H32" s="2" t="b">
        <v>0</v>
      </c>
      <c r="I32" s="2" t="b">
        <v>0</v>
      </c>
      <c r="J32" s="3">
        <v>30</v>
      </c>
    </row>
    <row r="33" spans="1:10" ht="14.65" thickBot="1" x14ac:dyDescent="0.5">
      <c r="A33" s="12" t="s">
        <v>921</v>
      </c>
      <c r="B33" s="19" t="s">
        <v>922</v>
      </c>
      <c r="C33" s="20" t="s">
        <v>922</v>
      </c>
      <c r="D33" s="2" t="s">
        <v>841</v>
      </c>
      <c r="E33" s="2" t="s">
        <v>842</v>
      </c>
      <c r="F33" s="2">
        <v>31</v>
      </c>
      <c r="G33" s="2" t="s">
        <v>947</v>
      </c>
      <c r="H33" s="2" t="b">
        <v>0</v>
      </c>
      <c r="I33" s="2" t="b">
        <v>0</v>
      </c>
      <c r="J33" s="3">
        <v>31</v>
      </c>
    </row>
    <row r="34" spans="1:10" ht="14.65" thickBot="1" x14ac:dyDescent="0.5">
      <c r="A34" s="12" t="s">
        <v>1028</v>
      </c>
      <c r="B34" s="11" t="s">
        <v>923</v>
      </c>
      <c r="C34" s="11" t="s">
        <v>923</v>
      </c>
      <c r="D34" s="2" t="s">
        <v>841</v>
      </c>
      <c r="E34" s="2" t="s">
        <v>842</v>
      </c>
      <c r="F34" s="2">
        <v>32</v>
      </c>
      <c r="G34" s="2" t="s">
        <v>1029</v>
      </c>
      <c r="H34" s="2" t="b">
        <v>1</v>
      </c>
      <c r="I34" s="2" t="b">
        <v>0</v>
      </c>
      <c r="J34" s="3">
        <v>32</v>
      </c>
    </row>
    <row r="35" spans="1:10" ht="14.65" thickBot="1" x14ac:dyDescent="0.5">
      <c r="A35" s="12" t="s">
        <v>924</v>
      </c>
      <c r="B35" s="11" t="s">
        <v>925</v>
      </c>
      <c r="C35" s="12" t="str">
        <f>Table3[[#This Row],[In-game description]]</f>
        <v>Craft 64 crafting tables</v>
      </c>
      <c r="D35" s="2" t="s">
        <v>841</v>
      </c>
      <c r="E35" s="2" t="s">
        <v>939</v>
      </c>
      <c r="F35" s="2">
        <v>1</v>
      </c>
      <c r="G35" s="2" t="s">
        <v>948</v>
      </c>
      <c r="H35" s="2" t="b">
        <v>0</v>
      </c>
      <c r="I35" s="2" t="b">
        <v>0</v>
      </c>
      <c r="J35" s="3">
        <v>33</v>
      </c>
    </row>
    <row r="36" spans="1:10" ht="14.65" thickBot="1" x14ac:dyDescent="0.5">
      <c r="A36" s="12" t="s">
        <v>926</v>
      </c>
      <c r="B36" s="11" t="s">
        <v>927</v>
      </c>
      <c r="C36" s="12" t="str">
        <f>Table3[[#This Row],[In-game description]]</f>
        <v>Burn 64 dark oak logs</v>
      </c>
      <c r="D36" s="2" t="s">
        <v>841</v>
      </c>
      <c r="E36" s="2" t="s">
        <v>939</v>
      </c>
      <c r="F36" s="2">
        <v>2</v>
      </c>
      <c r="G36" s="2" t="s">
        <v>949</v>
      </c>
      <c r="H36" s="2" t="b">
        <v>0</v>
      </c>
      <c r="I36" s="2" t="b">
        <v>0</v>
      </c>
      <c r="J36" s="3">
        <v>34</v>
      </c>
    </row>
    <row r="37" spans="1:10" ht="14.65" thickBot="1" x14ac:dyDescent="0.5">
      <c r="A37" s="12" t="s">
        <v>928</v>
      </c>
      <c r="B37" s="11"/>
      <c r="C37" s="12" t="s">
        <v>929</v>
      </c>
      <c r="D37" s="2" t="s">
        <v>841</v>
      </c>
      <c r="E37" s="2" t="s">
        <v>939</v>
      </c>
      <c r="F37" s="2">
        <v>3</v>
      </c>
      <c r="G37" s="2" t="s">
        <v>950</v>
      </c>
      <c r="H37" s="2" t="b">
        <v>0</v>
      </c>
      <c r="I37" s="2" t="b">
        <v>0</v>
      </c>
      <c r="J37" s="3">
        <v>35</v>
      </c>
    </row>
    <row r="38" spans="1:10" ht="14.65" thickBot="1" x14ac:dyDescent="0.5">
      <c r="A38" s="12" t="s">
        <v>930</v>
      </c>
      <c r="B38" s="11" t="s">
        <v>931</v>
      </c>
      <c r="C38" s="12" t="str">
        <f>Table3[[#This Row],[In-game description]]</f>
        <v>Have 164 netherite blocks and a beacon in your inventory</v>
      </c>
      <c r="D38" s="2" t="s">
        <v>841</v>
      </c>
      <c r="E38" s="2" t="s">
        <v>939</v>
      </c>
      <c r="F38" s="2">
        <v>4</v>
      </c>
      <c r="G38" s="2" t="s">
        <v>951</v>
      </c>
      <c r="H38" s="2" t="b">
        <v>0</v>
      </c>
      <c r="I38" s="2" t="b">
        <v>0</v>
      </c>
      <c r="J38" s="3">
        <v>36</v>
      </c>
    </row>
    <row r="39" spans="1:10" ht="14.65" thickBot="1" x14ac:dyDescent="0.5">
      <c r="A39" s="12" t="s">
        <v>932</v>
      </c>
      <c r="B39" s="11" t="s">
        <v>933</v>
      </c>
      <c r="C39" s="12" t="s">
        <v>934</v>
      </c>
      <c r="D39" s="2" t="s">
        <v>841</v>
      </c>
      <c r="E39" s="2" t="s">
        <v>939</v>
      </c>
      <c r="F39" s="2">
        <v>5</v>
      </c>
      <c r="G39" s="2" t="s">
        <v>952</v>
      </c>
      <c r="H39" s="2" t="b">
        <v>0</v>
      </c>
      <c r="I39" s="2" t="b">
        <v>0</v>
      </c>
      <c r="J39" s="3">
        <v>37</v>
      </c>
    </row>
    <row r="40" spans="1:10" ht="14.65" thickBot="1" x14ac:dyDescent="0.5">
      <c r="A40" s="12" t="s">
        <v>935</v>
      </c>
      <c r="B40" s="11" t="s">
        <v>957</v>
      </c>
      <c r="C40" s="12" t="str">
        <f>Table3[[#This Row],[In-game description]]</f>
        <v>Name a cow super cow.</v>
      </c>
      <c r="D40" s="2" t="s">
        <v>841</v>
      </c>
      <c r="E40" s="2" t="s">
        <v>939</v>
      </c>
      <c r="F40" s="2">
        <v>6</v>
      </c>
      <c r="G40" s="2" t="s">
        <v>953</v>
      </c>
      <c r="H40" s="2" t="b">
        <v>0</v>
      </c>
      <c r="I40" s="2" t="b">
        <v>0</v>
      </c>
      <c r="J40" s="3">
        <v>38</v>
      </c>
    </row>
    <row r="41" spans="1:10" ht="14.65" thickBot="1" x14ac:dyDescent="0.5">
      <c r="A41" s="12" t="s">
        <v>936</v>
      </c>
      <c r="B41" s="11"/>
      <c r="C41" s="12" t="s">
        <v>937</v>
      </c>
      <c r="D41" s="2" t="s">
        <v>841</v>
      </c>
      <c r="E41" s="2" t="s">
        <v>939</v>
      </c>
      <c r="F41" s="2">
        <v>7</v>
      </c>
      <c r="G41" s="2" t="s">
        <v>954</v>
      </c>
      <c r="H41" s="2" t="b">
        <v>0</v>
      </c>
      <c r="I41" s="2" t="b">
        <v>0</v>
      </c>
      <c r="J41" s="3">
        <v>39</v>
      </c>
    </row>
    <row r="42" spans="1:10" x14ac:dyDescent="0.45">
      <c r="A42" s="13" t="s">
        <v>938</v>
      </c>
      <c r="B42" s="18" t="s">
        <v>956</v>
      </c>
      <c r="C42" s="13" t="str">
        <f>Table3[[#This Row],[In-game description]]</f>
        <v>Punch a zombie piglin or a piglin with an empty hand.</v>
      </c>
      <c r="D42" s="2" t="s">
        <v>841</v>
      </c>
      <c r="E42" s="2" t="s">
        <v>939</v>
      </c>
      <c r="F42" s="2">
        <v>8</v>
      </c>
      <c r="G42" s="2" t="s">
        <v>955</v>
      </c>
      <c r="H42" s="2" t="b">
        <v>0</v>
      </c>
      <c r="I42" s="2" t="b">
        <v>0</v>
      </c>
      <c r="J42" s="3">
        <v>40</v>
      </c>
    </row>
    <row r="43" spans="1:10" x14ac:dyDescent="0.45">
      <c r="A43" s="1" t="s">
        <v>958</v>
      </c>
      <c r="B43" s="4" t="s">
        <v>963</v>
      </c>
      <c r="C43" s="1" t="str">
        <f>Table3[[#This Row],[In-game description]]</f>
        <v>Eat a beetroot</v>
      </c>
      <c r="D43" s="2" t="s">
        <v>970</v>
      </c>
      <c r="E43" s="2" t="s">
        <v>971</v>
      </c>
      <c r="F43" s="2">
        <v>1</v>
      </c>
      <c r="G43" s="2" t="s">
        <v>1004</v>
      </c>
      <c r="H43" s="2" t="b">
        <v>1</v>
      </c>
      <c r="I43" s="2" t="b">
        <v>0</v>
      </c>
      <c r="J43" s="3">
        <v>41</v>
      </c>
    </row>
    <row r="44" spans="1:10" x14ac:dyDescent="0.45">
      <c r="A44" s="1" t="s">
        <v>959</v>
      </c>
      <c r="B44" s="4" t="s">
        <v>967</v>
      </c>
      <c r="C44" s="1" t="str">
        <f>Table3[[#This Row],[In-game description]]</f>
        <v>Wear a Turtle Shell</v>
      </c>
      <c r="D44" s="2" t="s">
        <v>970</v>
      </c>
      <c r="E44" s="2" t="s">
        <v>971</v>
      </c>
      <c r="F44" s="2">
        <v>2</v>
      </c>
      <c r="G44" s="2" t="s">
        <v>960</v>
      </c>
      <c r="H44" s="2" t="b">
        <v>1</v>
      </c>
      <c r="I44" s="2" t="b">
        <v>0</v>
      </c>
      <c r="J44" s="3">
        <v>42</v>
      </c>
    </row>
    <row r="45" spans="1:10" x14ac:dyDescent="0.45">
      <c r="A45" s="1" t="s">
        <v>1010</v>
      </c>
      <c r="B45" s="4" t="s">
        <v>1011</v>
      </c>
      <c r="C45" s="1" t="str">
        <f>Table3[[#This Row],[In-game description]]</f>
        <v>Suffocate in sand</v>
      </c>
      <c r="D45" s="2" t="s">
        <v>970</v>
      </c>
      <c r="E45" s="2" t="s">
        <v>971</v>
      </c>
      <c r="F45" s="2">
        <v>3</v>
      </c>
      <c r="G45" s="2" t="s">
        <v>1012</v>
      </c>
      <c r="H45" s="2" t="b">
        <v>1</v>
      </c>
      <c r="I45" s="2" t="b">
        <v>0</v>
      </c>
      <c r="J45" s="3">
        <v>43</v>
      </c>
    </row>
    <row r="46" spans="1:10" ht="28.5" x14ac:dyDescent="0.45">
      <c r="A46" s="1" t="s">
        <v>961</v>
      </c>
      <c r="B46" s="4" t="s">
        <v>962</v>
      </c>
      <c r="C46" s="1" t="str">
        <f>Table3[[#This Row],[In-game description]]</f>
        <v>Visit a cherry grove during Sakura Season (day 74 to 105, annually)</v>
      </c>
      <c r="D46" s="2" t="s">
        <v>970</v>
      </c>
      <c r="E46" s="2" t="s">
        <v>971</v>
      </c>
      <c r="F46" s="2">
        <v>4</v>
      </c>
      <c r="G46" s="2" t="s">
        <v>961</v>
      </c>
      <c r="H46" s="2" t="b">
        <v>0</v>
      </c>
      <c r="I46" s="2" t="b">
        <v>1</v>
      </c>
      <c r="J46" s="3">
        <v>44</v>
      </c>
    </row>
    <row r="47" spans="1:10" x14ac:dyDescent="0.45">
      <c r="A47" s="1" t="s">
        <v>1005</v>
      </c>
      <c r="B47" s="4" t="s">
        <v>968</v>
      </c>
      <c r="C47" s="1" t="str">
        <f>Table3[[#This Row],[In-game description]]</f>
        <v>Wear a leather helmet</v>
      </c>
      <c r="D47" s="2" t="s">
        <v>970</v>
      </c>
      <c r="E47" s="2" t="s">
        <v>971</v>
      </c>
      <c r="F47" s="2">
        <v>5</v>
      </c>
      <c r="G47" s="2" t="s">
        <v>1003</v>
      </c>
      <c r="H47" s="2" t="b">
        <v>1</v>
      </c>
      <c r="I47" s="2" t="b">
        <v>0</v>
      </c>
      <c r="J47" s="3">
        <v>45</v>
      </c>
    </row>
    <row r="48" spans="1:10" x14ac:dyDescent="0.45">
      <c r="A48" s="1" t="s">
        <v>964</v>
      </c>
      <c r="B48" s="4" t="s">
        <v>1033</v>
      </c>
      <c r="C48" s="1" t="str">
        <f>Table3[[#This Row],[In-game description]]</f>
        <v>Be within 64 blocks of an enderman when he is angered</v>
      </c>
      <c r="D48" s="2" t="s">
        <v>970</v>
      </c>
      <c r="E48" s="2" t="s">
        <v>971</v>
      </c>
      <c r="F48" s="2">
        <v>6</v>
      </c>
      <c r="G48" s="2" t="s">
        <v>965</v>
      </c>
      <c r="H48" s="2" t="b">
        <v>1</v>
      </c>
      <c r="I48" s="2" t="b">
        <v>0</v>
      </c>
      <c r="J48" s="3">
        <v>46</v>
      </c>
    </row>
    <row r="49" spans="1:10" x14ac:dyDescent="0.45">
      <c r="A49" s="1" t="s">
        <v>966</v>
      </c>
      <c r="B49" s="4" t="s">
        <v>1034</v>
      </c>
      <c r="C49" s="1" t="str">
        <f>Table3[[#This Row],[In-game description]]</f>
        <v>Wear a Carved Pumpkin on your head</v>
      </c>
      <c r="D49" s="2" t="s">
        <v>970</v>
      </c>
      <c r="E49" s="2" t="s">
        <v>971</v>
      </c>
      <c r="F49" s="2">
        <v>7</v>
      </c>
      <c r="G49" s="2" t="s">
        <v>1002</v>
      </c>
      <c r="H49" s="2" t="b">
        <v>1</v>
      </c>
      <c r="I49" s="2" t="b">
        <v>0</v>
      </c>
      <c r="J49" s="3">
        <v>47</v>
      </c>
    </row>
    <row r="50" spans="1:10" x14ac:dyDescent="0.45">
      <c r="A50" s="1" t="s">
        <v>972</v>
      </c>
      <c r="B50" s="4" t="s">
        <v>969</v>
      </c>
      <c r="C50" s="1" t="str">
        <f>Table3[[#This Row],[In-game description]]</f>
        <v>Eat glow berries</v>
      </c>
      <c r="D50" s="2" t="s">
        <v>970</v>
      </c>
      <c r="E50" s="2" t="s">
        <v>971</v>
      </c>
      <c r="F50" s="2">
        <v>8</v>
      </c>
      <c r="G50" s="2" t="s">
        <v>973</v>
      </c>
      <c r="H50" s="2" t="b">
        <v>1</v>
      </c>
      <c r="I50" s="2" t="b">
        <v>0</v>
      </c>
      <c r="J50" s="3">
        <v>48</v>
      </c>
    </row>
    <row r="51" spans="1:10" x14ac:dyDescent="0.45">
      <c r="A51" s="1" t="s">
        <v>990</v>
      </c>
      <c r="B51" s="4" t="s">
        <v>974</v>
      </c>
      <c r="C51" s="1" t="str">
        <f>Table3[[#This Row],[In-game description]]</f>
        <v>Drink a Potion of Healing</v>
      </c>
      <c r="D51" s="2" t="s">
        <v>970</v>
      </c>
      <c r="E51" s="2" t="s">
        <v>971</v>
      </c>
      <c r="F51" s="2">
        <v>9</v>
      </c>
      <c r="G51" s="2" t="s">
        <v>1001</v>
      </c>
      <c r="H51" s="2" t="b">
        <v>0</v>
      </c>
      <c r="I51" s="2" t="b">
        <v>0</v>
      </c>
      <c r="J51" s="3">
        <v>49</v>
      </c>
    </row>
    <row r="52" spans="1:10" x14ac:dyDescent="0.45">
      <c r="A52" s="1" t="s">
        <v>975</v>
      </c>
      <c r="B52" s="4" t="s">
        <v>1016</v>
      </c>
      <c r="C52" s="1" t="str">
        <f>Table3[[#This Row],[In-game description]]</f>
        <v>Get killed by an Elder Guardian</v>
      </c>
      <c r="D52" s="2" t="s">
        <v>970</v>
      </c>
      <c r="E52" s="2" t="s">
        <v>971</v>
      </c>
      <c r="F52" s="2">
        <v>10</v>
      </c>
      <c r="G52" s="2" t="s">
        <v>1000</v>
      </c>
      <c r="H52" s="2" t="b">
        <v>1</v>
      </c>
      <c r="I52" s="2" t="b">
        <v>0</v>
      </c>
      <c r="J52" s="3">
        <v>50</v>
      </c>
    </row>
    <row r="53" spans="1:10" x14ac:dyDescent="0.45">
      <c r="A53" s="1" t="s">
        <v>976</v>
      </c>
      <c r="B53" s="4" t="s">
        <v>977</v>
      </c>
      <c r="C53" s="1" t="str">
        <f>Table3[[#This Row],[In-game description]]</f>
        <v>Get killed by a Silverfish</v>
      </c>
      <c r="D53" s="2" t="s">
        <v>970</v>
      </c>
      <c r="E53" s="2" t="s">
        <v>971</v>
      </c>
      <c r="F53" s="2">
        <v>11</v>
      </c>
      <c r="G53" s="2" t="s">
        <v>999</v>
      </c>
      <c r="H53" s="2" t="b">
        <v>1</v>
      </c>
      <c r="I53" s="2" t="b">
        <v>0</v>
      </c>
      <c r="J53" s="3">
        <v>51</v>
      </c>
    </row>
    <row r="54" spans="1:10" x14ac:dyDescent="0.45">
      <c r="A54" s="1" t="s">
        <v>978</v>
      </c>
      <c r="B54" s="4" t="s">
        <v>979</v>
      </c>
      <c r="C54" s="1" t="str">
        <f>Table3[[#This Row],[In-game description]]</f>
        <v>Kill a baby sheep</v>
      </c>
      <c r="D54" s="2" t="s">
        <v>970</v>
      </c>
      <c r="E54" s="2" t="s">
        <v>971</v>
      </c>
      <c r="F54" s="2">
        <v>12</v>
      </c>
      <c r="G54" s="2" t="s">
        <v>980</v>
      </c>
      <c r="H54" s="2" t="b">
        <v>1</v>
      </c>
      <c r="I54" s="2" t="b">
        <v>0</v>
      </c>
      <c r="J54" s="3">
        <v>52</v>
      </c>
    </row>
    <row r="55" spans="1:10" x14ac:dyDescent="0.45">
      <c r="A55" s="1" t="s">
        <v>981</v>
      </c>
      <c r="B55" s="4" t="s">
        <v>982</v>
      </c>
      <c r="C55" s="1" t="str">
        <f>Table3[[#This Row],[In-game description]]</f>
        <v>Teleport to the Nether with another entity</v>
      </c>
      <c r="D55" s="2" t="s">
        <v>970</v>
      </c>
      <c r="E55" s="2" t="s">
        <v>971</v>
      </c>
      <c r="F55" s="2">
        <v>13</v>
      </c>
      <c r="G55" s="2" t="s">
        <v>998</v>
      </c>
      <c r="H55" s="2" t="b">
        <v>1</v>
      </c>
      <c r="I55" s="2" t="b">
        <v>0</v>
      </c>
      <c r="J55" s="3">
        <v>53</v>
      </c>
    </row>
    <row r="56" spans="1:10" x14ac:dyDescent="0.45">
      <c r="A56" s="1" t="s">
        <v>991</v>
      </c>
      <c r="B56" s="4" t="s">
        <v>983</v>
      </c>
      <c r="C56" s="1" t="str">
        <f>Table3[[#This Row],[In-game description]]</f>
        <v>Get killed by a Drowned</v>
      </c>
      <c r="D56" s="2" t="s">
        <v>970</v>
      </c>
      <c r="E56" s="2" t="s">
        <v>971</v>
      </c>
      <c r="F56" s="2">
        <v>14</v>
      </c>
      <c r="G56" s="2" t="s">
        <v>984</v>
      </c>
      <c r="H56" s="2" t="b">
        <v>1</v>
      </c>
      <c r="I56" s="2" t="b">
        <v>0</v>
      </c>
      <c r="J56" s="3">
        <v>54</v>
      </c>
    </row>
    <row r="57" spans="1:10" x14ac:dyDescent="0.45">
      <c r="A57" s="1" t="s">
        <v>985</v>
      </c>
      <c r="B57" s="4" t="s">
        <v>986</v>
      </c>
      <c r="C57" s="1" t="str">
        <f>Table3[[#This Row],[In-game description]]</f>
        <v>Kill a skeleton</v>
      </c>
      <c r="D57" s="2" t="s">
        <v>970</v>
      </c>
      <c r="E57" s="2" t="s">
        <v>971</v>
      </c>
      <c r="F57" s="2">
        <v>15</v>
      </c>
      <c r="G57" s="2" t="s">
        <v>987</v>
      </c>
      <c r="H57" s="2" t="b">
        <v>1</v>
      </c>
      <c r="I57" s="2" t="b">
        <v>0</v>
      </c>
      <c r="J57" s="3">
        <v>55</v>
      </c>
    </row>
    <row r="58" spans="1:10" x14ac:dyDescent="0.45">
      <c r="A58" s="1" t="s">
        <v>989</v>
      </c>
      <c r="B58" s="4" t="s">
        <v>988</v>
      </c>
      <c r="C58" s="1" t="str">
        <f>Table3[[#This Row],[In-game description]]</f>
        <v>Kill a Stray</v>
      </c>
      <c r="D58" s="2" t="s">
        <v>970</v>
      </c>
      <c r="E58" s="2" t="s">
        <v>971</v>
      </c>
      <c r="F58" s="2">
        <v>16</v>
      </c>
      <c r="G58" s="2" t="s">
        <v>996</v>
      </c>
      <c r="H58" s="2" t="b">
        <v>1</v>
      </c>
      <c r="I58" s="2" t="b">
        <v>0</v>
      </c>
      <c r="J58" s="3">
        <v>56</v>
      </c>
    </row>
    <row r="59" spans="1:10" ht="28.5" x14ac:dyDescent="0.45">
      <c r="A59" s="1" t="s">
        <v>1024</v>
      </c>
      <c r="B59" s="4" t="s">
        <v>992</v>
      </c>
      <c r="C59" s="1" t="str">
        <f>Table3[[#This Row],[In-game description]]</f>
        <v>Breed mobs between 00:00 and 01:00 (day tick 18,000 to 19,000)</v>
      </c>
      <c r="D59" s="2" t="s">
        <v>970</v>
      </c>
      <c r="E59" s="2" t="s">
        <v>971</v>
      </c>
      <c r="F59" s="2">
        <v>17</v>
      </c>
      <c r="G59" s="2" t="s">
        <v>997</v>
      </c>
      <c r="H59" s="2" t="b">
        <v>1</v>
      </c>
      <c r="I59" s="2" t="b">
        <v>0</v>
      </c>
      <c r="J59" s="3">
        <v>57</v>
      </c>
    </row>
    <row r="60" spans="1:10" x14ac:dyDescent="0.45">
      <c r="A60" s="1" t="s">
        <v>993</v>
      </c>
      <c r="B60" s="4" t="s">
        <v>994</v>
      </c>
      <c r="C60" s="1" t="str">
        <f>Table3[[#This Row],[In-game description]]</f>
        <v>Get killed by a Creeper</v>
      </c>
      <c r="D60" s="2" t="s">
        <v>970</v>
      </c>
      <c r="E60" s="2" t="s">
        <v>971</v>
      </c>
      <c r="F60" s="2">
        <v>18</v>
      </c>
      <c r="G60" s="2" t="s">
        <v>995</v>
      </c>
      <c r="H60" s="2" t="b">
        <v>1</v>
      </c>
      <c r="I60" s="2" t="b">
        <v>0</v>
      </c>
      <c r="J60" s="3">
        <v>58</v>
      </c>
    </row>
    <row r="61" spans="1:10" x14ac:dyDescent="0.45">
      <c r="A61" s="1" t="s">
        <v>1013</v>
      </c>
      <c r="B61" s="4" t="s">
        <v>1006</v>
      </c>
      <c r="C61" s="1" t="str">
        <f>Table3[[#This Row],[In-game description]]</f>
        <v>Place a crimson door</v>
      </c>
      <c r="D61" s="2" t="s">
        <v>970</v>
      </c>
      <c r="E61" s="2" t="s">
        <v>971</v>
      </c>
      <c r="F61" s="2">
        <v>19</v>
      </c>
      <c r="G61" s="2" t="s">
        <v>1007</v>
      </c>
      <c r="H61" s="2" t="b">
        <v>1</v>
      </c>
      <c r="I61" s="2" t="b">
        <v>0</v>
      </c>
      <c r="J61" s="3">
        <v>59</v>
      </c>
    </row>
    <row r="62" spans="1:10" x14ac:dyDescent="0.45">
      <c r="A62" s="1" t="s">
        <v>1020</v>
      </c>
      <c r="B62" s="4" t="s">
        <v>1008</v>
      </c>
      <c r="C62" s="1" t="str">
        <f>Table3[[#This Row],[In-game description]]</f>
        <v>Get hit by a Ravager</v>
      </c>
      <c r="D62" s="2" t="s">
        <v>970</v>
      </c>
      <c r="E62" s="2" t="s">
        <v>971</v>
      </c>
      <c r="F62" s="2">
        <v>20</v>
      </c>
      <c r="G62" s="2" t="s">
        <v>1009</v>
      </c>
      <c r="H62" s="2" t="b">
        <v>1</v>
      </c>
      <c r="I62" s="2" t="b">
        <v>0</v>
      </c>
      <c r="J62" s="3">
        <v>60</v>
      </c>
    </row>
    <row r="63" spans="1:10" x14ac:dyDescent="0.45">
      <c r="A63" s="1" t="s">
        <v>1014</v>
      </c>
      <c r="B63" s="4" t="s">
        <v>1015</v>
      </c>
      <c r="C63" s="1" t="str">
        <f>Table3[[#This Row],[In-game description]]</f>
        <v>Get killed by a Phantom</v>
      </c>
      <c r="D63" s="2" t="s">
        <v>970</v>
      </c>
      <c r="E63" s="2" t="s">
        <v>971</v>
      </c>
      <c r="F63" s="2">
        <v>21</v>
      </c>
      <c r="G63" s="2" t="s">
        <v>1014</v>
      </c>
      <c r="H63" s="2" t="b">
        <v>1</v>
      </c>
      <c r="I63" s="2" t="b">
        <v>0</v>
      </c>
      <c r="J63" s="3">
        <v>61</v>
      </c>
    </row>
    <row r="64" spans="1:10" x14ac:dyDescent="0.45">
      <c r="A64" s="1" t="s">
        <v>1017</v>
      </c>
      <c r="B64" s="4" t="s">
        <v>1019</v>
      </c>
      <c r="C64" s="1" t="str">
        <f>Table3[[#This Row],[In-game description]]</f>
        <v>Kill another player while your health is full</v>
      </c>
      <c r="D64" s="2" t="s">
        <v>970</v>
      </c>
      <c r="E64" s="2" t="s">
        <v>971</v>
      </c>
      <c r="F64" s="2">
        <v>22</v>
      </c>
      <c r="G64" s="2" t="s">
        <v>1018</v>
      </c>
      <c r="H64" s="2" t="b">
        <v>1</v>
      </c>
      <c r="I64" s="2" t="b">
        <v>0</v>
      </c>
      <c r="J64" s="3">
        <v>62</v>
      </c>
    </row>
    <row r="65" spans="1:10" x14ac:dyDescent="0.45">
      <c r="A65" s="1" t="s">
        <v>1022</v>
      </c>
      <c r="B65" s="4" t="s">
        <v>1021</v>
      </c>
      <c r="C65" s="1" t="str">
        <f>Table3[[#This Row],[In-game description]]</f>
        <v>Place an Ender Chest</v>
      </c>
      <c r="D65" s="2" t="s">
        <v>970</v>
      </c>
      <c r="E65" s="2" t="s">
        <v>971</v>
      </c>
      <c r="F65" s="2">
        <v>23</v>
      </c>
      <c r="G65" s="2" t="s">
        <v>1023</v>
      </c>
      <c r="H65" s="2" t="b">
        <v>1</v>
      </c>
      <c r="I65" s="2" t="b">
        <v>0</v>
      </c>
      <c r="J65" s="3">
        <v>63</v>
      </c>
    </row>
    <row r="66" spans="1:10" x14ac:dyDescent="0.45">
      <c r="A66" s="1" t="s">
        <v>1025</v>
      </c>
      <c r="B66" s="4" t="s">
        <v>1026</v>
      </c>
      <c r="C66" s="1" t="str">
        <f>Table3[[#This Row],[In-game description]]</f>
        <v>Look at a Zombie through a spyglass</v>
      </c>
      <c r="D66" s="2" t="s">
        <v>970</v>
      </c>
      <c r="E66" s="2" t="s">
        <v>971</v>
      </c>
      <c r="F66" s="2">
        <v>24</v>
      </c>
      <c r="G66" s="2" t="s">
        <v>1027</v>
      </c>
      <c r="H66" s="2" t="b">
        <v>1</v>
      </c>
      <c r="I66" s="2" t="b">
        <v>0</v>
      </c>
      <c r="J66" s="3">
        <v>64</v>
      </c>
    </row>
    <row r="67" spans="1:10" x14ac:dyDescent="0.45">
      <c r="H67" s="2"/>
      <c r="I67" s="2"/>
      <c r="J67" s="3"/>
    </row>
    <row r="68" spans="1:10" x14ac:dyDescent="0.45">
      <c r="H68" s="2"/>
      <c r="I68" s="2"/>
      <c r="J68" s="3"/>
    </row>
    <row r="69" spans="1:10" x14ac:dyDescent="0.45">
      <c r="H69" s="2"/>
      <c r="I69" s="2"/>
      <c r="J69" s="3"/>
    </row>
    <row r="70" spans="1:10" x14ac:dyDescent="0.45">
      <c r="H70" s="2"/>
      <c r="I70" s="2"/>
      <c r="J70" s="3"/>
    </row>
    <row r="71" spans="1:10" x14ac:dyDescent="0.45">
      <c r="H71" s="2"/>
      <c r="I71" s="2"/>
      <c r="J71" s="3"/>
    </row>
    <row r="72" spans="1:10" x14ac:dyDescent="0.45">
      <c r="H72" s="2"/>
      <c r="I72" s="2"/>
      <c r="J72" s="3"/>
    </row>
    <row r="73" spans="1:10" x14ac:dyDescent="0.45">
      <c r="H73" s="2"/>
      <c r="I73" s="2"/>
      <c r="J73" s="3"/>
    </row>
    <row r="74" spans="1:10" x14ac:dyDescent="0.45">
      <c r="H74" s="2"/>
      <c r="I74" s="2"/>
      <c r="J74" s="3"/>
    </row>
    <row r="75" spans="1:10" x14ac:dyDescent="0.45">
      <c r="H75" s="2"/>
      <c r="I75" s="2"/>
      <c r="J75" s="3"/>
    </row>
    <row r="76" spans="1:10" x14ac:dyDescent="0.45">
      <c r="H76" s="2"/>
      <c r="I76" s="2"/>
      <c r="J76" s="3"/>
    </row>
    <row r="77" spans="1:10" x14ac:dyDescent="0.45">
      <c r="H77" s="2"/>
      <c r="I77" s="2"/>
      <c r="J77" s="3"/>
    </row>
    <row r="78" spans="1:10" x14ac:dyDescent="0.45">
      <c r="H78" s="2"/>
      <c r="I78" s="2"/>
      <c r="J78" s="3"/>
    </row>
    <row r="79" spans="1:10" x14ac:dyDescent="0.45">
      <c r="H79" s="2"/>
      <c r="I79" s="2"/>
      <c r="J79" s="3"/>
    </row>
    <row r="80" spans="1:10" x14ac:dyDescent="0.45">
      <c r="H80" s="2"/>
      <c r="I80" s="2"/>
      <c r="J80" s="3"/>
    </row>
    <row r="81" spans="8:10" x14ac:dyDescent="0.45">
      <c r="H81" s="2"/>
      <c r="I81" s="2"/>
      <c r="J81" s="3"/>
    </row>
    <row r="82" spans="8:10" x14ac:dyDescent="0.45">
      <c r="H82" s="2"/>
      <c r="I82" s="2"/>
      <c r="J82" s="3"/>
    </row>
    <row r="83" spans="8:10" x14ac:dyDescent="0.45">
      <c r="H83" s="2"/>
      <c r="I83" s="2"/>
      <c r="J83" s="3"/>
    </row>
    <row r="84" spans="8:10" x14ac:dyDescent="0.45">
      <c r="H84" s="2"/>
      <c r="I84" s="2"/>
      <c r="J84" s="3"/>
    </row>
    <row r="85" spans="8:10" x14ac:dyDescent="0.45">
      <c r="H85" s="2"/>
      <c r="I85" s="2"/>
      <c r="J85" s="3"/>
    </row>
    <row r="86" spans="8:10" x14ac:dyDescent="0.45">
      <c r="H86" s="2"/>
      <c r="I86" s="2"/>
      <c r="J86" s="3"/>
    </row>
    <row r="87" spans="8:10" x14ac:dyDescent="0.45">
      <c r="H87" s="2"/>
      <c r="I87" s="2"/>
      <c r="J87" s="3"/>
    </row>
    <row r="88" spans="8:10" x14ac:dyDescent="0.45">
      <c r="H88" s="2"/>
      <c r="I88" s="2"/>
      <c r="J88" s="3"/>
    </row>
    <row r="89" spans="8:10" x14ac:dyDescent="0.45">
      <c r="H89" s="2"/>
      <c r="I89" s="2"/>
      <c r="J89" s="3"/>
    </row>
    <row r="90" spans="8:10" x14ac:dyDescent="0.45">
      <c r="H90" s="2"/>
      <c r="I90" s="2"/>
      <c r="J90" s="3"/>
    </row>
    <row r="91" spans="8:10" x14ac:dyDescent="0.45">
      <c r="H91" s="2"/>
      <c r="I91" s="2"/>
      <c r="J91" s="3"/>
    </row>
    <row r="92" spans="8:10" x14ac:dyDescent="0.45">
      <c r="H92" s="2"/>
      <c r="I92" s="2"/>
      <c r="J92" s="3"/>
    </row>
    <row r="93" spans="8:10" x14ac:dyDescent="0.45">
      <c r="H93" s="2"/>
      <c r="I93" s="2"/>
      <c r="J93" s="3"/>
    </row>
    <row r="94" spans="8:10" x14ac:dyDescent="0.45">
      <c r="H94" s="2"/>
      <c r="I94" s="2"/>
      <c r="J94" s="3"/>
    </row>
    <row r="95" spans="8:10" x14ac:dyDescent="0.45">
      <c r="H95" s="2"/>
      <c r="I95" s="2"/>
      <c r="J95" s="3"/>
    </row>
    <row r="96" spans="8:10" x14ac:dyDescent="0.45">
      <c r="H96" s="2"/>
      <c r="I96" s="2"/>
      <c r="J96" s="3"/>
    </row>
    <row r="97" spans="8:10" x14ac:dyDescent="0.45">
      <c r="H97" s="2"/>
      <c r="I97" s="2"/>
      <c r="J97" s="3"/>
    </row>
    <row r="98" spans="8:10" x14ac:dyDescent="0.45">
      <c r="H98" s="2"/>
      <c r="I98" s="2"/>
      <c r="J98" s="3"/>
    </row>
    <row r="99" spans="8:10" x14ac:dyDescent="0.45">
      <c r="H99" s="2"/>
      <c r="I99" s="2"/>
      <c r="J99" s="3"/>
    </row>
    <row r="100" spans="8:10" x14ac:dyDescent="0.45">
      <c r="H100" s="2"/>
      <c r="I100" s="2"/>
      <c r="J100" s="3"/>
    </row>
    <row r="101" spans="8:10" x14ac:dyDescent="0.45">
      <c r="H101" s="2"/>
      <c r="I101" s="2"/>
      <c r="J101" s="3"/>
    </row>
    <row r="102" spans="8:10" x14ac:dyDescent="0.45">
      <c r="H102" s="2"/>
      <c r="I102" s="2"/>
      <c r="J102" s="3"/>
    </row>
    <row r="103" spans="8:10" x14ac:dyDescent="0.45">
      <c r="H103" s="2"/>
      <c r="I103" s="2"/>
      <c r="J103" s="3"/>
    </row>
    <row r="104" spans="8:10" x14ac:dyDescent="0.45">
      <c r="H104" s="2"/>
      <c r="I104" s="2"/>
      <c r="J104" s="3"/>
    </row>
    <row r="105" spans="8:10" x14ac:dyDescent="0.45">
      <c r="H105" s="2"/>
      <c r="I105" s="2"/>
      <c r="J105" s="3"/>
    </row>
    <row r="106" spans="8:10" x14ac:dyDescent="0.45">
      <c r="H106" s="2"/>
      <c r="I106" s="2"/>
      <c r="J106" s="3"/>
    </row>
    <row r="107" spans="8:10" x14ac:dyDescent="0.45">
      <c r="H107" s="2"/>
      <c r="I107" s="2"/>
      <c r="J107" s="3"/>
    </row>
    <row r="108" spans="8:10" x14ac:dyDescent="0.45">
      <c r="H108" s="2"/>
      <c r="I108" s="2"/>
      <c r="J108" s="3"/>
    </row>
    <row r="109" spans="8:10" x14ac:dyDescent="0.45">
      <c r="H109" s="2"/>
      <c r="I109" s="2"/>
      <c r="J109" s="3"/>
    </row>
    <row r="110" spans="8:10" x14ac:dyDescent="0.45">
      <c r="H110" s="2"/>
      <c r="I110" s="2"/>
      <c r="J110" s="3"/>
    </row>
    <row r="111" spans="8:10" x14ac:dyDescent="0.45">
      <c r="H111" s="2"/>
      <c r="I111" s="2"/>
      <c r="J111" s="3"/>
    </row>
    <row r="112" spans="8:10" x14ac:dyDescent="0.45">
      <c r="H112" s="2"/>
      <c r="I112" s="2"/>
      <c r="J112" s="3"/>
    </row>
    <row r="113" spans="8:10" x14ac:dyDescent="0.45">
      <c r="H113" s="2"/>
      <c r="I113" s="2"/>
      <c r="J113" s="3"/>
    </row>
    <row r="114" spans="8:10" x14ac:dyDescent="0.45">
      <c r="H114" s="2"/>
      <c r="I114" s="2"/>
      <c r="J114" s="3"/>
    </row>
    <row r="115" spans="8:10" x14ac:dyDescent="0.45">
      <c r="H115" s="2"/>
      <c r="I115" s="2"/>
      <c r="J115" s="3"/>
    </row>
    <row r="116" spans="8:10" x14ac:dyDescent="0.45">
      <c r="H116" s="2"/>
      <c r="I116" s="2"/>
      <c r="J116" s="3"/>
    </row>
    <row r="117" spans="8:10" x14ac:dyDescent="0.45">
      <c r="H117" s="2"/>
      <c r="I117" s="2"/>
      <c r="J117" s="3"/>
    </row>
    <row r="118" spans="8:10" x14ac:dyDescent="0.45">
      <c r="H118" s="2"/>
      <c r="I118" s="2"/>
      <c r="J118" s="3"/>
    </row>
    <row r="119" spans="8:10" x14ac:dyDescent="0.45">
      <c r="H119" s="2"/>
      <c r="I119" s="2"/>
      <c r="J119" s="3"/>
    </row>
    <row r="120" spans="8:10" x14ac:dyDescent="0.45">
      <c r="H120" s="2"/>
      <c r="I120" s="2"/>
      <c r="J120" s="3"/>
    </row>
    <row r="121" spans="8:10" x14ac:dyDescent="0.45">
      <c r="H121" s="2"/>
      <c r="I121" s="2"/>
      <c r="J121" s="3"/>
    </row>
    <row r="122" spans="8:10" x14ac:dyDescent="0.45">
      <c r="H122" s="2"/>
      <c r="I122" s="2"/>
      <c r="J122" s="3"/>
    </row>
    <row r="123" spans="8:10" x14ac:dyDescent="0.45">
      <c r="H123" s="2"/>
      <c r="I123" s="2"/>
      <c r="J123" s="3"/>
    </row>
    <row r="124" spans="8:10" x14ac:dyDescent="0.45">
      <c r="H124" s="2"/>
      <c r="I124" s="2"/>
      <c r="J124" s="3"/>
    </row>
    <row r="125" spans="8:10" x14ac:dyDescent="0.45">
      <c r="H125" s="2"/>
      <c r="I125" s="2"/>
      <c r="J125" s="3"/>
    </row>
    <row r="126" spans="8:10" x14ac:dyDescent="0.45">
      <c r="H126" s="2"/>
      <c r="I126" s="2"/>
      <c r="J126" s="3"/>
    </row>
  </sheetData>
  <phoneticPr fontId="7" type="noConversion"/>
  <conditionalFormatting sqref="E22:F22 H22:J22 E43:G66 E67:J1048576">
    <cfRule type="expression" dxfId="11" priority="4">
      <formula>ROW()=2</formula>
    </cfRule>
    <cfRule type="expression" dxfId="10" priority="5">
      <formula>AND($A22&lt;&gt;"",MOD(ROW(),2)=1)</formula>
    </cfRule>
    <cfRule type="expression" dxfId="9" priority="6">
      <formula>AND($A22&lt;&gt;"",MOD(ROW(),2)=0)</formula>
    </cfRule>
  </conditionalFormatting>
  <conditionalFormatting sqref="E24:F24 H24:J24 E25:J25 E26:E42 H26:I66">
    <cfRule type="expression" dxfId="8" priority="7">
      <formula>ROW()=2</formula>
    </cfRule>
    <cfRule type="expression" dxfId="7" priority="8">
      <formula>AND($A24&lt;&gt;"",MOD(ROW(),2)=1)</formula>
    </cfRule>
    <cfRule type="expression" dxfId="6" priority="9">
      <formula>AND($A24&lt;&gt;"",MOD(ROW(),2)=0)</formula>
    </cfRule>
  </conditionalFormatting>
  <conditionalFormatting sqref="E1:J15 E16:G16 H16:J20 E17:F20 E21:J21 G26:G39 F40:G42">
    <cfRule type="expression" dxfId="5" priority="10">
      <formula>ROW()=2</formula>
    </cfRule>
    <cfRule type="expression" dxfId="4" priority="11">
      <formula>AND($A1&lt;&gt;"",MOD(ROW(),2)=1)</formula>
    </cfRule>
    <cfRule type="expression" dxfId="3" priority="12">
      <formula>AND($A1&lt;&gt;"",MOD(ROW(),2)=0)</formula>
    </cfRule>
  </conditionalFormatting>
  <conditionalFormatting sqref="E23:J23 F26:F39 J26:J66">
    <cfRule type="expression" dxfId="2" priority="1">
      <formula>ROW()=2</formula>
    </cfRule>
    <cfRule type="expression" dxfId="1" priority="2">
      <formula>AND($A23&lt;&gt;"",MOD(ROW(),2)=1)</formula>
    </cfRule>
    <cfRule type="expression" dxfId="0" priority="3">
      <formula>AND($A23&lt;&gt;"",MOD(ROW(),2)=0)</formula>
    </cfRule>
  </conditionalFormatting>
  <dataValidations count="1">
    <dataValidation type="list" showInputMessage="1" showErrorMessage="1" sqref="H3:I66" xr:uid="{889EB968-2309-4054-9531-83439D0DAB8B}">
      <formula1>"TRUE,FALSE"</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23C66-8E0B-48F3-9CF4-1B0F8B736B8C}">
  <dimension ref="A1:F5"/>
  <sheetViews>
    <sheetView workbookViewId="0">
      <selection activeCell="H19" sqref="H19"/>
    </sheetView>
  </sheetViews>
  <sheetFormatPr defaultRowHeight="14.25" x14ac:dyDescent="0.45"/>
  <cols>
    <col min="1" max="1" width="14.265625" bestFit="1" customWidth="1"/>
    <col min="3" max="3" width="18.59765625" bestFit="1" customWidth="1"/>
    <col min="4" max="4" width="11.1328125" bestFit="1" customWidth="1"/>
  </cols>
  <sheetData>
    <row r="1" spans="1:6" x14ac:dyDescent="0.45">
      <c r="B1" t="s">
        <v>834</v>
      </c>
      <c r="C1" t="s">
        <v>835</v>
      </c>
      <c r="D1" t="s">
        <v>836</v>
      </c>
      <c r="E1" t="s">
        <v>837</v>
      </c>
      <c r="F1" t="s">
        <v>839</v>
      </c>
    </row>
    <row r="2" spans="1:6" x14ac:dyDescent="0.45">
      <c r="A2" t="s">
        <v>833</v>
      </c>
      <c r="B2">
        <f>COUNTIF(Table1[Implement],"=TRUE")</f>
        <v>67</v>
      </c>
      <c r="C2">
        <f>COUNTIF(Table1[Player.json],"=TRUE")</f>
        <v>0</v>
      </c>
      <c r="D2">
        <f>COUNTIF(Table1[Implement],"=FALSE")</f>
        <v>58</v>
      </c>
      <c r="E2">
        <f>ROWS(Table1[Implement])</f>
        <v>125</v>
      </c>
      <c r="F2" s="9">
        <f>B2/E2</f>
        <v>0.53600000000000003</v>
      </c>
    </row>
    <row r="3" spans="1:6" x14ac:dyDescent="0.45">
      <c r="A3" t="s">
        <v>838</v>
      </c>
      <c r="B3">
        <f>COUNTIF(Table2[Implement],"=TRUE")</f>
        <v>69</v>
      </c>
      <c r="C3">
        <f>COUNTIF(Table2[Player.json],"=TRUE")</f>
        <v>0</v>
      </c>
      <c r="D3">
        <f>COUNTIF(Table2[Implement],"=FALSE")</f>
        <v>41</v>
      </c>
      <c r="E3">
        <f>ROWS(Table2[Implement])</f>
        <v>110</v>
      </c>
      <c r="F3" s="9">
        <f t="shared" ref="F3:F5" si="0">B3/E3</f>
        <v>0.62727272727272732</v>
      </c>
    </row>
    <row r="4" spans="1:6" x14ac:dyDescent="0.45">
      <c r="A4" t="s">
        <v>1032</v>
      </c>
      <c r="B4">
        <f>COUNTIF(Table3[Implement],"=TRUE")</f>
        <v>34</v>
      </c>
      <c r="C4">
        <f>COUNTIF(Table3[Player.json],"=TRUE")</f>
        <v>1</v>
      </c>
      <c r="D4">
        <f>COUNTIF(Table3[Implement],"=FALSE")</f>
        <v>30</v>
      </c>
      <c r="E4">
        <f>ROWS(Table3[Implement])</f>
        <v>64</v>
      </c>
      <c r="F4" s="9">
        <f t="shared" si="0"/>
        <v>0.53125</v>
      </c>
    </row>
    <row r="5" spans="1:6" x14ac:dyDescent="0.45">
      <c r="A5" t="s">
        <v>1031</v>
      </c>
      <c r="B5">
        <f>B3+B2+B4</f>
        <v>170</v>
      </c>
      <c r="C5">
        <f t="shared" ref="C5:D5" si="1">C3+C2+C4</f>
        <v>1</v>
      </c>
      <c r="D5">
        <f t="shared" si="1"/>
        <v>129</v>
      </c>
      <c r="E5">
        <f>E3+E2+E4</f>
        <v>299</v>
      </c>
      <c r="F5" s="9">
        <f t="shared" si="0"/>
        <v>0.56856187290969895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Achievements</vt:lpstr>
      <vt:lpstr>Advancements</vt:lpstr>
      <vt:lpstr>Challenges</vt:lpstr>
      <vt:lpstr>Statistics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allyn jenkins</cp:lastModifiedBy>
  <dcterms:created xsi:type="dcterms:W3CDTF">2015-06-05T18:17:20Z</dcterms:created>
  <dcterms:modified xsi:type="dcterms:W3CDTF">2024-03-03T08:14:29Z</dcterms:modified>
</cp:coreProperties>
</file>